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BR Comude\comude pbr 2021\"/>
    </mc:Choice>
  </mc:AlternateContent>
  <xr:revisionPtr revIDLastSave="0" documentId="13_ncr:1_{58A63CB9-AA4A-4391-985C-F631E268AB9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arbol problema" sheetId="1" r:id="rId1"/>
    <sheet name="arbol objetivo" sheetId="2" r:id="rId2"/>
    <sheet name="mir" sheetId="3" r:id="rId3"/>
    <sheet name="ficha tecnica" sheetId="4" r:id="rId4"/>
    <sheet name="presupuestos" sheetId="6" r:id="rId5"/>
    <sheet name="INF. ACT" sheetId="7" r:id="rId6"/>
    <sheet name="Hoja1" sheetId="8" r:id="rId7"/>
  </sheets>
  <externalReferences>
    <externalReference r:id="rId8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4" l="1"/>
  <c r="T17" i="4"/>
  <c r="W16" i="4"/>
  <c r="T16" i="4"/>
  <c r="W15" i="4"/>
  <c r="T15" i="4"/>
  <c r="W14" i="4"/>
  <c r="T14" i="4"/>
  <c r="W13" i="4"/>
  <c r="T13" i="4"/>
  <c r="W12" i="4"/>
  <c r="T12" i="4"/>
  <c r="W11" i="4"/>
  <c r="T11" i="4"/>
  <c r="W10" i="4"/>
  <c r="T10" i="4"/>
  <c r="W9" i="4"/>
  <c r="T9" i="4"/>
  <c r="W8" i="4"/>
  <c r="T8" i="4"/>
  <c r="W7" i="4"/>
  <c r="T7" i="4"/>
  <c r="V6" i="4"/>
  <c r="W6" i="4" s="1"/>
  <c r="T6" i="4"/>
  <c r="W5" i="4"/>
  <c r="T5" i="4"/>
  <c r="U4" i="4"/>
  <c r="W4" i="4" s="1"/>
  <c r="R4" i="4"/>
  <c r="T4" i="4" s="1"/>
  <c r="Z17" i="4"/>
  <c r="X5" i="4"/>
  <c r="X4" i="4"/>
  <c r="Z16" i="4" l="1"/>
  <c r="Z15" i="4"/>
  <c r="Z14" i="4"/>
  <c r="Z13" i="4"/>
  <c r="Z12" i="4"/>
  <c r="Z11" i="4"/>
  <c r="Z10" i="4"/>
  <c r="Z9" i="4"/>
  <c r="Z8" i="4"/>
  <c r="Z7" i="4"/>
  <c r="Z6" i="4"/>
  <c r="Z5" i="4"/>
  <c r="Z4" i="4"/>
  <c r="AA17" i="4" l="1"/>
  <c r="AA16" i="4"/>
  <c r="AA15" i="4"/>
  <c r="AA9" i="4" l="1"/>
  <c r="AA14" i="4"/>
  <c r="AA13" i="4"/>
  <c r="AA12" i="4"/>
  <c r="AA11" i="4"/>
  <c r="AA10" i="4"/>
  <c r="AA8" i="4"/>
  <c r="AA7" i="4"/>
  <c r="AA6" i="4"/>
  <c r="AA5" i="4"/>
  <c r="AA4" i="4"/>
  <c r="D25" i="7" l="1"/>
  <c r="D206" i="7" l="1"/>
  <c r="D172" i="7" l="1"/>
  <c r="D40" i="7" l="1"/>
  <c r="B18" i="3" l="1"/>
  <c r="B17" i="3"/>
  <c r="B16" i="3"/>
  <c r="B15" i="3"/>
  <c r="B14" i="3"/>
  <c r="B12" i="3"/>
  <c r="B11" i="3"/>
  <c r="B10" i="3"/>
  <c r="B9" i="3"/>
  <c r="B8" i="3"/>
  <c r="B7" i="3"/>
  <c r="B6" i="3"/>
  <c r="B5" i="3"/>
  <c r="B13" i="3" l="1"/>
  <c r="F515" i="6" l="1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8" i="6"/>
  <c r="F55" i="6" l="1"/>
</calcChain>
</file>

<file path=xl/sharedStrings.xml><?xml version="1.0" encoding="utf-8"?>
<sst xmlns="http://schemas.openxmlformats.org/spreadsheetml/2006/main" count="1461" uniqueCount="392">
  <si>
    <t>ARBOL DE PROBLEMAS</t>
  </si>
  <si>
    <t xml:space="preserve"> </t>
  </si>
  <si>
    <t>Disminución del estado fisico</t>
  </si>
  <si>
    <t>Mala proyección del Gobierno</t>
  </si>
  <si>
    <t>Fragil proyección de imagen deportiva</t>
  </si>
  <si>
    <t>Inadecuadas Instalaciones para el desarrollo de actividades deportivas</t>
  </si>
  <si>
    <t>aumenta duración de vida</t>
  </si>
  <si>
    <t>disminución de enfermedades</t>
  </si>
  <si>
    <t>disminuye la obesidad</t>
  </si>
  <si>
    <t xml:space="preserve">alto rendimiento laboral y familiar </t>
  </si>
  <si>
    <t>aumenta el estado fisico</t>
  </si>
  <si>
    <t>ciudadanía conforme</t>
  </si>
  <si>
    <t>buena proyección del Gobierno</t>
  </si>
  <si>
    <t>Mejor proyección de imagen deportiva</t>
  </si>
  <si>
    <t>adecuadas Instalaciones para el desarrollo de actividades deportivas</t>
  </si>
  <si>
    <t>proyecto especifico de programa de gobierno</t>
  </si>
  <si>
    <t xml:space="preserve">Practicas para la salud integral </t>
  </si>
  <si>
    <t>Programa presupuestario:</t>
  </si>
  <si>
    <t>MIR</t>
  </si>
  <si>
    <t>RESUMEN NARRATIVO</t>
  </si>
  <si>
    <t>INDICADOR</t>
  </si>
  <si>
    <t>METAS</t>
  </si>
  <si>
    <t>MEDIO DE VERIFICACIÓN</t>
  </si>
  <si>
    <t>SUPUESTOS</t>
  </si>
  <si>
    <t>FIN</t>
  </si>
  <si>
    <t>disminuir 1 puntos porcentuales</t>
  </si>
  <si>
    <t>PROPÓSITO</t>
  </si>
  <si>
    <t>COMPONENTE 1</t>
  </si>
  <si>
    <t>A1, C1</t>
  </si>
  <si>
    <t>A2, C1</t>
  </si>
  <si>
    <t>COMPONENTE 2</t>
  </si>
  <si>
    <t>A1, C2</t>
  </si>
  <si>
    <t>A2, C2</t>
  </si>
  <si>
    <t>A3, C2</t>
  </si>
  <si>
    <t>COMPONENTE 3</t>
  </si>
  <si>
    <t>A1, C3</t>
  </si>
  <si>
    <t>A2, C3</t>
  </si>
  <si>
    <t>A3,C3</t>
  </si>
  <si>
    <t>A4,C1</t>
  </si>
  <si>
    <t>A3,C1</t>
  </si>
  <si>
    <t>ARBOL DE OBJETIVOS</t>
  </si>
  <si>
    <t>Eficiente difusion de los beneficios  de la actividad fisica y practica deportiva</t>
  </si>
  <si>
    <t>Suficientes programas deportivos y recreativos atractivos</t>
  </si>
  <si>
    <r>
      <t>“</t>
    </r>
    <r>
      <rPr>
        <b/>
        <sz val="10"/>
        <color theme="1"/>
        <rFont val="Arial"/>
        <family val="2"/>
      </rPr>
      <t>Nulo interés de la población en hacer actividad física y deportiva de los habitantes del municipio de 18 a 40 años</t>
    </r>
    <r>
      <rPr>
        <sz val="10"/>
        <color theme="1"/>
        <rFont val="Arial"/>
        <family val="2"/>
      </rPr>
      <t>”</t>
    </r>
  </si>
  <si>
    <t>“Gran interés de la población en hacer actividad física y deportiva de los habitantes del municipio de 18 a 40 años”</t>
  </si>
  <si>
    <t>Nivel</t>
  </si>
  <si>
    <t>Resumen narrativo</t>
  </si>
  <si>
    <t>Indicadores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</si>
  <si>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</si>
  <si>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</si>
  <si>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</si>
  <si>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</si>
  <si>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</si>
  <si>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</si>
  <si>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</si>
  <si>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</si>
  <si>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</si>
  <si>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Año linea Base</t>
  </si>
  <si>
    <t>Eficacia</t>
  </si>
  <si>
    <t>impacto</t>
  </si>
  <si>
    <t>estrategico</t>
  </si>
  <si>
    <t>anual</t>
  </si>
  <si>
    <t>Ascendente</t>
  </si>
  <si>
    <t xml:space="preserve">gestion </t>
  </si>
  <si>
    <t>eficiencia</t>
  </si>
  <si>
    <t>producto</t>
  </si>
  <si>
    <t>Eficiencia</t>
  </si>
  <si>
    <t>proceso</t>
  </si>
  <si>
    <t>A3, C1</t>
  </si>
  <si>
    <t>regular</t>
  </si>
  <si>
    <t>proporción de espacios deportivos restaurados respecto a los existentes</t>
  </si>
  <si>
    <t>proporción de espacios implementados para actividades fisicas respecto al año anterior</t>
  </si>
  <si>
    <t>numero de espacios deportivos restaurados / numero de espacios deportivos existentes *100</t>
  </si>
  <si>
    <t>unidad de medida</t>
  </si>
  <si>
    <t>gestiones</t>
  </si>
  <si>
    <t>personas.</t>
  </si>
  <si>
    <t>actividades</t>
  </si>
  <si>
    <t>lugares</t>
  </si>
  <si>
    <t>eventos</t>
  </si>
  <si>
    <t>espacios deportivos</t>
  </si>
  <si>
    <t xml:space="preserve">MAS DEPORTE MAS SALUD EN GRANDE </t>
  </si>
  <si>
    <t>Aumento de mortalidad</t>
  </si>
  <si>
    <t>Aumentan enfermedades</t>
  </si>
  <si>
    <t>Aumenta la obesidad</t>
  </si>
  <si>
    <t xml:space="preserve">                                      </t>
  </si>
  <si>
    <t xml:space="preserve">Bajo rendimiento personal </t>
  </si>
  <si>
    <t>desinteres personal</t>
  </si>
  <si>
    <t xml:space="preserve"> Mala Organización a la cuidadania  </t>
  </si>
  <si>
    <t xml:space="preserve">Satisfacción y relajamiento personal </t>
  </si>
  <si>
    <t>Seguro de bienes patrimoniales</t>
  </si>
  <si>
    <t>Servicio de agua</t>
  </si>
  <si>
    <t>Material de limpieza</t>
  </si>
  <si>
    <t>TOTAL</t>
  </si>
  <si>
    <t>COSTO INDIRECTO</t>
  </si>
  <si>
    <t>COSTO DIRECTO</t>
  </si>
  <si>
    <t>PARTIDA</t>
  </si>
  <si>
    <t>No partida</t>
  </si>
  <si>
    <t>Gran interés de la población en hacer actividad física y deportiva de los habitantes del municipio de 18 a 40 años</t>
  </si>
  <si>
    <t>Servicio telefonía tradicional</t>
  </si>
  <si>
    <t xml:space="preserve"> Remuneraciones para eventuales</t>
  </si>
  <si>
    <t xml:space="preserve"> Prima Vacacional</t>
  </si>
  <si>
    <t>Compensaciones por servicios</t>
  </si>
  <si>
    <t>Aportaciones IMSS</t>
  </si>
  <si>
    <t>Gratificación de fin de año</t>
  </si>
  <si>
    <t xml:space="preserve"> Sueldos Base</t>
  </si>
  <si>
    <t>Liquid por indem y sueldos y salarios caídos</t>
  </si>
  <si>
    <t>Otras prestaciones</t>
  </si>
  <si>
    <t>Estímulos por productividad y eficiencia</t>
  </si>
  <si>
    <t>Recompensas</t>
  </si>
  <si>
    <t>Materiales y útiles de oficina</t>
  </si>
  <si>
    <t>Materiales y útiles de impresión y reproducción</t>
  </si>
  <si>
    <t>Materiales, útiles y equipos de Tecno y Comuni</t>
  </si>
  <si>
    <t>Prod Alim p pers en instalac de depend y ent</t>
  </si>
  <si>
    <t>Material agropecuario</t>
  </si>
  <si>
    <t>Materiales de construcción minerales no metálicos</t>
  </si>
  <si>
    <t>Material eléctrico y electrónico</t>
  </si>
  <si>
    <t>Materiales diversos</t>
  </si>
  <si>
    <t>Combus Lub y aditivos vehículos Serv Pub</t>
  </si>
  <si>
    <t>Vestuario y uniformes</t>
  </si>
  <si>
    <t>Artículos deportivos</t>
  </si>
  <si>
    <t>Ref y Acces menores de maquinaria y otros Equip</t>
  </si>
  <si>
    <t>Servicio de energía eléctrica</t>
  </si>
  <si>
    <t>Servicio postal</t>
  </si>
  <si>
    <t>Servicios de acceso de internet, redes y rpocesamiento de informacion</t>
  </si>
  <si>
    <t xml:space="preserve"> Serv de procesos técnica y en tecn de la Info</t>
  </si>
  <si>
    <t>Servicios de capacitación</t>
  </si>
  <si>
    <t>Servicios financieros y bancarios</t>
  </si>
  <si>
    <t>Mantto y conserv Veh terrestres aéreos mariti</t>
  </si>
  <si>
    <t>Instal Rep y mantto de maq otros Eq y herrami</t>
  </si>
  <si>
    <t>Impresión y elaborac public ofic y de informaci</t>
  </si>
  <si>
    <t>Servicios de revelado de fotografías</t>
  </si>
  <si>
    <t>Viáticos nac p Serv pub Desemp funciones ofic</t>
  </si>
  <si>
    <t>Gastos de ceremonial del H Ayuntamiento</t>
  </si>
  <si>
    <t>Gastos de representación</t>
  </si>
  <si>
    <t>Otros impuestos y derechos</t>
  </si>
  <si>
    <t>Impuesto sobre nóminas</t>
  </si>
  <si>
    <t>Gastos relac con activ culturales deport y ayu</t>
  </si>
  <si>
    <t>Becas</t>
  </si>
  <si>
    <t>Muebles de oficina y estantería</t>
  </si>
  <si>
    <t>Computadoras y equipo periférico</t>
  </si>
  <si>
    <t>Otros equipos</t>
  </si>
  <si>
    <t>Software</t>
  </si>
  <si>
    <t>desconocimiento de los beneficios de hacer ejercicio o actividad fisica</t>
  </si>
  <si>
    <t>inexistente motivacion a los ciudadanos de hacer actividades fisicas y deportivas</t>
  </si>
  <si>
    <t xml:space="preserve">inexistentes actividades fisicas y deportivas de los apasenses </t>
  </si>
  <si>
    <t>inexistente conocimiento deportivos y recreativos atractivos</t>
  </si>
  <si>
    <t>Mejor calidad de vida para los apaseenses con el deporte</t>
  </si>
  <si>
    <t xml:space="preserve">trimestral </t>
  </si>
  <si>
    <t xml:space="preserve">porcentaje </t>
  </si>
  <si>
    <t xml:space="preserve">OBJETIVO </t>
  </si>
  <si>
    <t>aplicación de la formurla 2019</t>
  </si>
  <si>
    <t xml:space="preserve">insuficiente infraestructura para practicar el deporte. </t>
  </si>
  <si>
    <t>desconocimiento de los deportes que se practican en el municipio</t>
  </si>
  <si>
    <t>Inexistentes lugares para eventos masivos deportivos</t>
  </si>
  <si>
    <t>Inapropiados espacios para actividades fisicas</t>
  </si>
  <si>
    <t>existente conocimiento deportivos y recreativos atractivos</t>
  </si>
  <si>
    <t>conocimiento de los beneficios de hacer ejercicio o actividad fisica</t>
  </si>
  <si>
    <t>existente motivacion a los ciudadanos de hacer actividades fisicas y deportivas</t>
  </si>
  <si>
    <t>conocimiento de los deportes que se practican en el municipio</t>
  </si>
  <si>
    <t xml:space="preserve">suficiente infraestructura para practicar el deporte. </t>
  </si>
  <si>
    <t>existentes lugares para eventos masivos deportivos</t>
  </si>
  <si>
    <t>apropiados espacios para actividades fisicas</t>
  </si>
  <si>
    <t>insuficiente cobertura en activacion fisica</t>
  </si>
  <si>
    <t>insuficiente cobertura deportiva en el municipio</t>
  </si>
  <si>
    <t>insuficiente oportunidad de nuevas actividades deportivas en el municipio</t>
  </si>
  <si>
    <t xml:space="preserve">existentes actividades fisicas y deportivas de los apasenses </t>
  </si>
  <si>
    <t>suficiente cobertura deportiva en el municipio</t>
  </si>
  <si>
    <t>suficiente cobertura en activacion fisica</t>
  </si>
  <si>
    <t>suficiente oportunidad de nuevas actividades deportivas en el municipio</t>
  </si>
  <si>
    <t>Mayor bienestar y vida digna en las familias apaseenses</t>
  </si>
  <si>
    <t>menor bienestar y vida digna en las familias apaseenses</t>
  </si>
  <si>
    <t xml:space="preserve">Contribuir a que las familias tengan mayor bienestar y una vida más digna a traves de la participación en actividades fisica y deportivas de la población apaseense </t>
  </si>
  <si>
    <t>Gestion con el Estado de la Deportiva Municipal con instalaciones adecuadas</t>
  </si>
  <si>
    <t>Restauración y mantenimiento de espacios deportivos existentes</t>
  </si>
  <si>
    <t xml:space="preserve">mejoramiento de espacios apropiados  para actividades fisicas y recreativas </t>
  </si>
  <si>
    <t>Organización de  torneos deportivos en el municipio</t>
  </si>
  <si>
    <t>Organización de clases de activación fisica en el municipio</t>
  </si>
  <si>
    <t>Organización de eventos deportivos en el municipio</t>
  </si>
  <si>
    <t>Porcentaje de la población mexicana de 18 años y más es inactiva fisicamente</t>
  </si>
  <si>
    <t>aumentar 2 Puntos porcentuales</t>
  </si>
  <si>
    <t>aumentar 1 punto porcentuales</t>
  </si>
  <si>
    <t>aumentar 3 Puntos porcentuales</t>
  </si>
  <si>
    <t>Los ciudadanos tienen gran interes en parcticar un deporte y activacion fisica por su bienestar</t>
  </si>
  <si>
    <t xml:space="preserve">porcentaje de gestiones con el estado para instalaciones adecuadas </t>
  </si>
  <si>
    <t>Espacios  deportivos y recreativos creados y mejorados en el municipio</t>
  </si>
  <si>
    <t>Difusión de las promociones y atractivos para hacer actividad fisica y deporte</t>
  </si>
  <si>
    <t>Proyecto de actividades fisicas y deportivas implementado</t>
  </si>
  <si>
    <t>Campañas de concientización sobre la importancia de realizar actividad fisica y deportiva implementado</t>
  </si>
  <si>
    <t>porcentaje de campañas de concientizacion sobre la importancia de realizar actividades fisica y deportivas realizadas</t>
  </si>
  <si>
    <t>Implementación de campaña de los beneficios de salud al hacer activación fisica y deportiva</t>
  </si>
  <si>
    <t xml:space="preserve">Porcentaje de campañas de los beneficios de salud al hacer activación fisica y deportiva realizadas. </t>
  </si>
  <si>
    <t>Porcentaje de Difusiónes de las promociones y atractivos para hacer actividad fisica y deportiva realizadas</t>
  </si>
  <si>
    <t>Difusión y promoción de la actividades fisicas y deportiva que se practican en el municipio</t>
  </si>
  <si>
    <t>Porcentaje de Difusiónes y promociones de las actividades fisicas y deportivas realizadas en el municipio</t>
  </si>
  <si>
    <t xml:space="preserve">Porcentaje de Espacios  deportivos y recreativos creados y mejorados para  el municipio </t>
  </si>
  <si>
    <t xml:space="preserve">Porcentaje  de espacios deportivos mejorados </t>
  </si>
  <si>
    <t xml:space="preserve">Porcentaje de espacios  para las actividades fisicas y recreativas  mejorados en el municipio </t>
  </si>
  <si>
    <t>Porcentaje de actividades fisicas y deportivas logradas</t>
  </si>
  <si>
    <t>Porcentaje  de  torneos deportivos organizados en el municipio</t>
  </si>
  <si>
    <t>Porcentaje  de clases de activaciónes fisicas organizadas en el municipio</t>
  </si>
  <si>
    <t>Porcentaje de eventos deportivos organizados en el municipio</t>
  </si>
  <si>
    <t xml:space="preserve">Informe de actividades al presidente </t>
  </si>
  <si>
    <t xml:space="preserve">CONCEPTO </t>
  </si>
  <si>
    <t xml:space="preserve">FECHA </t>
  </si>
  <si>
    <t xml:space="preserve">BENEFICIADOS </t>
  </si>
  <si>
    <t xml:space="preserve">ene-mar </t>
  </si>
  <si>
    <t xml:space="preserve">cuidadano </t>
  </si>
  <si>
    <t>dato general  2019</t>
  </si>
  <si>
    <t>INFORME DE ACTIVIDADES DE COMUDE 1 ER TRIMESTRE (ENE-MAR)</t>
  </si>
  <si>
    <t>lugares diferentes</t>
  </si>
  <si>
    <t>ESPACIOS DEPORTIVOS Y RECRETIVOS</t>
  </si>
  <si>
    <t xml:space="preserve">marzo </t>
  </si>
  <si>
    <t>NOMBRRE</t>
  </si>
  <si>
    <t xml:space="preserve">LUGAR </t>
  </si>
  <si>
    <t xml:space="preserve">TEMA </t>
  </si>
  <si>
    <t>AREA DEPORTIVO "EL PEDREGAL"</t>
  </si>
  <si>
    <t>EL PEDREGAL</t>
  </si>
  <si>
    <t xml:space="preserve">MANTENIMIENTO DE LIMPIEZA DE LA CANCHAS </t>
  </si>
  <si>
    <t>AREA DEPORTIVO "EL GUADALUPANO "</t>
  </si>
  <si>
    <t xml:space="preserve">EL GUADALUPANO </t>
  </si>
  <si>
    <t xml:space="preserve">CICLOVIA </t>
  </si>
  <si>
    <t xml:space="preserve">SAN RAMON </t>
  </si>
  <si>
    <t>LIMPIEZA DE BASURA Y PODA DE HIERBA</t>
  </si>
  <si>
    <t xml:space="preserve">UNIDAD DEPORTIVA CENTENARIO </t>
  </si>
  <si>
    <t xml:space="preserve">LIMPIEZA DE BASURA, PODA DE PASTO DE LA CANCHA DE FUTBOL  </t>
  </si>
  <si>
    <t>CAMPO DE BEISBOL Y GIMNASIO AL AIRE LIBRE</t>
  </si>
  <si>
    <t xml:space="preserve">NACIMIENTO Y SAN PEDRO  </t>
  </si>
  <si>
    <t xml:space="preserve">MANTENIMIENTO Y LIMPIEZA </t>
  </si>
  <si>
    <t>AREA DEPORTIVO "EL GUADALUPANO " Y GYMNASIO</t>
  </si>
  <si>
    <t>EL GUADALUPANO Y SAN JOSE AGUA AZUL</t>
  </si>
  <si>
    <t>MANTENIMIENTO ALA CANCHA Y MANTENIMIENTO AL GYMNASIO</t>
  </si>
  <si>
    <t xml:space="preserve">OBRERA Y DEPORTIVA CENTENARIA </t>
  </si>
  <si>
    <t>COL OBRERA Y DEPORTIVA CENTENARIO</t>
  </si>
  <si>
    <t xml:space="preserve">MANTENIMIETO Y LIMPIA </t>
  </si>
  <si>
    <t xml:space="preserve">LA LABOR </t>
  </si>
  <si>
    <t> 2000</t>
  </si>
  <si>
    <t xml:space="preserve">AUDITORIO </t>
  </si>
  <si>
    <t xml:space="preserve"> AUDITORIO </t>
  </si>
  <si>
    <t>LIMPIEZA DE CANCHA Y PINTA DE CANCHA DE VOLEIBOL </t>
  </si>
  <si>
    <t> 25000</t>
  </si>
  <si>
    <t xml:space="preserve"> AREA DE COMUDE </t>
  </si>
  <si>
    <t xml:space="preserve">AREA DE COMUDE </t>
  </si>
  <si>
    <t>LIMPIEZA DE PODA EN LA ARE DE COMUDE  </t>
  </si>
  <si>
    <t>1500 </t>
  </si>
  <si>
    <t>SAN JOSE AGUA AZUL</t>
  </si>
  <si>
    <t>GYMNASIO AL AIRE LIBRE</t>
  </si>
  <si>
    <t xml:space="preserve">MANTENIMIENTO AL GYMNASIO AL AIRE LIBRE </t>
  </si>
  <si>
    <t xml:space="preserve">CERRITO </t>
  </si>
  <si>
    <t>TRATADORA</t>
  </si>
  <si>
    <t>MANTENIMIENTO AL CAMPO DE FUTBOL</t>
  </si>
  <si>
    <t>LA VILLITA</t>
  </si>
  <si>
    <t xml:space="preserve">FECHA  </t>
  </si>
  <si>
    <t>MANTENIMIENTO AL GYMANASIO </t>
  </si>
  <si>
    <t>LUGAR</t>
  </si>
  <si>
    <t xml:space="preserve">ACTIVACION FISICA Y DEPORTIVA </t>
  </si>
  <si>
    <t>3.-familias mas fuertes, juegos de inclusion</t>
  </si>
  <si>
    <t xml:space="preserve">1.-deporte anihibe adicciones  </t>
  </si>
  <si>
    <t>5- festival estatal aveg de voleibol</t>
  </si>
  <si>
    <t>Deportiva centenario</t>
  </si>
  <si>
    <t xml:space="preserve">c.gerontologico </t>
  </si>
  <si>
    <t xml:space="preserve">Plaza joven </t>
  </si>
  <si>
    <t>ene-mar</t>
  </si>
  <si>
    <t xml:space="preserve">2- cudrangular de cachibol </t>
  </si>
  <si>
    <t xml:space="preserve">4.-rall de dia  de la familia </t>
  </si>
  <si>
    <t>voleibol</t>
  </si>
  <si>
    <t xml:space="preserve">centro gerontologico </t>
  </si>
  <si>
    <t xml:space="preserve">Dif </t>
  </si>
  <si>
    <t>beibol</t>
  </si>
  <si>
    <t>taekwondo</t>
  </si>
  <si>
    <t>Dif</t>
  </si>
  <si>
    <t xml:space="preserve">auditorio municipal </t>
  </si>
  <si>
    <t xml:space="preserve">san jose del llano </t>
  </si>
  <si>
    <t>jocoqui campo de futbol</t>
  </si>
  <si>
    <t xml:space="preserve">activacion fisica adulto mayor </t>
  </si>
  <si>
    <t xml:space="preserve">cbta 175 activacion fisica </t>
  </si>
  <si>
    <t xml:space="preserve">cecytec activacion fisica </t>
  </si>
  <si>
    <t>activacion fisica adulto mayor</t>
  </si>
  <si>
    <t>POR MOTIVO DE LA PANDEMIA NO SE REALIZARON LAS ACTIVIDADES (COVID-19)</t>
  </si>
  <si>
    <t>JUL-SEP</t>
  </si>
  <si>
    <t>resultado real 2019</t>
  </si>
  <si>
    <t>dato real 2018</t>
  </si>
  <si>
    <t>INFORME DE ACTIVIDADES DEL SEGUNDO  TRIMESTE ABR-JUN 2020</t>
  </si>
  <si>
    <t>Informe de actividades al presidente  y codegto.gob.mx</t>
  </si>
  <si>
    <t>Los ciudadanos tienen gran interes en realizar activación fisica</t>
  </si>
  <si>
    <t xml:space="preserve">Los indicadores de salud son favorables para realizar actividades fisicas y deportivas </t>
  </si>
  <si>
    <t>Los equipos foraneos aceptan participar en los eventos deportivos del municipio</t>
  </si>
  <si>
    <t>Los equipos del municipio aceptan participar en los torneos municipales</t>
  </si>
  <si>
    <t xml:space="preserve">El H. Ayuntamiento tiene gran prioridad para apoyar al deporte. </t>
  </si>
  <si>
    <t>El sindicato de tianguistas tienen gran interes en que se promueva el deporte, por lo que celebran convenio con el municipio</t>
  </si>
  <si>
    <t>Existe una adecuada coordinación entre las autoridades estatales y municipales.</t>
  </si>
  <si>
    <t xml:space="preserve">Existe una adecuada coordinación entre la Autoridades estatales, Municipales y sociedad </t>
  </si>
  <si>
    <t xml:space="preserve">Las redes de comunicación estan abiertas a todas las comunidades. </t>
  </si>
  <si>
    <t>los redes sociales llegan a todas las comunidades</t>
  </si>
  <si>
    <t>las redes sociales llegan a todas las comunidades</t>
  </si>
  <si>
    <t>Los ciudadanos mejoran su persona al  practicar el deporte y la activacion fisica.</t>
  </si>
  <si>
    <t>proporcion de campañas de concientización "la importancia de realizar actividades fisica y deportivas realizadas en relacion a las programadas</t>
  </si>
  <si>
    <t>numero de campañas de concientizacion "la importancia de realizar actividades fisicas y deportivas" realizadas/numero de campañas de concientización"la importancia de realizar actividades fisicas y deportivas programadas *100</t>
  </si>
  <si>
    <t xml:space="preserve">proporción de  campaña de los beneficios de salud al hacer activacion fisica y deportiva realizadas al año anterior   </t>
  </si>
  <si>
    <t>numero de lugares donde se promueve el deporte /numero de lugares existentes en el municipio*100</t>
  </si>
  <si>
    <t>proporcion de Gestiones efectuadas con el estado,federal y municipal con el año anterior</t>
  </si>
  <si>
    <t>proporción de espacios deportivos y recreativos creados y mejorados en el municipio</t>
  </si>
  <si>
    <t xml:space="preserve">porcentaje de gestiones con el estado para instalaciones adecuadas en el municipio </t>
  </si>
  <si>
    <t xml:space="preserve">proporción de gestiones con el estado para instaciones adecuadas con el año anterior </t>
  </si>
  <si>
    <t xml:space="preserve">proporción de activacion fisica y deportivas respecto al año anterior </t>
  </si>
  <si>
    <t xml:space="preserve">proporción de torneos deportivos organizados en el municipio respecto al año anterior </t>
  </si>
  <si>
    <t xml:space="preserve">proporcion de clases de activacion fisica respecto al año anterior </t>
  </si>
  <si>
    <t xml:space="preserve">proporcion de eventos deportivos organizados en el municipio participando en olimpiadas respecto al año anterior </t>
  </si>
  <si>
    <t xml:space="preserve">proporción de difusiones de las promociones y activados para hacer actividad fisica y deportiva </t>
  </si>
  <si>
    <t>porcentaje</t>
  </si>
  <si>
    <t>CAMPAÑAS DE BENEFICIOS DE SALUD</t>
  </si>
  <si>
    <t>DIFUSION DE LAS PROMOCIONES Y ATRACTIVOS DEL DEPORTE Y ACTIVIDAD FISICA</t>
  </si>
  <si>
    <t>DIFUSION Y PROMOCION DE LAS ACTIVIDADES FISICAS Y DEPORTIVAS QUE SE PRACTICAN EN EL MUNICIPIO</t>
  </si>
  <si>
    <t xml:space="preserve">GESTIONES PARA MEJORAMIENTO DE LA DEPORTIVA MUNICIPAL </t>
  </si>
  <si>
    <t xml:space="preserve">RESTAURACION Y MANTENIMIENTO DE ESPACIOS DEPORTIVOS </t>
  </si>
  <si>
    <t>MEJORAMIENTO DE ESPACIOS PARA ACTIVIDAD FISICA Y RECREATIVA</t>
  </si>
  <si>
    <t>ORGANIZACIÓN DE TORNEOS DEPORTIVOS EN EL MUNICIPIO</t>
  </si>
  <si>
    <t>CLASES DE ACTIVACION FISICA EN EL MUNICIPIO</t>
  </si>
  <si>
    <t>ORGANIZACIÓN DE EVEVENTOS DEPORTIVOS EN EL MUNICIPIO</t>
  </si>
  <si>
    <t xml:space="preserve">INHIBE </t>
  </si>
  <si>
    <t xml:space="preserve">DEPORTIVA CENTENARIO </t>
  </si>
  <si>
    <t xml:space="preserve">AVEG </t>
  </si>
  <si>
    <t>PLAZA JOVEN</t>
  </si>
  <si>
    <t xml:space="preserve">VOLEIBOL PLAYA </t>
  </si>
  <si>
    <t xml:space="preserve">COPA GTO </t>
  </si>
  <si>
    <t>DISCAPACIDAD VIRTUAL</t>
  </si>
  <si>
    <t>VIRTUAL</t>
  </si>
  <si>
    <t>promocion a la activacion fisica VIRTUAL</t>
  </si>
  <si>
    <t>De salud, activación fisica VIRTUAL</t>
  </si>
  <si>
    <t>Practica de ejercicio VIRTUAL</t>
  </si>
  <si>
    <t>ACTIVATE  en bisicleta estatica VIRTUAL</t>
  </si>
  <si>
    <t> LA LABOR</t>
  </si>
  <si>
    <t>  MANTENIMIENTO AL GYMANASIO </t>
  </si>
  <si>
    <t>TEMA</t>
  </si>
  <si>
    <t>ABR-JUN</t>
  </si>
  <si>
    <t>BENEFICIADOS</t>
  </si>
  <si>
    <t>ENTRENAMIENTO DE VOLEIBOL</t>
  </si>
  <si>
    <t xml:space="preserve">PLAZA JOVEN </t>
  </si>
  <si>
    <t>ENTRENAMIENTO DE FUTBOL 7</t>
  </si>
  <si>
    <t xml:space="preserve">FINAL DE FUTBOL SOCCER </t>
  </si>
  <si>
    <t xml:space="preserve">COL. GUADALUPANO </t>
  </si>
  <si>
    <t>TAE KWANDO</t>
  </si>
  <si>
    <t>VOLIBOL</t>
  </si>
  <si>
    <t xml:space="preserve">ZUMBA </t>
  </si>
  <si>
    <t>BEIS BOL</t>
  </si>
  <si>
    <t>FUT BOL 7</t>
  </si>
  <si>
    <t>VOLIBOL EN EL C.B.Ta 175</t>
  </si>
  <si>
    <t>CAMPO DE FUT BOL JOCOQUI</t>
  </si>
  <si>
    <t>COL. GUADALUPANO</t>
  </si>
  <si>
    <t>ESCUELA C.B.T.a 175</t>
  </si>
  <si>
    <t>INFORME DE ACTIVIDADES DEL TERCER  TRIMESTE JUL- SEP 2020</t>
  </si>
  <si>
    <t>INFORME DE ACTIVIDADES DEL CUARTO TRIMESTE OCT-DIC 2020</t>
  </si>
  <si>
    <t>*</t>
  </si>
  <si>
    <t> 2500</t>
  </si>
  <si>
    <t>mensual</t>
  </si>
  <si>
    <t xml:space="preserve">resultado real 2020 </t>
  </si>
  <si>
    <t xml:space="preserve">POR PANDEMIA NO SE REALIZARON ACTIVIADES </t>
  </si>
  <si>
    <t>INFORME DE ACTIVIDADES DEL PRIMER TRIMESTRES  ENE-MAR 2020</t>
  </si>
  <si>
    <t>NO SE GESTINO POR PANDEMIA COVID-19</t>
  </si>
  <si>
    <t>INFORME DE ACTIVIDADES DEL PRIMER   TRIMESTRE ENE-MAR</t>
  </si>
  <si>
    <t>escuelitas del municipio</t>
  </si>
  <si>
    <t>escuela cecyte</t>
  </si>
  <si>
    <t xml:space="preserve">Porcentaje de la población mexicana de 15 años y más es activa fisica y deportivamente </t>
  </si>
  <si>
    <t xml:space="preserve">proporcion de personas mexicanas de 15 años y más activas con actividad fisica y deportiva </t>
  </si>
  <si>
    <t>la población Apaseense entre 15 a 49 años realizan actividad fisica y deportiva</t>
  </si>
  <si>
    <t>Porcentaje de la población de 15 a 49 años practican un deporte o actividad fisica</t>
  </si>
  <si>
    <t>dato general  2018</t>
  </si>
  <si>
    <t>aplicación de la formurla 2018</t>
  </si>
  <si>
    <t xml:space="preserve">dato general  2020 </t>
  </si>
  <si>
    <t>aplicación de la formurla 2020</t>
  </si>
  <si>
    <t># de personas de 15 años a 49 años  que participan enla activacion fisica y deportiva/ # de personas entre 15 y 49 años en el municipio*100</t>
  </si>
  <si>
    <t>Meta Esperada</t>
  </si>
  <si>
    <t>Comentario</t>
  </si>
  <si>
    <t>Objetivo</t>
  </si>
  <si>
    <t>META SUPERADA</t>
  </si>
  <si>
    <t>META LOGRADA</t>
  </si>
  <si>
    <t>GARANTIZAR UNA VIDA SALUDABLE A TRAVES DE LA ACTIVACION DEPORTIVA</t>
  </si>
  <si>
    <t>numero de campañas de los beneficios de salud al hacer activacion fisica y deportiva/ # de campañas programadas*100</t>
  </si>
  <si>
    <t>numero de difusiones de las promociones para hacer actividad fisica y deportiva/ # de campañas de difusión programadas*100</t>
  </si>
  <si>
    <t xml:space="preserve">numero de gestiones efectuadas con el estado, federal y municipal / # de gestiones programadas*100 </t>
  </si>
  <si>
    <t>numero de activacion fisica y deportiva / # de activaciones fisicas y deportivas programadas*100</t>
  </si>
  <si>
    <t>numero de clases de activacion fisica y deportiva / # de clases de activacion fisica programadas*100</t>
  </si>
  <si>
    <t>la población Apaseense entre 18 a 49 años realizan actividad fisica y deportiva</t>
  </si>
  <si>
    <t>Porcentaje de la población de 18 a 49 años practican un deporte o actividad fisica</t>
  </si>
  <si>
    <t>INEGI</t>
  </si>
  <si>
    <t>numero de torneos deportivos organizados en el municipio / # de torneos programados para realizarse en el municipio*100</t>
  </si>
  <si>
    <t>resultado real 2021</t>
  </si>
  <si>
    <t>dato general  2021</t>
  </si>
  <si>
    <t>aplicación de la formurla 2021</t>
  </si>
  <si>
    <t>proporción de personas de 15 años a 49 participan en torneos deportivos</t>
  </si>
  <si>
    <t>numero de gestiones efectuadas con el estado para instalaciones adecuadas/ numero de gestiones programadas*100</t>
  </si>
  <si>
    <t>numero de espacios deportivos implementados para actividades fisicas/ # de espacios programados para promover el deporte*100</t>
  </si>
  <si>
    <t>numero de eventos deportivos organizados en el municipio / # de eventos programados en el municipio*100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</si>
</sst>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545454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Calibri"/>
      <family val="2"/>
      <charset val="1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Tahoma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rgb="FF0066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C0504D"/>
      </patternFill>
    </fill>
    <fill>
      <patternFill patternType="solid">
        <fgColor theme="6" tint="-0.499984740745262"/>
        <bgColor rgb="FF0066CC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rgb="FF0066CC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C0504D"/>
      </patternFill>
    </fill>
    <fill>
      <patternFill patternType="solid">
        <fgColor rgb="FF92D050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rgb="FF4F81B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rgb="FFC0504D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5" xfId="3" applyFont="1" applyBorder="1" applyAlignment="1">
      <alignment wrapText="1"/>
    </xf>
    <xf numFmtId="0" fontId="5" fillId="0" borderId="5" xfId="3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8" fillId="3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0" xfId="3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2" fillId="0" borderId="0" xfId="0" applyFont="1"/>
    <xf numFmtId="0" fontId="1" fillId="0" borderId="0" xfId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7" fillId="2" borderId="5" xfId="0" applyFont="1" applyFill="1" applyBorder="1" applyAlignment="1">
      <alignment wrapText="1"/>
    </xf>
    <xf numFmtId="0" fontId="17" fillId="0" borderId="0" xfId="0" applyFont="1"/>
    <xf numFmtId="0" fontId="0" fillId="0" borderId="5" xfId="0" applyBorder="1"/>
    <xf numFmtId="0" fontId="0" fillId="0" borderId="17" xfId="0" applyBorder="1"/>
    <xf numFmtId="0" fontId="17" fillId="0" borderId="17" xfId="0" applyFont="1" applyBorder="1"/>
    <xf numFmtId="0" fontId="16" fillId="0" borderId="10" xfId="0" applyFont="1" applyBorder="1" applyAlignment="1">
      <alignment horizontal="center" vertical="center" wrapText="1"/>
    </xf>
    <xf numFmtId="43" fontId="0" fillId="0" borderId="5" xfId="4" applyFont="1" applyBorder="1"/>
    <xf numFmtId="0" fontId="0" fillId="0" borderId="5" xfId="0" applyFill="1" applyBorder="1"/>
    <xf numFmtId="43" fontId="0" fillId="0" borderId="5" xfId="4" applyFont="1" applyFill="1" applyBorder="1"/>
    <xf numFmtId="0" fontId="0" fillId="0" borderId="5" xfId="0" applyBorder="1" applyAlignment="1">
      <alignment wrapText="1"/>
    </xf>
    <xf numFmtId="43" fontId="0" fillId="0" borderId="13" xfId="4" applyFont="1" applyBorder="1"/>
    <xf numFmtId="0" fontId="24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43" fontId="0" fillId="0" borderId="5" xfId="0" applyNumberFormat="1" applyBorder="1"/>
    <xf numFmtId="0" fontId="2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2" applyAlignment="1" applyProtection="1">
      <alignment horizontal="left" vertical="center"/>
    </xf>
    <xf numFmtId="0" fontId="8" fillId="12" borderId="0" xfId="0" applyFont="1" applyFill="1" applyBorder="1" applyAlignment="1">
      <alignment horizontal="center" vertical="center" wrapText="1"/>
    </xf>
    <xf numFmtId="0" fontId="8" fillId="13" borderId="0" xfId="3" applyFont="1" applyFill="1" applyBorder="1" applyAlignment="1">
      <alignment horizontal="center" vertical="center" wrapText="1"/>
    </xf>
    <xf numFmtId="0" fontId="5" fillId="21" borderId="17" xfId="3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0" xfId="1" applyBorder="1"/>
    <xf numFmtId="0" fontId="1" fillId="0" borderId="5" xfId="1" applyFont="1" applyBorder="1" applyAlignment="1">
      <alignment wrapText="1"/>
    </xf>
    <xf numFmtId="0" fontId="1" fillId="0" borderId="17" xfId="1" applyFont="1" applyBorder="1" applyAlignment="1">
      <alignment vertical="center" wrapText="1"/>
    </xf>
    <xf numFmtId="0" fontId="26" fillId="0" borderId="5" xfId="3" applyFont="1" applyFill="1" applyBorder="1" applyAlignment="1">
      <alignment horizontal="left" wrapText="1"/>
    </xf>
    <xf numFmtId="0" fontId="28" fillId="0" borderId="5" xfId="0" applyFont="1" applyBorder="1" applyAlignment="1">
      <alignment horizontal="left" wrapText="1"/>
    </xf>
    <xf numFmtId="0" fontId="17" fillId="0" borderId="5" xfId="0" applyFont="1" applyBorder="1" applyAlignment="1">
      <alignment wrapText="1"/>
    </xf>
    <xf numFmtId="0" fontId="26" fillId="2" borderId="5" xfId="0" applyFont="1" applyFill="1" applyBorder="1" applyAlignment="1">
      <alignment wrapText="1"/>
    </xf>
    <xf numFmtId="0" fontId="26" fillId="2" borderId="5" xfId="0" applyFont="1" applyFill="1" applyBorder="1" applyAlignment="1">
      <alignment horizontal="left" wrapText="1"/>
    </xf>
    <xf numFmtId="0" fontId="26" fillId="2" borderId="5" xfId="3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29" fillId="0" borderId="5" xfId="3" applyFont="1" applyFill="1" applyBorder="1" applyAlignment="1">
      <alignment horizontal="left" wrapText="1"/>
    </xf>
    <xf numFmtId="0" fontId="30" fillId="2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29" fillId="2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29" fillId="2" borderId="5" xfId="3" applyFont="1" applyFill="1" applyBorder="1" applyAlignment="1">
      <alignment horizontal="left" wrapText="1"/>
    </xf>
    <xf numFmtId="0" fontId="27" fillId="0" borderId="5" xfId="3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2" borderId="0" xfId="0" applyFill="1"/>
    <xf numFmtId="0" fontId="7" fillId="0" borderId="0" xfId="2" applyAlignment="1" applyProtection="1">
      <alignment horizontal="left" vertical="center" wrapText="1"/>
    </xf>
    <xf numFmtId="0" fontId="7" fillId="0" borderId="0" xfId="2" applyAlignment="1" applyProtection="1"/>
    <xf numFmtId="0" fontId="17" fillId="2" borderId="17" xfId="5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0" fillId="0" borderId="0" xfId="0" applyFont="1" applyBorder="1"/>
    <xf numFmtId="0" fontId="34" fillId="0" borderId="5" xfId="0" applyFont="1" applyBorder="1" applyAlignment="1">
      <alignment horizontal="right" vertical="center"/>
    </xf>
    <xf numFmtId="0" fontId="34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0" fontId="35" fillId="0" borderId="0" xfId="0" applyFont="1" applyBorder="1"/>
    <xf numFmtId="3" fontId="34" fillId="0" borderId="5" xfId="0" applyNumberFormat="1" applyFont="1" applyBorder="1" applyAlignment="1">
      <alignment horizontal="right" vertical="center"/>
    </xf>
    <xf numFmtId="0" fontId="36" fillId="2" borderId="5" xfId="0" applyFont="1" applyFill="1" applyBorder="1" applyAlignment="1">
      <alignment horizontal="left" wrapText="1"/>
    </xf>
    <xf numFmtId="0" fontId="36" fillId="2" borderId="5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37" fillId="0" borderId="0" xfId="0" applyFont="1" applyAlignment="1"/>
    <xf numFmtId="0" fontId="31" fillId="0" borderId="0" xfId="0" applyFont="1"/>
    <xf numFmtId="0" fontId="23" fillId="0" borderId="0" xfId="0" applyFont="1"/>
    <xf numFmtId="0" fontId="15" fillId="18" borderId="10" xfId="0" applyFont="1" applyFill="1" applyBorder="1" applyAlignment="1">
      <alignment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1" fillId="2" borderId="5" xfId="1" applyFont="1" applyFill="1" applyBorder="1" applyAlignment="1">
      <alignment wrapText="1"/>
    </xf>
    <xf numFmtId="0" fontId="1" fillId="2" borderId="0" xfId="1" applyFont="1" applyFill="1" applyBorder="1" applyAlignment="1">
      <alignment wrapText="1"/>
    </xf>
    <xf numFmtId="0" fontId="12" fillId="0" borderId="0" xfId="0" applyFont="1" applyAlignment="1"/>
    <xf numFmtId="0" fontId="4" fillId="0" borderId="0" xfId="1" applyFont="1" applyAlignment="1">
      <alignment wrapText="1"/>
    </xf>
    <xf numFmtId="0" fontId="1" fillId="0" borderId="0" xfId="1" applyFont="1" applyAlignme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4" fillId="0" borderId="0" xfId="1" applyFont="1" applyBorder="1" applyAlignment="1"/>
    <xf numFmtId="0" fontId="4" fillId="0" borderId="0" xfId="3" applyFont="1" applyFill="1" applyBorder="1" applyAlignment="1">
      <alignment wrapText="1"/>
    </xf>
    <xf numFmtId="0" fontId="17" fillId="2" borderId="5" xfId="4" applyNumberFormat="1" applyFont="1" applyFill="1" applyBorder="1" applyAlignment="1"/>
    <xf numFmtId="0" fontId="32" fillId="2" borderId="5" xfId="0" applyNumberFormat="1" applyFont="1" applyFill="1" applyBorder="1"/>
    <xf numFmtId="0" fontId="17" fillId="2" borderId="17" xfId="5" applyNumberFormat="1" applyFont="1" applyFill="1" applyBorder="1" applyAlignment="1">
      <alignment horizontal="right"/>
    </xf>
    <xf numFmtId="0" fontId="32" fillId="0" borderId="5" xfId="0" applyNumberFormat="1" applyFont="1" applyBorder="1"/>
    <xf numFmtId="0" fontId="10" fillId="0" borderId="0" xfId="0" applyFont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/>
    <xf numFmtId="0" fontId="23" fillId="0" borderId="0" xfId="0" applyFont="1" applyAlignment="1">
      <alignment horizontal="left"/>
    </xf>
    <xf numFmtId="0" fontId="36" fillId="2" borderId="0" xfId="0" applyFont="1" applyFill="1" applyBorder="1" applyAlignment="1">
      <alignment horizontal="center" wrapText="1"/>
    </xf>
    <xf numFmtId="0" fontId="32" fillId="0" borderId="0" xfId="0" applyFont="1" applyBorder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33" fillId="0" borderId="0" xfId="0" applyNumberFormat="1" applyFont="1" applyAlignment="1">
      <alignment horizontal="right" vertical="center"/>
    </xf>
    <xf numFmtId="0" fontId="40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6" fillId="2" borderId="13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3" fillId="0" borderId="5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36" fillId="2" borderId="0" xfId="0" applyFont="1" applyFill="1" applyBorder="1" applyAlignment="1">
      <alignment horizontal="left" wrapText="1"/>
    </xf>
    <xf numFmtId="0" fontId="36" fillId="2" borderId="5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left" wrapText="1"/>
    </xf>
    <xf numFmtId="0" fontId="42" fillId="2" borderId="0" xfId="0" applyFont="1" applyFill="1" applyBorder="1" applyAlignment="1">
      <alignment horizontal="right" wrapText="1"/>
    </xf>
    <xf numFmtId="0" fontId="42" fillId="0" borderId="0" xfId="0" applyFont="1" applyAlignment="1">
      <alignment horizontal="right"/>
    </xf>
    <xf numFmtId="0" fontId="43" fillId="2" borderId="0" xfId="0" applyFont="1" applyFill="1" applyBorder="1" applyAlignment="1">
      <alignment horizontal="right" wrapText="1"/>
    </xf>
    <xf numFmtId="0" fontId="23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17" fillId="17" borderId="32" xfId="0" applyFont="1" applyFill="1" applyBorder="1" applyAlignment="1">
      <alignment horizontal="center" vertical="center" wrapText="1"/>
    </xf>
    <xf numFmtId="0" fontId="14" fillId="17" borderId="3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8" fillId="12" borderId="11" xfId="0" applyFont="1" applyFill="1" applyBorder="1" applyAlignment="1">
      <alignment vertical="center" wrapText="1"/>
    </xf>
    <xf numFmtId="0" fontId="8" fillId="13" borderId="22" xfId="3" applyFont="1" applyFill="1" applyBorder="1" applyAlignment="1">
      <alignment vertical="center" wrapText="1"/>
    </xf>
    <xf numFmtId="0" fontId="23" fillId="16" borderId="3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41" fillId="0" borderId="5" xfId="0" applyFont="1" applyBorder="1" applyAlignment="1">
      <alignment horizontal="center" vertical="center"/>
    </xf>
    <xf numFmtId="0" fontId="39" fillId="2" borderId="5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5" fillId="0" borderId="5" xfId="0" applyFont="1" applyBorder="1"/>
    <xf numFmtId="0" fontId="35" fillId="0" borderId="5" xfId="0" applyFont="1" applyBorder="1" applyAlignment="1"/>
    <xf numFmtId="0" fontId="41" fillId="0" borderId="5" xfId="0" applyFont="1" applyBorder="1" applyAlignment="1">
      <alignment horizontal="center" vertical="center" wrapText="1"/>
    </xf>
    <xf numFmtId="0" fontId="14" fillId="17" borderId="3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1" fontId="17" fillId="2" borderId="17" xfId="5" applyNumberFormat="1" applyFont="1" applyFill="1" applyBorder="1" applyAlignment="1"/>
    <xf numFmtId="0" fontId="8" fillId="12" borderId="0" xfId="0" applyFont="1" applyFill="1" applyBorder="1" applyAlignment="1">
      <alignment vertical="center" wrapText="1"/>
    </xf>
    <xf numFmtId="0" fontId="8" fillId="13" borderId="0" xfId="3" applyFont="1" applyFill="1" applyBorder="1" applyAlignment="1">
      <alignment vertical="center" wrapText="1"/>
    </xf>
    <xf numFmtId="0" fontId="39" fillId="11" borderId="10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/>
    <xf numFmtId="1" fontId="17" fillId="0" borderId="17" xfId="0" applyNumberFormat="1" applyFont="1" applyBorder="1"/>
    <xf numFmtId="1" fontId="17" fillId="2" borderId="5" xfId="0" applyNumberFormat="1" applyFont="1" applyFill="1" applyBorder="1" applyAlignment="1">
      <alignment horizontal="right"/>
    </xf>
    <xf numFmtId="0" fontId="17" fillId="0" borderId="17" xfId="0" applyFont="1" applyBorder="1" applyAlignment="1">
      <alignment horizontal="center" wrapText="1"/>
    </xf>
    <xf numFmtId="0" fontId="23" fillId="22" borderId="3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20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2" borderId="0" xfId="1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10" borderId="10" xfId="3" applyFont="1" applyFill="1" applyBorder="1" applyAlignment="1">
      <alignment horizontal="center" vertical="center"/>
    </xf>
    <xf numFmtId="0" fontId="8" fillId="20" borderId="2" xfId="3" applyFont="1" applyFill="1" applyBorder="1" applyAlignment="1">
      <alignment horizontal="center" vertical="center" wrapText="1"/>
    </xf>
    <xf numFmtId="0" fontId="8" fillId="20" borderId="3" xfId="3" applyFont="1" applyFill="1" applyBorder="1" applyAlignment="1">
      <alignment horizontal="center" vertical="center" wrapText="1"/>
    </xf>
    <xf numFmtId="0" fontId="8" fillId="20" borderId="4" xfId="3" applyFont="1" applyFill="1" applyBorder="1" applyAlignment="1">
      <alignment horizontal="center" vertical="center" wrapText="1"/>
    </xf>
    <xf numFmtId="0" fontId="3" fillId="19" borderId="2" xfId="3" applyFont="1" applyFill="1" applyBorder="1" applyAlignment="1">
      <alignment horizontal="center" vertical="center" wrapText="1"/>
    </xf>
    <xf numFmtId="0" fontId="3" fillId="19" borderId="4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8" fillId="6" borderId="4" xfId="3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22" fillId="7" borderId="0" xfId="0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9" fillId="2" borderId="0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6" xfId="0" applyFont="1" applyBorder="1" applyAlignment="1">
      <alignment horizontal="center" wrapText="1"/>
    </xf>
    <xf numFmtId="0" fontId="26" fillId="0" borderId="5" xfId="3" applyFont="1" applyBorder="1" applyAlignment="1">
      <alignment horizontal="left" wrapText="1"/>
    </xf>
    <xf numFmtId="0" fontId="17" fillId="2" borderId="5" xfId="0" applyFont="1" applyFill="1" applyBorder="1" applyAlignment="1">
      <alignment vertical="top" wrapText="1"/>
    </xf>
    <xf numFmtId="0" fontId="17" fillId="0" borderId="5" xfId="0" applyFont="1" applyBorder="1"/>
    <xf numFmtId="0" fontId="26" fillId="0" borderId="5" xfId="0" applyFont="1" applyBorder="1" applyAlignment="1">
      <alignment horizontal="left" wrapText="1"/>
    </xf>
    <xf numFmtId="0" fontId="17" fillId="2" borderId="5" xfId="0" applyFont="1" applyFill="1" applyBorder="1"/>
    <xf numFmtId="0" fontId="26" fillId="2" borderId="5" xfId="0" applyFont="1" applyFill="1" applyBorder="1"/>
    <xf numFmtId="0" fontId="32" fillId="2" borderId="5" xfId="0" applyFont="1" applyFill="1" applyBorder="1"/>
    <xf numFmtId="0" fontId="32" fillId="0" borderId="5" xfId="0" applyFont="1" applyBorder="1"/>
    <xf numFmtId="0" fontId="28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vertical="top" wrapText="1"/>
    </xf>
  </cellXfs>
  <cellStyles count="6">
    <cellStyle name="Hipervínculo" xfId="2" builtinId="8"/>
    <cellStyle name="Millares" xfId="4" builtinId="3"/>
    <cellStyle name="Normal" xfId="0" builtinId="0"/>
    <cellStyle name="Normal 2" xfId="1" xr:uid="{00000000-0005-0000-0000-000003000000}"/>
    <cellStyle name="Normal 3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DE%202020-1/PB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ol problema"/>
      <sheetName val="arbol objetivo"/>
      <sheetName val="mir"/>
      <sheetName val="ficha tecnica"/>
    </sheetNames>
    <sheetDataSet>
      <sheetData sheetId="0"/>
      <sheetData sheetId="1">
        <row r="9">
          <cell r="A9" t="str">
            <v>“Gran interés de la población en hacer actividad física y deportiva de los habitantes del municipio de 18 a 40 años”</v>
          </cell>
        </row>
        <row r="15">
          <cell r="D15" t="str">
            <v>adecuadas Instalaciones para el desarrollo de actividades deportivas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contenidos/saladeprensa/boletines/2019/EstSociodemo/mopradef2019.pdf" TargetMode="External"/><Relationship Id="rId2" Type="http://schemas.openxmlformats.org/officeDocument/2006/relationships/hyperlink" Target="https://www.inegi.org.mx/contenidos/saladeprensa/boletines/2021/EstSociodemo/mopradef2020.pdf" TargetMode="External"/><Relationship Id="rId1" Type="http://schemas.openxmlformats.org/officeDocument/2006/relationships/hyperlink" Target="https://www.inegi.org.mx/contenidos/saladeprensa/aproposito/2019/Poblacion2019_Nal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inegi.org.mx/contenidos/saladeprensa/aproposito/2019/Poblacion2019_N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6"/>
  <sheetViews>
    <sheetView workbookViewId="0">
      <selection activeCell="N4" sqref="N4"/>
    </sheetView>
  </sheetViews>
  <sheetFormatPr baseColWidth="10" defaultColWidth="11.42578125" defaultRowHeight="15" x14ac:dyDescent="0.25"/>
  <cols>
    <col min="1" max="1" width="2" customWidth="1"/>
    <col min="2" max="2" width="16" customWidth="1"/>
    <col min="7" max="7" width="9.5703125" customWidth="1"/>
    <col min="8" max="8" width="8.42578125" customWidth="1"/>
    <col min="9" max="9" width="31.85546875" customWidth="1"/>
    <col min="10" max="10" width="0.28515625" customWidth="1"/>
    <col min="14" max="14" width="11.42578125" customWidth="1"/>
  </cols>
  <sheetData>
    <row r="1" spans="2:14" ht="15.75" thickBot="1" x14ac:dyDescent="0.3"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2:14" ht="15.75" thickBot="1" x14ac:dyDescent="0.3">
      <c r="B2" s="195" t="s">
        <v>170</v>
      </c>
      <c r="C2" s="196"/>
      <c r="D2" s="196"/>
      <c r="E2" s="196"/>
      <c r="F2" s="196"/>
      <c r="G2" s="196"/>
      <c r="H2" s="197"/>
      <c r="I2" s="198"/>
      <c r="J2" s="4"/>
    </row>
    <row r="3" spans="2:14" ht="25.5" customHeight="1" x14ac:dyDescent="0.25">
      <c r="B3" s="199" t="s">
        <v>81</v>
      </c>
      <c r="C3" s="199"/>
      <c r="D3" s="20"/>
      <c r="E3" s="199" t="s">
        <v>86</v>
      </c>
      <c r="F3" s="200"/>
      <c r="G3" s="20"/>
      <c r="H3" s="21" t="s">
        <v>84</v>
      </c>
      <c r="I3" s="22" t="s">
        <v>87</v>
      </c>
      <c r="J3" s="1"/>
    </row>
    <row r="4" spans="2:14" x14ac:dyDescent="0.25">
      <c r="B4" s="23"/>
      <c r="C4" s="23"/>
      <c r="D4" s="23"/>
      <c r="E4" s="23"/>
      <c r="F4" s="23"/>
      <c r="G4" s="23"/>
      <c r="H4" s="23"/>
      <c r="I4" s="23"/>
    </row>
    <row r="5" spans="2:14" ht="33" customHeight="1" x14ac:dyDescent="0.25">
      <c r="B5" s="190" t="s">
        <v>82</v>
      </c>
      <c r="C5" s="190"/>
      <c r="D5" s="3"/>
      <c r="E5" s="190" t="s">
        <v>85</v>
      </c>
      <c r="F5" s="190"/>
      <c r="G5" s="3"/>
      <c r="H5" s="193" t="s">
        <v>3</v>
      </c>
      <c r="I5" s="194"/>
      <c r="J5" s="1"/>
    </row>
    <row r="6" spans="2:14" x14ac:dyDescent="0.25">
      <c r="B6" s="20"/>
      <c r="C6" s="20"/>
      <c r="D6" s="20"/>
      <c r="E6" s="20"/>
      <c r="F6" s="20"/>
      <c r="G6" s="20"/>
      <c r="H6" s="20"/>
      <c r="I6" s="20"/>
      <c r="J6" s="1"/>
    </row>
    <row r="7" spans="2:14" ht="32.25" customHeight="1" x14ac:dyDescent="0.25">
      <c r="B7" s="190" t="s">
        <v>83</v>
      </c>
      <c r="C7" s="190"/>
      <c r="D7" s="3"/>
      <c r="E7" s="203" t="s">
        <v>2</v>
      </c>
      <c r="F7" s="203"/>
      <c r="G7" s="3"/>
      <c r="H7" s="193" t="s">
        <v>4</v>
      </c>
      <c r="I7" s="194"/>
      <c r="J7" s="1"/>
    </row>
    <row r="8" spans="2:14" ht="15.75" thickBot="1" x14ac:dyDescent="0.3">
      <c r="B8" s="20"/>
      <c r="C8" s="20"/>
      <c r="D8" s="20"/>
      <c r="E8" s="20"/>
      <c r="F8" s="20"/>
      <c r="G8" s="20"/>
      <c r="H8" s="20"/>
      <c r="I8" s="20"/>
      <c r="J8" s="1"/>
    </row>
    <row r="9" spans="2:14" ht="27.75" customHeight="1" thickBot="1" x14ac:dyDescent="0.3">
      <c r="B9" s="207" t="s">
        <v>43</v>
      </c>
      <c r="C9" s="208"/>
      <c r="D9" s="208"/>
      <c r="E9" s="208"/>
      <c r="F9" s="208"/>
      <c r="G9" s="208"/>
      <c r="H9" s="208"/>
      <c r="I9" s="209"/>
      <c r="J9" s="5"/>
    </row>
    <row r="10" spans="2:14" x14ac:dyDescent="0.25">
      <c r="B10" s="20"/>
      <c r="C10" s="20"/>
      <c r="D10" s="20"/>
      <c r="E10" s="20"/>
      <c r="F10" s="20"/>
      <c r="G10" s="20"/>
      <c r="H10" s="20"/>
      <c r="I10" s="20"/>
      <c r="J10" s="1"/>
    </row>
    <row r="11" spans="2:14" ht="57" customHeight="1" x14ac:dyDescent="0.25">
      <c r="B11" s="204" t="s">
        <v>145</v>
      </c>
      <c r="C11" s="204"/>
      <c r="D11" s="17"/>
      <c r="E11" s="190" t="s">
        <v>151</v>
      </c>
      <c r="F11" s="190"/>
      <c r="G11" s="17"/>
      <c r="H11" s="205" t="s">
        <v>144</v>
      </c>
      <c r="I11" s="206"/>
      <c r="J11" s="1"/>
      <c r="K11" t="s">
        <v>1</v>
      </c>
    </row>
    <row r="12" spans="2:14" ht="15" customHeight="1" x14ac:dyDescent="0.25">
      <c r="B12" s="191"/>
      <c r="C12" s="191"/>
      <c r="D12" s="24"/>
      <c r="E12" s="24"/>
      <c r="F12" s="24"/>
      <c r="G12" s="24"/>
      <c r="H12" s="24"/>
      <c r="I12" s="191"/>
      <c r="J12" s="191"/>
    </row>
    <row r="13" spans="2:14" ht="42" customHeight="1" x14ac:dyDescent="0.25">
      <c r="B13" s="189" t="s">
        <v>142</v>
      </c>
      <c r="C13" s="189"/>
      <c r="D13" s="17"/>
      <c r="E13" s="190" t="s">
        <v>153</v>
      </c>
      <c r="F13" s="190"/>
      <c r="G13" s="17"/>
      <c r="H13" s="210" t="s">
        <v>163</v>
      </c>
      <c r="I13" s="211"/>
      <c r="J13" s="1"/>
      <c r="K13" s="201"/>
      <c r="L13" s="201"/>
      <c r="M13" s="201"/>
      <c r="N13" s="201"/>
    </row>
    <row r="14" spans="2:14" ht="17.25" customHeight="1" x14ac:dyDescent="0.25">
      <c r="B14" s="191"/>
      <c r="C14" s="191"/>
      <c r="D14" s="24"/>
      <c r="E14" s="24"/>
      <c r="F14" s="24"/>
      <c r="G14" s="24"/>
      <c r="H14" s="24"/>
      <c r="I14" s="212"/>
      <c r="J14" s="212"/>
    </row>
    <row r="15" spans="2:14" ht="60" customHeight="1" x14ac:dyDescent="0.25">
      <c r="B15" s="189" t="s">
        <v>143</v>
      </c>
      <c r="C15" s="189"/>
      <c r="D15" s="17"/>
      <c r="E15" s="190" t="s">
        <v>5</v>
      </c>
      <c r="F15" s="190"/>
      <c r="G15" s="17"/>
      <c r="H15" s="205" t="s">
        <v>162</v>
      </c>
      <c r="I15" s="206"/>
      <c r="J15" s="1"/>
    </row>
    <row r="16" spans="2:14" ht="14.25" customHeight="1" x14ac:dyDescent="0.25">
      <c r="B16" s="202"/>
      <c r="C16" s="202"/>
      <c r="D16" s="24"/>
      <c r="E16" s="24"/>
      <c r="F16" s="24"/>
      <c r="G16" s="24"/>
      <c r="H16" s="24"/>
      <c r="I16" s="24"/>
      <c r="J16" s="1"/>
    </row>
    <row r="17" spans="2:15" ht="45" customHeight="1" x14ac:dyDescent="0.25">
      <c r="B17" s="190" t="s">
        <v>152</v>
      </c>
      <c r="C17" s="190"/>
      <c r="D17" s="24"/>
      <c r="E17" s="190" t="s">
        <v>154</v>
      </c>
      <c r="F17" s="190"/>
      <c r="G17" s="24"/>
      <c r="H17" s="193" t="s">
        <v>164</v>
      </c>
      <c r="I17" s="194"/>
      <c r="N17" s="192"/>
      <c r="O17" s="192"/>
    </row>
    <row r="18" spans="2:15" x14ac:dyDescent="0.25">
      <c r="B18" s="18"/>
      <c r="C18" s="18"/>
      <c r="D18" s="18"/>
      <c r="E18" s="18"/>
      <c r="F18" s="18"/>
      <c r="G18" s="18"/>
      <c r="H18" s="19"/>
      <c r="I18" s="19"/>
    </row>
    <row r="19" spans="2:15" ht="34.5" customHeight="1" x14ac:dyDescent="0.25">
      <c r="B19" s="192"/>
      <c r="C19" s="192"/>
      <c r="D19" s="18"/>
      <c r="E19" s="192" t="s">
        <v>1</v>
      </c>
      <c r="F19" s="192"/>
      <c r="G19" s="18"/>
      <c r="H19" s="19"/>
      <c r="I19" s="19"/>
    </row>
    <row r="20" spans="2:15" x14ac:dyDescent="0.25">
      <c r="B20" s="7"/>
      <c r="C20" s="7"/>
      <c r="D20" s="7"/>
      <c r="E20" s="7"/>
      <c r="F20" s="7"/>
      <c r="G20" s="7"/>
      <c r="H20" s="7"/>
      <c r="I20" s="7"/>
    </row>
    <row r="21" spans="2:15" x14ac:dyDescent="0.25">
      <c r="B21" s="7"/>
      <c r="C21" s="7"/>
      <c r="D21" s="7"/>
      <c r="E21" s="188" t="s">
        <v>1</v>
      </c>
      <c r="F21" s="188"/>
      <c r="G21" s="7"/>
      <c r="H21" s="7"/>
      <c r="I21" s="7"/>
    </row>
    <row r="23" spans="2:15" x14ac:dyDescent="0.25">
      <c r="B23" s="25"/>
    </row>
    <row r="24" spans="2:15" x14ac:dyDescent="0.25">
      <c r="B24" s="25"/>
    </row>
    <row r="25" spans="2:15" x14ac:dyDescent="0.25">
      <c r="B25" s="25"/>
    </row>
    <row r="26" spans="2:15" x14ac:dyDescent="0.25">
      <c r="B26" s="25"/>
    </row>
    <row r="27" spans="2:15" x14ac:dyDescent="0.25">
      <c r="B27" s="25"/>
    </row>
    <row r="28" spans="2:15" x14ac:dyDescent="0.25">
      <c r="B28" s="25"/>
    </row>
    <row r="29" spans="2:15" x14ac:dyDescent="0.25">
      <c r="B29" s="25"/>
    </row>
    <row r="30" spans="2:15" x14ac:dyDescent="0.25">
      <c r="B30" s="25"/>
    </row>
    <row r="31" spans="2:15" x14ac:dyDescent="0.25">
      <c r="B31" s="25"/>
    </row>
    <row r="32" spans="2:15" x14ac:dyDescent="0.25">
      <c r="B32" s="26"/>
    </row>
    <row r="33" spans="2:2" x14ac:dyDescent="0.25">
      <c r="B33" s="27"/>
    </row>
    <row r="34" spans="2:2" x14ac:dyDescent="0.25">
      <c r="B34" s="27"/>
    </row>
    <row r="35" spans="2:2" x14ac:dyDescent="0.25">
      <c r="B35" s="27"/>
    </row>
    <row r="36" spans="2:2" x14ac:dyDescent="0.25">
      <c r="B36" s="27"/>
    </row>
    <row r="37" spans="2:2" x14ac:dyDescent="0.25">
      <c r="B37" s="27"/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42" spans="2:2" x14ac:dyDescent="0.25">
      <c r="B42" s="27"/>
    </row>
    <row r="43" spans="2:2" x14ac:dyDescent="0.25">
      <c r="B43" s="27"/>
    </row>
    <row r="44" spans="2:2" x14ac:dyDescent="0.25">
      <c r="B44" s="27"/>
    </row>
    <row r="45" spans="2:2" x14ac:dyDescent="0.25">
      <c r="B45" s="27"/>
    </row>
    <row r="46" spans="2:2" x14ac:dyDescent="0.25">
      <c r="B46" s="27"/>
    </row>
  </sheetData>
  <mergeCells count="32">
    <mergeCell ref="N17:O17"/>
    <mergeCell ref="K13:N13"/>
    <mergeCell ref="B14:C14"/>
    <mergeCell ref="B16:C16"/>
    <mergeCell ref="B7:C7"/>
    <mergeCell ref="E7:F7"/>
    <mergeCell ref="H7:I7"/>
    <mergeCell ref="B11:C11"/>
    <mergeCell ref="E11:F11"/>
    <mergeCell ref="H11:I11"/>
    <mergeCell ref="B9:I9"/>
    <mergeCell ref="H13:I13"/>
    <mergeCell ref="E15:F15"/>
    <mergeCell ref="H15:I15"/>
    <mergeCell ref="I14:J14"/>
    <mergeCell ref="I12:J12"/>
    <mergeCell ref="H17:I17"/>
    <mergeCell ref="E17:F17"/>
    <mergeCell ref="B17:C17"/>
    <mergeCell ref="B19:C19"/>
    <mergeCell ref="B2:I2"/>
    <mergeCell ref="B3:C3"/>
    <mergeCell ref="E3:F3"/>
    <mergeCell ref="B5:C5"/>
    <mergeCell ref="E5:F5"/>
    <mergeCell ref="H5:I5"/>
    <mergeCell ref="E21:F21"/>
    <mergeCell ref="B13:C13"/>
    <mergeCell ref="E13:F13"/>
    <mergeCell ref="B15:C15"/>
    <mergeCell ref="B12:C12"/>
    <mergeCell ref="E19:F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G11" sqref="G11"/>
    </sheetView>
  </sheetViews>
  <sheetFormatPr baseColWidth="10" defaultColWidth="11.42578125" defaultRowHeight="15" x14ac:dyDescent="0.25"/>
  <cols>
    <col min="1" max="1" width="29.140625" customWidth="1"/>
    <col min="2" max="2" width="13.28515625" customWidth="1"/>
    <col min="3" max="3" width="31" customWidth="1"/>
    <col min="5" max="5" width="22.85546875" customWidth="1"/>
  </cols>
  <sheetData>
    <row r="1" spans="1:7" x14ac:dyDescent="0.25">
      <c r="A1" s="2" t="s">
        <v>40</v>
      </c>
      <c r="B1" s="1"/>
      <c r="C1" s="1"/>
      <c r="D1" s="1"/>
      <c r="E1" s="1"/>
    </row>
    <row r="2" spans="1:7" ht="15.75" customHeight="1" x14ac:dyDescent="0.25">
      <c r="A2" s="213" t="s">
        <v>169</v>
      </c>
      <c r="B2" s="213"/>
      <c r="C2" s="213"/>
      <c r="D2" s="213"/>
      <c r="E2" s="213"/>
    </row>
    <row r="3" spans="1:7" ht="31.5" customHeight="1" x14ac:dyDescent="0.25">
      <c r="A3" s="58" t="s">
        <v>6</v>
      </c>
      <c r="B3" s="4"/>
      <c r="C3" s="110" t="s">
        <v>88</v>
      </c>
      <c r="D3" s="1"/>
      <c r="E3" s="58" t="s">
        <v>11</v>
      </c>
    </row>
    <row r="4" spans="1:7" ht="4.5" customHeight="1" x14ac:dyDescent="0.25">
      <c r="B4" s="14"/>
    </row>
    <row r="5" spans="1:7" ht="33.75" customHeight="1" x14ac:dyDescent="0.25">
      <c r="A5" s="55" t="s">
        <v>7</v>
      </c>
      <c r="B5" s="4"/>
      <c r="C5" s="55" t="s">
        <v>9</v>
      </c>
      <c r="D5" s="3"/>
      <c r="E5" s="55" t="s">
        <v>12</v>
      </c>
    </row>
    <row r="6" spans="1:7" ht="9.75" customHeight="1" x14ac:dyDescent="0.25">
      <c r="A6" s="1"/>
      <c r="B6" s="56"/>
      <c r="C6" s="1"/>
      <c r="D6" s="1"/>
      <c r="E6" s="1"/>
    </row>
    <row r="7" spans="1:7" ht="41.25" customHeight="1" x14ac:dyDescent="0.25">
      <c r="A7" s="55" t="s">
        <v>8</v>
      </c>
      <c r="B7" s="4"/>
      <c r="C7" s="57" t="s">
        <v>10</v>
      </c>
      <c r="D7" s="3"/>
      <c r="E7" s="55" t="s">
        <v>13</v>
      </c>
    </row>
    <row r="8" spans="1:7" ht="15.75" thickBot="1" x14ac:dyDescent="0.3">
      <c r="A8" s="1"/>
      <c r="B8" s="1"/>
      <c r="C8" s="1"/>
      <c r="D8" s="1"/>
      <c r="E8" s="1"/>
    </row>
    <row r="9" spans="1:7" ht="33.75" customHeight="1" thickBot="1" x14ac:dyDescent="0.3">
      <c r="A9" s="215" t="s">
        <v>44</v>
      </c>
      <c r="B9" s="216"/>
      <c r="C9" s="216"/>
      <c r="D9" s="216"/>
      <c r="E9" s="217"/>
      <c r="F9" s="10"/>
      <c r="G9" s="10"/>
    </row>
    <row r="10" spans="1:7" x14ac:dyDescent="0.25">
      <c r="A10" s="1"/>
      <c r="B10" s="1"/>
      <c r="C10" s="1"/>
      <c r="D10" s="1"/>
      <c r="E10" s="1"/>
    </row>
    <row r="11" spans="1:7" ht="50.25" customHeight="1" x14ac:dyDescent="0.25">
      <c r="A11" s="57" t="s">
        <v>155</v>
      </c>
      <c r="B11" s="111"/>
      <c r="C11" s="57" t="s">
        <v>159</v>
      </c>
      <c r="D11" s="115"/>
      <c r="E11" s="57" t="s">
        <v>165</v>
      </c>
      <c r="F11" s="1"/>
    </row>
    <row r="12" spans="1:7" ht="5.25" customHeight="1" x14ac:dyDescent="0.25">
      <c r="A12" s="214"/>
      <c r="B12" s="214"/>
      <c r="C12" s="116"/>
      <c r="D12" s="117"/>
      <c r="E12" s="116"/>
      <c r="F12" s="53"/>
    </row>
    <row r="13" spans="1:7" ht="56.25" customHeight="1" x14ac:dyDescent="0.25">
      <c r="A13" s="112" t="s">
        <v>156</v>
      </c>
      <c r="B13" s="113"/>
      <c r="C13" s="57" t="s">
        <v>160</v>
      </c>
      <c r="D13" s="118"/>
      <c r="E13" s="112" t="s">
        <v>166</v>
      </c>
      <c r="F13" s="1"/>
    </row>
    <row r="14" spans="1:7" ht="6.75" customHeight="1" x14ac:dyDescent="0.25">
      <c r="A14" s="214"/>
      <c r="B14" s="214"/>
      <c r="C14" s="116"/>
      <c r="D14" s="119"/>
      <c r="E14" s="116"/>
      <c r="F14" s="54"/>
    </row>
    <row r="15" spans="1:7" ht="53.25" customHeight="1" x14ac:dyDescent="0.25">
      <c r="A15" s="112" t="s">
        <v>157</v>
      </c>
      <c r="B15" s="113"/>
      <c r="C15" s="57" t="s">
        <v>14</v>
      </c>
      <c r="D15" s="120"/>
      <c r="E15" s="57" t="s">
        <v>167</v>
      </c>
      <c r="F15" s="1"/>
    </row>
    <row r="16" spans="1:7" ht="8.25" customHeight="1" x14ac:dyDescent="0.25">
      <c r="A16" s="214"/>
      <c r="B16" s="214"/>
      <c r="C16" s="116"/>
      <c r="D16" s="120"/>
      <c r="E16" s="116"/>
      <c r="F16" s="1"/>
    </row>
    <row r="17" spans="1:5" ht="63" customHeight="1" x14ac:dyDescent="0.25">
      <c r="A17" s="57" t="s">
        <v>158</v>
      </c>
      <c r="B17" s="111"/>
      <c r="C17" s="57" t="s">
        <v>161</v>
      </c>
      <c r="D17" s="120"/>
      <c r="E17" s="57" t="s">
        <v>168</v>
      </c>
    </row>
    <row r="18" spans="1:5" ht="9.75" customHeight="1" x14ac:dyDescent="0.25">
      <c r="A18" s="117"/>
      <c r="B18" s="117"/>
      <c r="C18" s="117"/>
      <c r="D18" s="117"/>
      <c r="E18" s="114"/>
    </row>
    <row r="19" spans="1:5" ht="65.25" customHeight="1" x14ac:dyDescent="0.25">
      <c r="A19" s="188"/>
      <c r="B19" s="188"/>
      <c r="C19" s="52" t="s">
        <v>1</v>
      </c>
      <c r="D19" s="6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52" t="s">
        <v>1</v>
      </c>
      <c r="D21" s="7"/>
      <c r="E21" s="7"/>
    </row>
  </sheetData>
  <mergeCells count="6">
    <mergeCell ref="A2:E2"/>
    <mergeCell ref="A19:B19"/>
    <mergeCell ref="A14:B14"/>
    <mergeCell ref="A16:B16"/>
    <mergeCell ref="A12:B12"/>
    <mergeCell ref="A9:E9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F5" sqref="F5"/>
    </sheetView>
  </sheetViews>
  <sheetFormatPr baseColWidth="10" defaultColWidth="11.42578125" defaultRowHeight="15" x14ac:dyDescent="0.25"/>
  <cols>
    <col min="1" max="1" width="12.28515625" customWidth="1"/>
    <col min="2" max="2" width="20.140625" customWidth="1"/>
    <col min="3" max="3" width="25.85546875" customWidth="1"/>
    <col min="4" max="4" width="23.7109375" customWidth="1"/>
    <col min="5" max="5" width="16.42578125" customWidth="1"/>
    <col min="6" max="6" width="30.7109375" customWidth="1"/>
    <col min="7" max="7" width="27.42578125" customWidth="1"/>
    <col min="10" max="10" width="20.7109375" customWidth="1"/>
  </cols>
  <sheetData>
    <row r="1" spans="1:10" ht="25.5" customHeight="1" thickBot="1" x14ac:dyDescent="0.3">
      <c r="A1" s="222" t="s">
        <v>15</v>
      </c>
      <c r="B1" s="223"/>
      <c r="C1" s="224" t="s">
        <v>16</v>
      </c>
      <c r="D1" s="225"/>
      <c r="E1" s="225"/>
      <c r="F1" s="225"/>
      <c r="G1" s="226"/>
    </row>
    <row r="2" spans="1:10" ht="33" customHeight="1" thickBot="1" x14ac:dyDescent="0.3">
      <c r="A2" s="218" t="s">
        <v>17</v>
      </c>
      <c r="B2" s="218"/>
      <c r="C2" s="219" t="s">
        <v>146</v>
      </c>
      <c r="D2" s="220"/>
      <c r="E2" s="220"/>
      <c r="F2" s="220"/>
      <c r="G2" s="221"/>
    </row>
    <row r="3" spans="1:10" x14ac:dyDescent="0.25">
      <c r="A3" s="51" t="s">
        <v>18</v>
      </c>
      <c r="B3" s="51" t="s">
        <v>149</v>
      </c>
      <c r="C3" s="51" t="s">
        <v>19</v>
      </c>
      <c r="D3" s="51" t="s">
        <v>20</v>
      </c>
      <c r="E3" s="51" t="s">
        <v>21</v>
      </c>
      <c r="F3" s="51" t="s">
        <v>22</v>
      </c>
      <c r="G3" s="51" t="s">
        <v>23</v>
      </c>
    </row>
    <row r="4" spans="1:10" x14ac:dyDescent="0.25">
      <c r="A4" s="8"/>
      <c r="B4" s="8"/>
      <c r="C4" s="8"/>
      <c r="D4" s="8"/>
      <c r="E4" s="8"/>
      <c r="F4" s="8"/>
      <c r="G4" s="8"/>
      <c r="H4" t="s">
        <v>1</v>
      </c>
      <c r="I4" t="s">
        <v>1</v>
      </c>
    </row>
    <row r="5" spans="1:10" ht="84.75" customHeight="1" x14ac:dyDescent="0.25">
      <c r="A5" s="79" t="s">
        <v>24</v>
      </c>
      <c r="B5" s="70" t="str">
        <f>+'arbol objetivo'!A2</f>
        <v>Mayor bienestar y vida digna en las familias apaseenses</v>
      </c>
      <c r="C5" s="70" t="s">
        <v>171</v>
      </c>
      <c r="D5" s="71" t="s">
        <v>178</v>
      </c>
      <c r="E5" s="70" t="s">
        <v>25</v>
      </c>
      <c r="F5" s="89" t="s">
        <v>383</v>
      </c>
      <c r="G5" s="70" t="s">
        <v>294</v>
      </c>
      <c r="H5" s="48" t="s">
        <v>1</v>
      </c>
    </row>
    <row r="6" spans="1:10" ht="73.5" customHeight="1" x14ac:dyDescent="0.25">
      <c r="A6" s="79" t="s">
        <v>26</v>
      </c>
      <c r="B6" s="59" t="str">
        <f>+'arbol objetivo'!A9</f>
        <v>“Gran interés de la población en hacer actividad física y deportiva de los habitantes del municipio de 18 a 40 años”</v>
      </c>
      <c r="C6" s="72" t="s">
        <v>381</v>
      </c>
      <c r="D6" s="73" t="s">
        <v>382</v>
      </c>
      <c r="E6" s="70" t="s">
        <v>180</v>
      </c>
      <c r="F6" s="89" t="s">
        <v>383</v>
      </c>
      <c r="G6" s="70" t="s">
        <v>182</v>
      </c>
      <c r="H6" s="90" t="s">
        <v>1</v>
      </c>
    </row>
    <row r="7" spans="1:10" ht="72" customHeight="1" x14ac:dyDescent="0.25">
      <c r="A7" s="79" t="s">
        <v>27</v>
      </c>
      <c r="B7" s="70" t="str">
        <f>+'arbol objetivo'!A11</f>
        <v>existente conocimiento deportivos y recreativos atractivos</v>
      </c>
      <c r="C7" s="74" t="s">
        <v>187</v>
      </c>
      <c r="D7" s="74" t="s">
        <v>188</v>
      </c>
      <c r="E7" s="70" t="s">
        <v>179</v>
      </c>
      <c r="F7" s="70" t="s">
        <v>201</v>
      </c>
      <c r="G7" s="70" t="s">
        <v>291</v>
      </c>
      <c r="J7" s="14"/>
    </row>
    <row r="8" spans="1:10" ht="65.25" customHeight="1" x14ac:dyDescent="0.25">
      <c r="A8" s="79" t="s">
        <v>28</v>
      </c>
      <c r="B8" s="70" t="str">
        <f>+'arbol objetivo'!A13</f>
        <v>conocimiento de los beneficios de hacer ejercicio o actividad fisica</v>
      </c>
      <c r="C8" s="75" t="s">
        <v>189</v>
      </c>
      <c r="D8" s="75" t="s">
        <v>190</v>
      </c>
      <c r="E8" s="70" t="s">
        <v>181</v>
      </c>
      <c r="F8" s="70" t="s">
        <v>201</v>
      </c>
      <c r="G8" s="76" t="s">
        <v>293</v>
      </c>
      <c r="I8" s="66"/>
      <c r="J8" s="16"/>
    </row>
    <row r="9" spans="1:10" ht="64.5" x14ac:dyDescent="0.25">
      <c r="A9" s="79" t="s">
        <v>29</v>
      </c>
      <c r="B9" s="70" t="str">
        <f>+'arbol objetivo'!A15</f>
        <v>existente motivacion a los ciudadanos de hacer actividades fisicas y deportivas</v>
      </c>
      <c r="C9" s="74" t="s">
        <v>185</v>
      </c>
      <c r="D9" s="74" t="s">
        <v>191</v>
      </c>
      <c r="E9" s="70" t="s">
        <v>179</v>
      </c>
      <c r="F9" s="70" t="s">
        <v>201</v>
      </c>
      <c r="G9" s="70" t="s">
        <v>293</v>
      </c>
      <c r="J9" s="15"/>
    </row>
    <row r="10" spans="1:10" ht="52.5" customHeight="1" x14ac:dyDescent="0.25">
      <c r="A10" s="79" t="s">
        <v>39</v>
      </c>
      <c r="B10" s="70" t="str">
        <f>+'arbol objetivo'!A17</f>
        <v>conocimiento de los deportes que se practican en el municipio</v>
      </c>
      <c r="C10" s="74" t="s">
        <v>192</v>
      </c>
      <c r="D10" s="77" t="s">
        <v>193</v>
      </c>
      <c r="E10" s="70" t="s">
        <v>179</v>
      </c>
      <c r="F10" s="70" t="s">
        <v>201</v>
      </c>
      <c r="G10" s="70" t="s">
        <v>292</v>
      </c>
      <c r="I10" s="67"/>
      <c r="J10" s="11" t="s">
        <v>1</v>
      </c>
    </row>
    <row r="11" spans="1:10" ht="54.75" customHeight="1" x14ac:dyDescent="0.25">
      <c r="A11" s="79" t="s">
        <v>30</v>
      </c>
      <c r="B11" s="70" t="str">
        <f>+'arbol objetivo'!C11</f>
        <v xml:space="preserve">suficiente infraestructura para practicar el deporte. </v>
      </c>
      <c r="C11" s="75" t="s">
        <v>184</v>
      </c>
      <c r="D11" s="75" t="s">
        <v>194</v>
      </c>
      <c r="E11" s="70" t="s">
        <v>181</v>
      </c>
      <c r="F11" s="70" t="s">
        <v>201</v>
      </c>
      <c r="G11" s="70" t="s">
        <v>290</v>
      </c>
      <c r="I11" s="69"/>
    </row>
    <row r="12" spans="1:10" ht="51.75" x14ac:dyDescent="0.25">
      <c r="A12" s="79" t="s">
        <v>31</v>
      </c>
      <c r="B12" s="70" t="str">
        <f>+'arbol objetivo'!C13</f>
        <v>existentes lugares para eventos masivos deportivos</v>
      </c>
      <c r="C12" s="75" t="s">
        <v>172</v>
      </c>
      <c r="D12" s="70" t="s">
        <v>183</v>
      </c>
      <c r="E12" s="70" t="s">
        <v>179</v>
      </c>
      <c r="F12" s="70" t="s">
        <v>201</v>
      </c>
      <c r="G12" s="70" t="s">
        <v>289</v>
      </c>
      <c r="I12" t="s">
        <v>1</v>
      </c>
    </row>
    <row r="13" spans="1:10" ht="70.5" customHeight="1" x14ac:dyDescent="0.25">
      <c r="A13" s="79" t="s">
        <v>32</v>
      </c>
      <c r="B13" s="70" t="str">
        <f>+'[1]arbol objetivo'!D15</f>
        <v>adecuadas Instalaciones para el desarrollo de actividades deportivas</v>
      </c>
      <c r="C13" s="72" t="s">
        <v>173</v>
      </c>
      <c r="D13" s="72" t="s">
        <v>195</v>
      </c>
      <c r="E13" s="70" t="s">
        <v>181</v>
      </c>
      <c r="F13" s="70" t="s">
        <v>201</v>
      </c>
      <c r="G13" s="70" t="s">
        <v>287</v>
      </c>
      <c r="I13" s="68"/>
    </row>
    <row r="14" spans="1:10" ht="67.5" customHeight="1" x14ac:dyDescent="0.25">
      <c r="A14" s="79" t="s">
        <v>33</v>
      </c>
      <c r="B14" s="70" t="str">
        <f>+'arbol objetivo'!C17</f>
        <v>apropiados espacios para actividades fisicas</v>
      </c>
      <c r="C14" s="70" t="s">
        <v>174</v>
      </c>
      <c r="D14" s="70" t="s">
        <v>196</v>
      </c>
      <c r="E14" s="70" t="s">
        <v>181</v>
      </c>
      <c r="F14" s="70" t="s">
        <v>201</v>
      </c>
      <c r="G14" s="70" t="s">
        <v>288</v>
      </c>
      <c r="I14" s="69"/>
    </row>
    <row r="15" spans="1:10" ht="66" customHeight="1" x14ac:dyDescent="0.25">
      <c r="A15" s="79" t="s">
        <v>34</v>
      </c>
      <c r="B15" s="70" t="str">
        <f>+'arbol objetivo'!E11</f>
        <v xml:space="preserve">existentes actividades fisicas y deportivas de los apasenses </v>
      </c>
      <c r="C15" s="70" t="s">
        <v>186</v>
      </c>
      <c r="D15" s="70" t="s">
        <v>197</v>
      </c>
      <c r="E15" s="70" t="s">
        <v>181</v>
      </c>
      <c r="F15" s="70" t="s">
        <v>201</v>
      </c>
      <c r="G15" s="70" t="s">
        <v>284</v>
      </c>
      <c r="I15" s="69"/>
      <c r="J15" s="69"/>
    </row>
    <row r="16" spans="1:10" ht="45" customHeight="1" x14ac:dyDescent="0.25">
      <c r="A16" s="79" t="s">
        <v>35</v>
      </c>
      <c r="B16" s="70" t="str">
        <f>+'arbol objetivo'!E13</f>
        <v>suficiente cobertura deportiva en el municipio</v>
      </c>
      <c r="C16" s="78" t="s">
        <v>175</v>
      </c>
      <c r="D16" s="78" t="s">
        <v>198</v>
      </c>
      <c r="E16" s="70" t="s">
        <v>179</v>
      </c>
      <c r="F16" s="70" t="s">
        <v>201</v>
      </c>
      <c r="G16" s="70" t="s">
        <v>286</v>
      </c>
      <c r="I16" s="69"/>
      <c r="J16" s="69"/>
    </row>
    <row r="17" spans="1:10" ht="55.5" customHeight="1" x14ac:dyDescent="0.25">
      <c r="A17" s="79" t="s">
        <v>36</v>
      </c>
      <c r="B17" s="70" t="str">
        <f>+'arbol objetivo'!E15</f>
        <v>suficiente cobertura en activacion fisica</v>
      </c>
      <c r="C17" s="70" t="s">
        <v>176</v>
      </c>
      <c r="D17" s="70" t="s">
        <v>199</v>
      </c>
      <c r="E17" s="70" t="s">
        <v>179</v>
      </c>
      <c r="F17" s="70" t="s">
        <v>282</v>
      </c>
      <c r="G17" s="70" t="s">
        <v>283</v>
      </c>
      <c r="I17" s="69"/>
      <c r="J17" s="69"/>
    </row>
    <row r="18" spans="1:10" ht="54" customHeight="1" x14ac:dyDescent="0.25">
      <c r="A18" s="79" t="s">
        <v>37</v>
      </c>
      <c r="B18" s="70" t="str">
        <f>+'arbol objetivo'!E17</f>
        <v>suficiente oportunidad de nuevas actividades deportivas en el municipio</v>
      </c>
      <c r="C18" s="70" t="s">
        <v>177</v>
      </c>
      <c r="D18" s="70" t="s">
        <v>200</v>
      </c>
      <c r="E18" s="70" t="s">
        <v>179</v>
      </c>
      <c r="F18" s="70" t="s">
        <v>201</v>
      </c>
      <c r="G18" s="70" t="s">
        <v>285</v>
      </c>
      <c r="I18" s="69"/>
      <c r="J18" s="69"/>
    </row>
  </sheetData>
  <mergeCells count="4">
    <mergeCell ref="A2:B2"/>
    <mergeCell ref="C2:G2"/>
    <mergeCell ref="A1:B1"/>
    <mergeCell ref="C1:G1"/>
  </mergeCells>
  <hyperlinks>
    <hyperlink ref="F5" r:id="rId1" display="https://www.inegi.org.mx/contenidos/saladeprensa/aproposito/2019/Poblacion2019_Nal.pdf" xr:uid="{00000000-0004-0000-0200-000000000000}"/>
    <hyperlink ref="H5" r:id="rId2" display="https://www.inegi.org.mx/contenidos/saladeprensa/boletines/2021/EstSociodemo/mopradef2020.pdf" xr:uid="{00000000-0004-0000-0200-000001000000}"/>
    <hyperlink ref="H6" r:id="rId3" display="https://www.inegi.org.mx/contenidos/saladeprensa/boletines/2019/EstSociodemo/mopradef2019.pdf" xr:uid="{00000000-0004-0000-0200-000002000000}"/>
    <hyperlink ref="F6" r:id="rId4" display="https://www.inegi.org.mx/contenidos/saladeprensa/aproposito/2019/Poblacion2019_Nal.pdf" xr:uid="{00000000-0004-0000-0200-000003000000}"/>
  </hyperlinks>
  <pageMargins left="0.7" right="0.7" top="0.75" bottom="0.75" header="0.3" footer="0.3"/>
  <pageSetup orientation="landscape" horizontalDpi="4294967293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1"/>
  <sheetViews>
    <sheetView tabSelected="1" zoomScaleNormal="100" zoomScaleSheetLayoutView="100" workbookViewId="0">
      <selection activeCell="A4" sqref="A4"/>
    </sheetView>
  </sheetViews>
  <sheetFormatPr baseColWidth="10" defaultColWidth="11.42578125" defaultRowHeight="15" x14ac:dyDescent="0.25"/>
  <cols>
    <col min="1" max="1" width="12.42578125" customWidth="1"/>
    <col min="2" max="3" width="14.85546875" customWidth="1"/>
    <col min="4" max="4" width="14.7109375" customWidth="1"/>
    <col min="5" max="5" width="13.7109375" customWidth="1"/>
    <col min="6" max="6" width="14.7109375" customWidth="1"/>
    <col min="7" max="7" width="12.28515625" customWidth="1"/>
    <col min="8" max="8" width="9.5703125" customWidth="1"/>
    <col min="9" max="9" width="10.28515625" customWidth="1"/>
    <col min="10" max="10" width="9" customWidth="1"/>
    <col min="11" max="11" width="10.140625" customWidth="1"/>
    <col min="12" max="12" width="11.42578125" customWidth="1"/>
    <col min="13" max="13" width="9.140625" customWidth="1"/>
    <col min="14" max="14" width="10.28515625" customWidth="1"/>
    <col min="15" max="17" width="9" customWidth="1"/>
    <col min="18" max="18" width="12.85546875" customWidth="1"/>
    <col min="19" max="19" width="12.140625" style="88" customWidth="1"/>
    <col min="20" max="20" width="14.5703125" style="88" customWidth="1"/>
    <col min="21" max="21" width="14.7109375" customWidth="1"/>
    <col min="22" max="22" width="12" customWidth="1"/>
    <col min="23" max="26" width="13.140625" customWidth="1"/>
    <col min="27" max="27" width="13.7109375" customWidth="1"/>
    <col min="28" max="28" width="14.5703125" customWidth="1"/>
    <col min="29" max="29" width="13.5703125" customWidth="1"/>
  </cols>
  <sheetData>
    <row r="1" spans="1:29" ht="33.75" customHeight="1" thickBot="1" x14ac:dyDescent="0.3">
      <c r="A1" s="227" t="s">
        <v>15</v>
      </c>
      <c r="B1" s="227"/>
      <c r="C1" s="230" t="s">
        <v>16</v>
      </c>
      <c r="D1" s="231"/>
      <c r="E1" s="231"/>
      <c r="F1" s="231"/>
      <c r="G1" s="231"/>
      <c r="H1" s="231"/>
      <c r="I1" s="231"/>
      <c r="J1" s="231"/>
      <c r="K1" s="231"/>
      <c r="L1" s="231"/>
      <c r="M1" s="232"/>
      <c r="N1" s="165"/>
      <c r="O1" s="165"/>
      <c r="P1" s="180"/>
      <c r="Q1" s="180"/>
      <c r="R1" s="49"/>
    </row>
    <row r="2" spans="1:29" ht="16.5" customHeight="1" thickTop="1" thickBot="1" x14ac:dyDescent="0.3">
      <c r="A2" s="228" t="s">
        <v>17</v>
      </c>
      <c r="B2" s="229"/>
      <c r="C2" s="233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66"/>
      <c r="O2" s="166"/>
      <c r="P2" s="181"/>
      <c r="Q2" s="181"/>
      <c r="R2" s="50"/>
    </row>
    <row r="3" spans="1:29" ht="48.75" thickBot="1" x14ac:dyDescent="0.3">
      <c r="A3" s="161" t="s">
        <v>45</v>
      </c>
      <c r="B3" s="162" t="s">
        <v>46</v>
      </c>
      <c r="C3" s="176" t="s">
        <v>47</v>
      </c>
      <c r="D3" s="177" t="s">
        <v>48</v>
      </c>
      <c r="E3" s="177" t="s">
        <v>49</v>
      </c>
      <c r="F3" s="177" t="s">
        <v>50</v>
      </c>
      <c r="G3" s="177" t="s">
        <v>51</v>
      </c>
      <c r="H3" s="177" t="s">
        <v>52</v>
      </c>
      <c r="I3" s="177" t="s">
        <v>53</v>
      </c>
      <c r="J3" s="178" t="s">
        <v>73</v>
      </c>
      <c r="K3" s="178" t="s">
        <v>54</v>
      </c>
      <c r="L3" s="177" t="s">
        <v>55</v>
      </c>
      <c r="M3" s="178" t="s">
        <v>56</v>
      </c>
      <c r="N3" s="65" t="s">
        <v>57</v>
      </c>
      <c r="O3" s="109" t="s">
        <v>280</v>
      </c>
      <c r="P3" s="182" t="s">
        <v>365</v>
      </c>
      <c r="Q3" s="182" t="s">
        <v>366</v>
      </c>
      <c r="R3" s="182" t="s">
        <v>279</v>
      </c>
      <c r="S3" s="182" t="s">
        <v>207</v>
      </c>
      <c r="T3" s="182" t="s">
        <v>150</v>
      </c>
      <c r="U3" s="168" t="s">
        <v>354</v>
      </c>
      <c r="V3" s="167" t="s">
        <v>367</v>
      </c>
      <c r="W3" s="168" t="s">
        <v>368</v>
      </c>
      <c r="X3" s="168" t="s">
        <v>385</v>
      </c>
      <c r="Y3" s="167" t="s">
        <v>386</v>
      </c>
      <c r="Z3" s="168" t="s">
        <v>387</v>
      </c>
      <c r="AA3" s="187" t="s">
        <v>370</v>
      </c>
      <c r="AB3" s="187" t="s">
        <v>371</v>
      </c>
      <c r="AC3" s="187" t="s">
        <v>372</v>
      </c>
    </row>
    <row r="4" spans="1:29" ht="117.75" customHeight="1" x14ac:dyDescent="0.25">
      <c r="A4" s="163" t="s">
        <v>24</v>
      </c>
      <c r="B4" s="253" t="s">
        <v>171</v>
      </c>
      <c r="C4" s="83" t="s">
        <v>361</v>
      </c>
      <c r="D4" s="164" t="s">
        <v>362</v>
      </c>
      <c r="E4" s="61" t="s">
        <v>148</v>
      </c>
      <c r="F4" s="254" t="s">
        <v>369</v>
      </c>
      <c r="G4" s="30" t="s">
        <v>62</v>
      </c>
      <c r="H4" s="61" t="s">
        <v>58</v>
      </c>
      <c r="I4" s="61" t="s">
        <v>59</v>
      </c>
      <c r="J4" s="61" t="s">
        <v>308</v>
      </c>
      <c r="K4" s="61" t="s">
        <v>60</v>
      </c>
      <c r="L4" s="253">
        <v>1</v>
      </c>
      <c r="M4" s="255" t="s">
        <v>61</v>
      </c>
      <c r="N4" s="34">
        <v>2018</v>
      </c>
      <c r="O4" s="179">
        <v>0</v>
      </c>
      <c r="P4" s="179">
        <v>0</v>
      </c>
      <c r="Q4" s="179">
        <v>0</v>
      </c>
      <c r="R4" s="179">
        <f>1120*3</f>
        <v>3360</v>
      </c>
      <c r="S4" s="179">
        <v>62534</v>
      </c>
      <c r="T4" s="179">
        <f>+R4/S4*100</f>
        <v>5.3730770460869284</v>
      </c>
      <c r="U4" s="179">
        <f>1223+1245+681+1210+4</f>
        <v>4363</v>
      </c>
      <c r="V4" s="179">
        <v>62534</v>
      </c>
      <c r="W4" s="179">
        <f>+U4/V4*100</f>
        <v>6.9770045095468065</v>
      </c>
      <c r="X4" s="179">
        <f>6653+3471</f>
        <v>10124</v>
      </c>
      <c r="Y4" s="179">
        <v>62534</v>
      </c>
      <c r="Z4" s="179">
        <f>+X4/Y4*100</f>
        <v>16.189592861483355</v>
      </c>
      <c r="AA4" s="184">
        <f>+L4+W4</f>
        <v>7.9770045095468065</v>
      </c>
      <c r="AB4" s="34" t="s">
        <v>373</v>
      </c>
      <c r="AC4" s="186" t="s">
        <v>375</v>
      </c>
    </row>
    <row r="5" spans="1:29" ht="82.5" customHeight="1" x14ac:dyDescent="0.25">
      <c r="A5" s="80" t="s">
        <v>26</v>
      </c>
      <c r="B5" s="256" t="s">
        <v>363</v>
      </c>
      <c r="C5" s="60" t="s">
        <v>364</v>
      </c>
      <c r="D5" s="30" t="s">
        <v>388</v>
      </c>
      <c r="E5" s="61" t="s">
        <v>148</v>
      </c>
      <c r="F5" s="254" t="s">
        <v>369</v>
      </c>
      <c r="G5" s="30" t="s">
        <v>62</v>
      </c>
      <c r="H5" s="30" t="s">
        <v>58</v>
      </c>
      <c r="I5" s="61" t="s">
        <v>59</v>
      </c>
      <c r="J5" s="30" t="s">
        <v>308</v>
      </c>
      <c r="K5" s="30" t="s">
        <v>60</v>
      </c>
      <c r="L5" s="253">
        <v>1</v>
      </c>
      <c r="M5" s="257" t="s">
        <v>61</v>
      </c>
      <c r="N5" s="34">
        <v>2018</v>
      </c>
      <c r="O5" s="179">
        <v>0</v>
      </c>
      <c r="P5" s="179">
        <v>0</v>
      </c>
      <c r="Q5" s="179">
        <v>0</v>
      </c>
      <c r="R5" s="179">
        <v>2300</v>
      </c>
      <c r="S5" s="179">
        <v>62534</v>
      </c>
      <c r="T5" s="179">
        <f>+R5/S5*100</f>
        <v>3.6779991684523616</v>
      </c>
      <c r="U5" s="179">
        <v>3800</v>
      </c>
      <c r="V5" s="179">
        <v>62534</v>
      </c>
      <c r="W5" s="179">
        <f>+U5/V5*100</f>
        <v>6.0766942783125977</v>
      </c>
      <c r="X5" s="179">
        <f>6653+3471</f>
        <v>10124</v>
      </c>
      <c r="Y5" s="179">
        <v>62534</v>
      </c>
      <c r="Z5" s="179">
        <f>+X5/Y5*100</f>
        <v>16.189592861483355</v>
      </c>
      <c r="AA5" s="184">
        <f t="shared" ref="AA5:AA17" si="0">+L5+W5</f>
        <v>7.0766942783125977</v>
      </c>
      <c r="AB5" s="34" t="s">
        <v>374</v>
      </c>
      <c r="AC5" s="186" t="s">
        <v>375</v>
      </c>
    </row>
    <row r="6" spans="1:29" ht="169.5" customHeight="1" x14ac:dyDescent="0.25">
      <c r="A6" s="82" t="s">
        <v>27</v>
      </c>
      <c r="B6" s="61" t="s">
        <v>187</v>
      </c>
      <c r="C6" s="30" t="s">
        <v>188</v>
      </c>
      <c r="D6" s="62" t="s">
        <v>295</v>
      </c>
      <c r="E6" s="61" t="s">
        <v>148</v>
      </c>
      <c r="F6" s="62" t="s">
        <v>296</v>
      </c>
      <c r="G6" s="258" t="s">
        <v>62</v>
      </c>
      <c r="H6" s="258" t="s">
        <v>64</v>
      </c>
      <c r="I6" s="61" t="s">
        <v>67</v>
      </c>
      <c r="J6" s="30" t="s">
        <v>76</v>
      </c>
      <c r="K6" s="30" t="s">
        <v>63</v>
      </c>
      <c r="L6" s="253">
        <v>2</v>
      </c>
      <c r="M6" s="257" t="s">
        <v>147</v>
      </c>
      <c r="N6" s="34">
        <v>2018</v>
      </c>
      <c r="O6" s="179">
        <v>0</v>
      </c>
      <c r="P6" s="179">
        <v>0</v>
      </c>
      <c r="Q6" s="179">
        <v>0</v>
      </c>
      <c r="R6" s="257">
        <v>16</v>
      </c>
      <c r="S6" s="91">
        <v>42</v>
      </c>
      <c r="T6" s="183">
        <f>(R6/S6)*100</f>
        <v>38.095238095238095</v>
      </c>
      <c r="U6" s="259">
        <v>12</v>
      </c>
      <c r="V6" s="259">
        <f>11+5+12</f>
        <v>28</v>
      </c>
      <c r="W6" s="179">
        <f t="shared" ref="W6:W17" si="1">+U6/V6*100</f>
        <v>42.857142857142854</v>
      </c>
      <c r="X6" s="179">
        <v>20</v>
      </c>
      <c r="Y6" s="122">
        <v>35</v>
      </c>
      <c r="Z6" s="179">
        <f t="shared" ref="Z6:Z16" si="2">+X6/Y6*100</f>
        <v>57.142857142857139</v>
      </c>
      <c r="AA6" s="184">
        <f t="shared" si="0"/>
        <v>44.857142857142854</v>
      </c>
      <c r="AB6" s="34" t="s">
        <v>374</v>
      </c>
      <c r="AC6" s="186" t="s">
        <v>375</v>
      </c>
    </row>
    <row r="7" spans="1:29" ht="79.5" x14ac:dyDescent="0.25">
      <c r="A7" s="81" t="s">
        <v>28</v>
      </c>
      <c r="B7" s="63" t="s">
        <v>189</v>
      </c>
      <c r="C7" s="63" t="s">
        <v>190</v>
      </c>
      <c r="D7" s="30" t="s">
        <v>297</v>
      </c>
      <c r="E7" s="61" t="s">
        <v>148</v>
      </c>
      <c r="F7" s="30" t="s">
        <v>376</v>
      </c>
      <c r="G7" s="30" t="s">
        <v>62</v>
      </c>
      <c r="H7" s="30" t="s">
        <v>66</v>
      </c>
      <c r="I7" s="61" t="s">
        <v>67</v>
      </c>
      <c r="J7" s="30" t="s">
        <v>76</v>
      </c>
      <c r="K7" s="61" t="s">
        <v>63</v>
      </c>
      <c r="L7" s="253">
        <v>3</v>
      </c>
      <c r="M7" s="255" t="s">
        <v>353</v>
      </c>
      <c r="N7" s="34">
        <v>2018</v>
      </c>
      <c r="O7" s="179">
        <v>0</v>
      </c>
      <c r="P7" s="179">
        <v>0</v>
      </c>
      <c r="Q7" s="179">
        <v>0</v>
      </c>
      <c r="R7" s="255">
        <v>6</v>
      </c>
      <c r="S7" s="123">
        <v>15</v>
      </c>
      <c r="T7" s="185">
        <f>(R7/S7)*100</f>
        <v>40</v>
      </c>
      <c r="U7" s="260">
        <v>6</v>
      </c>
      <c r="V7" s="260">
        <v>12</v>
      </c>
      <c r="W7" s="179">
        <f t="shared" si="1"/>
        <v>50</v>
      </c>
      <c r="X7" s="179">
        <v>18</v>
      </c>
      <c r="Y7" s="124">
        <v>32</v>
      </c>
      <c r="Z7" s="179">
        <f t="shared" si="2"/>
        <v>56.25</v>
      </c>
      <c r="AA7" s="184">
        <f t="shared" si="0"/>
        <v>53</v>
      </c>
      <c r="AB7" s="34" t="s">
        <v>374</v>
      </c>
      <c r="AC7" s="186" t="s">
        <v>375</v>
      </c>
    </row>
    <row r="8" spans="1:29" ht="90.75" x14ac:dyDescent="0.25">
      <c r="A8" s="81" t="s">
        <v>29</v>
      </c>
      <c r="B8" s="61" t="s">
        <v>185</v>
      </c>
      <c r="C8" s="61" t="s">
        <v>191</v>
      </c>
      <c r="D8" s="62" t="s">
        <v>307</v>
      </c>
      <c r="E8" s="61" t="s">
        <v>148</v>
      </c>
      <c r="F8" s="62" t="s">
        <v>377</v>
      </c>
      <c r="G8" s="258" t="s">
        <v>62</v>
      </c>
      <c r="H8" s="258" t="s">
        <v>64</v>
      </c>
      <c r="I8" s="61" t="s">
        <v>67</v>
      </c>
      <c r="J8" s="30" t="s">
        <v>76</v>
      </c>
      <c r="K8" s="61" t="s">
        <v>63</v>
      </c>
      <c r="L8" s="253">
        <v>2</v>
      </c>
      <c r="M8" s="255" t="s">
        <v>353</v>
      </c>
      <c r="N8" s="34">
        <v>2018</v>
      </c>
      <c r="O8" s="179">
        <v>0</v>
      </c>
      <c r="P8" s="179">
        <v>0</v>
      </c>
      <c r="Q8" s="179">
        <v>0</v>
      </c>
      <c r="R8" s="255">
        <v>5</v>
      </c>
      <c r="S8" s="91">
        <v>12</v>
      </c>
      <c r="T8" s="185">
        <f>(R8/S8)*100</f>
        <v>41.666666666666671</v>
      </c>
      <c r="U8" s="260">
        <v>10</v>
      </c>
      <c r="V8" s="260">
        <v>21</v>
      </c>
      <c r="W8" s="179">
        <f t="shared" si="1"/>
        <v>47.619047619047613</v>
      </c>
      <c r="X8" s="179">
        <v>25</v>
      </c>
      <c r="Y8" s="124">
        <v>47</v>
      </c>
      <c r="Z8" s="179">
        <f t="shared" si="2"/>
        <v>53.191489361702125</v>
      </c>
      <c r="AA8" s="184">
        <f t="shared" si="0"/>
        <v>49.619047619047613</v>
      </c>
      <c r="AB8" s="34" t="s">
        <v>374</v>
      </c>
      <c r="AC8" s="186" t="s">
        <v>375</v>
      </c>
    </row>
    <row r="9" spans="1:29" ht="79.5" x14ac:dyDescent="0.25">
      <c r="A9" s="81" t="s">
        <v>68</v>
      </c>
      <c r="B9" s="61" t="s">
        <v>192</v>
      </c>
      <c r="C9" s="61" t="s">
        <v>193</v>
      </c>
      <c r="D9" s="62" t="s">
        <v>299</v>
      </c>
      <c r="E9" s="63" t="s">
        <v>148</v>
      </c>
      <c r="F9" s="63" t="s">
        <v>378</v>
      </c>
      <c r="G9" s="258" t="s">
        <v>69</v>
      </c>
      <c r="H9" s="258" t="s">
        <v>64</v>
      </c>
      <c r="I9" s="61" t="s">
        <v>67</v>
      </c>
      <c r="J9" s="30" t="s">
        <v>76</v>
      </c>
      <c r="K9" s="61" t="s">
        <v>63</v>
      </c>
      <c r="L9" s="253">
        <v>2</v>
      </c>
      <c r="M9" s="255" t="s">
        <v>353</v>
      </c>
      <c r="N9" s="34">
        <v>2018</v>
      </c>
      <c r="O9" s="179">
        <v>0</v>
      </c>
      <c r="P9" s="179">
        <v>0</v>
      </c>
      <c r="Q9" s="179">
        <v>0</v>
      </c>
      <c r="R9" s="121">
        <v>4</v>
      </c>
      <c r="S9" s="121">
        <v>25</v>
      </c>
      <c r="T9" s="185">
        <f>(R9/S9)*100</f>
        <v>16</v>
      </c>
      <c r="U9" s="260">
        <v>5</v>
      </c>
      <c r="V9" s="260">
        <v>17</v>
      </c>
      <c r="W9" s="179">
        <f t="shared" si="1"/>
        <v>29.411764705882355</v>
      </c>
      <c r="X9" s="179">
        <v>6</v>
      </c>
      <c r="Y9" s="124">
        <v>18</v>
      </c>
      <c r="Z9" s="179">
        <f t="shared" si="2"/>
        <v>33.333333333333329</v>
      </c>
      <c r="AA9" s="184">
        <f t="shared" si="0"/>
        <v>31.411764705882355</v>
      </c>
      <c r="AB9" s="34" t="s">
        <v>374</v>
      </c>
      <c r="AC9" s="186" t="s">
        <v>375</v>
      </c>
    </row>
    <row r="10" spans="1:29" ht="76.5" customHeight="1" x14ac:dyDescent="0.25">
      <c r="A10" s="82" t="s">
        <v>30</v>
      </c>
      <c r="B10" s="63" t="s">
        <v>184</v>
      </c>
      <c r="C10" s="63" t="s">
        <v>194</v>
      </c>
      <c r="D10" s="30" t="s">
        <v>300</v>
      </c>
      <c r="E10" s="61" t="s">
        <v>148</v>
      </c>
      <c r="F10" s="63" t="s">
        <v>298</v>
      </c>
      <c r="G10" s="30" t="s">
        <v>62</v>
      </c>
      <c r="H10" s="258" t="s">
        <v>64</v>
      </c>
      <c r="I10" s="30" t="s">
        <v>65</v>
      </c>
      <c r="J10" s="30" t="s">
        <v>77</v>
      </c>
      <c r="K10" s="30" t="s">
        <v>63</v>
      </c>
      <c r="L10" s="253">
        <v>2</v>
      </c>
      <c r="M10" s="257" t="s">
        <v>147</v>
      </c>
      <c r="N10" s="34">
        <v>2018</v>
      </c>
      <c r="O10" s="179">
        <v>0</v>
      </c>
      <c r="P10" s="179">
        <v>0</v>
      </c>
      <c r="Q10" s="179">
        <v>0</v>
      </c>
      <c r="R10" s="121">
        <v>11</v>
      </c>
      <c r="S10" s="121">
        <v>90</v>
      </c>
      <c r="T10" s="185">
        <f t="shared" ref="T10:T17" si="3">(R10/S10)*100</f>
        <v>12.222222222222221</v>
      </c>
      <c r="U10" s="121">
        <v>16</v>
      </c>
      <c r="V10" s="121">
        <v>90</v>
      </c>
      <c r="W10" s="179">
        <f t="shared" si="1"/>
        <v>17.777777777777779</v>
      </c>
      <c r="X10" s="179">
        <v>29</v>
      </c>
      <c r="Y10" s="121">
        <v>90</v>
      </c>
      <c r="Z10" s="179">
        <f t="shared" si="2"/>
        <v>32.222222222222221</v>
      </c>
      <c r="AA10" s="184">
        <f t="shared" si="0"/>
        <v>19.777777777777779</v>
      </c>
      <c r="AB10" s="34" t="s">
        <v>374</v>
      </c>
      <c r="AC10" s="186" t="s">
        <v>375</v>
      </c>
    </row>
    <row r="11" spans="1:29" ht="105" customHeight="1" x14ac:dyDescent="0.25">
      <c r="A11" s="81" t="s">
        <v>31</v>
      </c>
      <c r="B11" s="63" t="s">
        <v>172</v>
      </c>
      <c r="C11" s="253" t="s">
        <v>301</v>
      </c>
      <c r="D11" s="30" t="s">
        <v>302</v>
      </c>
      <c r="E11" s="61" t="s">
        <v>148</v>
      </c>
      <c r="F11" s="30" t="s">
        <v>389</v>
      </c>
      <c r="G11" s="30" t="s">
        <v>69</v>
      </c>
      <c r="H11" s="258" t="s">
        <v>64</v>
      </c>
      <c r="I11" s="61" t="s">
        <v>67</v>
      </c>
      <c r="J11" s="61" t="s">
        <v>74</v>
      </c>
      <c r="K11" s="61" t="s">
        <v>63</v>
      </c>
      <c r="L11" s="253">
        <v>3</v>
      </c>
      <c r="M11" s="255" t="s">
        <v>61</v>
      </c>
      <c r="N11" s="34">
        <v>2018</v>
      </c>
      <c r="O11" s="179">
        <v>0</v>
      </c>
      <c r="P11" s="179">
        <v>0</v>
      </c>
      <c r="Q11" s="179">
        <v>0</v>
      </c>
      <c r="R11" s="121">
        <v>1</v>
      </c>
      <c r="S11" s="121">
        <v>4</v>
      </c>
      <c r="T11" s="185">
        <f t="shared" si="3"/>
        <v>25</v>
      </c>
      <c r="U11" s="121">
        <v>1</v>
      </c>
      <c r="V11" s="121">
        <v>3</v>
      </c>
      <c r="W11" s="179">
        <f t="shared" si="1"/>
        <v>33.333333333333329</v>
      </c>
      <c r="X11" s="179">
        <v>8</v>
      </c>
      <c r="Y11" s="121">
        <v>20</v>
      </c>
      <c r="Z11" s="179">
        <f t="shared" si="2"/>
        <v>40</v>
      </c>
      <c r="AA11" s="184">
        <f t="shared" si="0"/>
        <v>36.333333333333329</v>
      </c>
      <c r="AB11" s="34" t="s">
        <v>374</v>
      </c>
      <c r="AC11" s="186" t="s">
        <v>375</v>
      </c>
    </row>
    <row r="12" spans="1:29" ht="90" x14ac:dyDescent="0.25">
      <c r="A12" s="81" t="s">
        <v>32</v>
      </c>
      <c r="B12" s="256" t="s">
        <v>173</v>
      </c>
      <c r="C12" s="256" t="s">
        <v>195</v>
      </c>
      <c r="D12" s="62" t="s">
        <v>70</v>
      </c>
      <c r="E12" s="61" t="s">
        <v>148</v>
      </c>
      <c r="F12" s="261" t="s">
        <v>72</v>
      </c>
      <c r="G12" s="258" t="s">
        <v>62</v>
      </c>
      <c r="H12" s="258" t="s">
        <v>64</v>
      </c>
      <c r="I12" s="61" t="s">
        <v>67</v>
      </c>
      <c r="J12" s="61" t="s">
        <v>79</v>
      </c>
      <c r="K12" s="61" t="s">
        <v>63</v>
      </c>
      <c r="L12" s="253">
        <v>3</v>
      </c>
      <c r="M12" s="255" t="s">
        <v>353</v>
      </c>
      <c r="N12" s="34">
        <v>2018</v>
      </c>
      <c r="O12" s="179">
        <v>0</v>
      </c>
      <c r="P12" s="179">
        <v>0</v>
      </c>
      <c r="Q12" s="179">
        <v>0</v>
      </c>
      <c r="R12" s="255">
        <v>5</v>
      </c>
      <c r="S12" s="91">
        <v>90</v>
      </c>
      <c r="T12" s="185">
        <f t="shared" si="3"/>
        <v>5.5555555555555554</v>
      </c>
      <c r="U12" s="260">
        <v>11</v>
      </c>
      <c r="V12" s="260">
        <v>90</v>
      </c>
      <c r="W12" s="179">
        <f t="shared" si="1"/>
        <v>12.222222222222221</v>
      </c>
      <c r="X12" s="179">
        <v>29</v>
      </c>
      <c r="Y12" s="124">
        <v>90</v>
      </c>
      <c r="Z12" s="179">
        <f t="shared" si="2"/>
        <v>32.222222222222221</v>
      </c>
      <c r="AA12" s="184">
        <f t="shared" si="0"/>
        <v>15.222222222222221</v>
      </c>
      <c r="AB12" s="34" t="s">
        <v>374</v>
      </c>
      <c r="AC12" s="186" t="s">
        <v>375</v>
      </c>
    </row>
    <row r="13" spans="1:29" ht="71.25" customHeight="1" x14ac:dyDescent="0.25">
      <c r="A13" s="81" t="s">
        <v>33</v>
      </c>
      <c r="B13" s="253" t="s">
        <v>174</v>
      </c>
      <c r="C13" s="253" t="s">
        <v>196</v>
      </c>
      <c r="D13" s="30" t="s">
        <v>71</v>
      </c>
      <c r="E13" s="61" t="s">
        <v>148</v>
      </c>
      <c r="F13" s="254" t="s">
        <v>390</v>
      </c>
      <c r="G13" s="30" t="s">
        <v>62</v>
      </c>
      <c r="H13" s="258" t="s">
        <v>64</v>
      </c>
      <c r="I13" s="61" t="s">
        <v>67</v>
      </c>
      <c r="J13" s="61" t="s">
        <v>79</v>
      </c>
      <c r="K13" s="61" t="s">
        <v>63</v>
      </c>
      <c r="L13" s="253">
        <v>3</v>
      </c>
      <c r="M13" s="255" t="s">
        <v>353</v>
      </c>
      <c r="N13" s="34">
        <v>2018</v>
      </c>
      <c r="O13" s="179">
        <v>0</v>
      </c>
      <c r="P13" s="179">
        <v>0</v>
      </c>
      <c r="Q13" s="179">
        <v>0</v>
      </c>
      <c r="R13" s="255">
        <v>2</v>
      </c>
      <c r="S13" s="91">
        <v>10</v>
      </c>
      <c r="T13" s="185">
        <f t="shared" si="3"/>
        <v>20</v>
      </c>
      <c r="U13" s="260">
        <v>4</v>
      </c>
      <c r="V13" s="260">
        <v>15</v>
      </c>
      <c r="W13" s="179">
        <f t="shared" si="1"/>
        <v>26.666666666666668</v>
      </c>
      <c r="X13" s="179">
        <v>17</v>
      </c>
      <c r="Y13" s="124">
        <v>38</v>
      </c>
      <c r="Z13" s="179">
        <f t="shared" si="2"/>
        <v>44.736842105263158</v>
      </c>
      <c r="AA13" s="184">
        <f t="shared" si="0"/>
        <v>29.666666666666668</v>
      </c>
      <c r="AB13" s="34" t="s">
        <v>374</v>
      </c>
      <c r="AC13" s="186" t="s">
        <v>375</v>
      </c>
    </row>
    <row r="14" spans="1:29" ht="86.25" customHeight="1" x14ac:dyDescent="0.25">
      <c r="A14" s="82" t="s">
        <v>34</v>
      </c>
      <c r="B14" s="253" t="s">
        <v>186</v>
      </c>
      <c r="C14" s="253" t="s">
        <v>197</v>
      </c>
      <c r="D14" s="62" t="s">
        <v>303</v>
      </c>
      <c r="E14" s="61" t="s">
        <v>148</v>
      </c>
      <c r="F14" s="262" t="s">
        <v>379</v>
      </c>
      <c r="G14" s="258" t="s">
        <v>62</v>
      </c>
      <c r="H14" s="258" t="s">
        <v>64</v>
      </c>
      <c r="I14" s="61" t="s">
        <v>65</v>
      </c>
      <c r="J14" s="30" t="s">
        <v>75</v>
      </c>
      <c r="K14" s="30" t="s">
        <v>63</v>
      </c>
      <c r="L14" s="253">
        <v>2</v>
      </c>
      <c r="M14" s="257" t="s">
        <v>147</v>
      </c>
      <c r="N14" s="34">
        <v>2018</v>
      </c>
      <c r="O14" s="179">
        <v>0</v>
      </c>
      <c r="P14" s="179">
        <v>0</v>
      </c>
      <c r="Q14" s="179">
        <v>0</v>
      </c>
      <c r="R14" s="255">
        <v>15</v>
      </c>
      <c r="S14" s="91">
        <v>35</v>
      </c>
      <c r="T14" s="185">
        <f t="shared" si="3"/>
        <v>42.857142857142854</v>
      </c>
      <c r="U14" s="260">
        <v>12</v>
      </c>
      <c r="V14" s="260">
        <v>26</v>
      </c>
      <c r="W14" s="179">
        <f t="shared" si="1"/>
        <v>46.153846153846153</v>
      </c>
      <c r="X14" s="179">
        <v>23</v>
      </c>
      <c r="Y14" s="124">
        <v>45</v>
      </c>
      <c r="Z14" s="179">
        <f t="shared" si="2"/>
        <v>51.111111111111107</v>
      </c>
      <c r="AA14" s="184">
        <f t="shared" si="0"/>
        <v>48.153846153846153</v>
      </c>
      <c r="AB14" s="34" t="s">
        <v>374</v>
      </c>
      <c r="AC14" s="186" t="s">
        <v>375</v>
      </c>
    </row>
    <row r="15" spans="1:29" ht="90.75" x14ac:dyDescent="0.25">
      <c r="A15" s="81" t="s">
        <v>35</v>
      </c>
      <c r="B15" s="64" t="s">
        <v>175</v>
      </c>
      <c r="C15" s="64" t="s">
        <v>198</v>
      </c>
      <c r="D15" s="30" t="s">
        <v>304</v>
      </c>
      <c r="E15" s="61" t="s">
        <v>148</v>
      </c>
      <c r="F15" s="62" t="s">
        <v>384</v>
      </c>
      <c r="G15" s="257" t="s">
        <v>62</v>
      </c>
      <c r="H15" s="258" t="s">
        <v>64</v>
      </c>
      <c r="I15" s="61" t="s">
        <v>67</v>
      </c>
      <c r="J15" s="61" t="s">
        <v>75</v>
      </c>
      <c r="K15" s="61" t="s">
        <v>63</v>
      </c>
      <c r="L15" s="253">
        <v>2</v>
      </c>
      <c r="M15" s="255" t="s">
        <v>353</v>
      </c>
      <c r="N15" s="34">
        <v>2018</v>
      </c>
      <c r="O15" s="179">
        <v>0</v>
      </c>
      <c r="P15" s="179">
        <v>0</v>
      </c>
      <c r="Q15" s="179">
        <v>0</v>
      </c>
      <c r="R15" s="255">
        <v>5</v>
      </c>
      <c r="S15" s="91">
        <v>11</v>
      </c>
      <c r="T15" s="185">
        <f t="shared" si="3"/>
        <v>45.454545454545453</v>
      </c>
      <c r="U15" s="260">
        <v>9</v>
      </c>
      <c r="V15" s="260">
        <v>17</v>
      </c>
      <c r="W15" s="179">
        <f t="shared" si="1"/>
        <v>52.941176470588239</v>
      </c>
      <c r="X15" s="179">
        <v>18</v>
      </c>
      <c r="Y15" s="124">
        <v>30</v>
      </c>
      <c r="Z15" s="179">
        <f t="shared" si="2"/>
        <v>60</v>
      </c>
      <c r="AA15" s="184">
        <f t="shared" si="0"/>
        <v>54.941176470588239</v>
      </c>
      <c r="AB15" s="34" t="s">
        <v>374</v>
      </c>
      <c r="AC15" s="186" t="s">
        <v>375</v>
      </c>
    </row>
    <row r="16" spans="1:29" ht="68.25" x14ac:dyDescent="0.25">
      <c r="A16" s="81" t="s">
        <v>36</v>
      </c>
      <c r="B16" s="253" t="s">
        <v>176</v>
      </c>
      <c r="C16" s="253" t="s">
        <v>199</v>
      </c>
      <c r="D16" s="62" t="s">
        <v>305</v>
      </c>
      <c r="E16" s="61" t="s">
        <v>148</v>
      </c>
      <c r="F16" s="62" t="s">
        <v>380</v>
      </c>
      <c r="G16" s="258" t="s">
        <v>62</v>
      </c>
      <c r="H16" s="258" t="s">
        <v>64</v>
      </c>
      <c r="I16" s="61" t="s">
        <v>67</v>
      </c>
      <c r="J16" s="61" t="s">
        <v>75</v>
      </c>
      <c r="K16" s="61" t="s">
        <v>63</v>
      </c>
      <c r="L16" s="253">
        <v>2</v>
      </c>
      <c r="M16" s="255" t="s">
        <v>353</v>
      </c>
      <c r="N16" s="34">
        <v>2018</v>
      </c>
      <c r="O16" s="179">
        <v>0</v>
      </c>
      <c r="P16" s="179">
        <v>0</v>
      </c>
      <c r="Q16" s="179">
        <v>0</v>
      </c>
      <c r="R16" s="255">
        <v>25</v>
      </c>
      <c r="S16" s="91">
        <v>50</v>
      </c>
      <c r="T16" s="185">
        <f t="shared" si="3"/>
        <v>50</v>
      </c>
      <c r="U16" s="260">
        <v>27</v>
      </c>
      <c r="V16" s="260">
        <v>50</v>
      </c>
      <c r="W16" s="179">
        <f t="shared" si="1"/>
        <v>54</v>
      </c>
      <c r="X16" s="179">
        <v>28</v>
      </c>
      <c r="Y16" s="124">
        <v>45</v>
      </c>
      <c r="Z16" s="179">
        <f t="shared" si="2"/>
        <v>62.222222222222221</v>
      </c>
      <c r="AA16" s="184">
        <f t="shared" si="0"/>
        <v>56</v>
      </c>
      <c r="AB16" s="34" t="s">
        <v>374</v>
      </c>
      <c r="AC16" s="186" t="s">
        <v>375</v>
      </c>
    </row>
    <row r="17" spans="1:29" ht="79.5" x14ac:dyDescent="0.25">
      <c r="A17" s="81" t="s">
        <v>37</v>
      </c>
      <c r="B17" s="253" t="s">
        <v>177</v>
      </c>
      <c r="C17" s="253" t="s">
        <v>200</v>
      </c>
      <c r="D17" s="30" t="s">
        <v>306</v>
      </c>
      <c r="E17" s="61" t="s">
        <v>148</v>
      </c>
      <c r="F17" s="62" t="s">
        <v>391</v>
      </c>
      <c r="G17" s="30" t="s">
        <v>62</v>
      </c>
      <c r="H17" s="258" t="s">
        <v>64</v>
      </c>
      <c r="I17" s="61" t="s">
        <v>67</v>
      </c>
      <c r="J17" s="61" t="s">
        <v>78</v>
      </c>
      <c r="K17" s="61" t="s">
        <v>63</v>
      </c>
      <c r="L17" s="253">
        <v>2</v>
      </c>
      <c r="M17" s="255" t="s">
        <v>353</v>
      </c>
      <c r="N17" s="34">
        <v>2018</v>
      </c>
      <c r="O17" s="179">
        <v>0</v>
      </c>
      <c r="P17" s="179">
        <v>0</v>
      </c>
      <c r="Q17" s="179">
        <v>0</v>
      </c>
      <c r="R17" s="255">
        <v>1</v>
      </c>
      <c r="S17" s="91">
        <v>3</v>
      </c>
      <c r="T17" s="185">
        <f t="shared" si="3"/>
        <v>33.333333333333329</v>
      </c>
      <c r="U17" s="260">
        <v>2</v>
      </c>
      <c r="V17" s="260">
        <v>5</v>
      </c>
      <c r="W17" s="179">
        <f t="shared" si="1"/>
        <v>40</v>
      </c>
      <c r="X17" s="179">
        <v>18</v>
      </c>
      <c r="Y17" s="124">
        <v>30</v>
      </c>
      <c r="Z17" s="179">
        <f t="shared" ref="Z17" si="4">+X17/Y17*100</f>
        <v>60</v>
      </c>
      <c r="AA17" s="184">
        <f t="shared" si="0"/>
        <v>42</v>
      </c>
      <c r="AB17" s="34" t="s">
        <v>374</v>
      </c>
      <c r="AC17" s="186" t="s">
        <v>375</v>
      </c>
    </row>
    <row r="18" spans="1:29" x14ac:dyDescent="0.25">
      <c r="A18" s="12"/>
      <c r="B18" s="13"/>
      <c r="C18" s="13"/>
      <c r="D18" s="28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1"/>
      <c r="W18" s="31"/>
      <c r="X18" s="31"/>
      <c r="Y18" s="31"/>
      <c r="Z18" s="31"/>
      <c r="AA18" s="31"/>
      <c r="AB18" s="31"/>
    </row>
    <row r="19" spans="1:29" x14ac:dyDescent="0.25">
      <c r="R19" s="29"/>
      <c r="S19" s="29"/>
      <c r="T19" s="29"/>
      <c r="U19" s="29"/>
    </row>
    <row r="20" spans="1:29" x14ac:dyDescent="0.25">
      <c r="F20" t="s">
        <v>1</v>
      </c>
      <c r="R20" s="29"/>
      <c r="S20" s="29"/>
      <c r="T20" s="29"/>
      <c r="U20" s="29"/>
    </row>
    <row r="21" spans="1:29" x14ac:dyDescent="0.25">
      <c r="F21" t="s">
        <v>1</v>
      </c>
      <c r="R21" s="29"/>
      <c r="S21" s="29"/>
      <c r="T21" s="29"/>
      <c r="U21" s="29"/>
    </row>
    <row r="22" spans="1:29" x14ac:dyDescent="0.25">
      <c r="F22" t="s">
        <v>1</v>
      </c>
      <c r="R22" s="29"/>
      <c r="S22" s="29"/>
      <c r="T22" s="29"/>
      <c r="U22" s="29"/>
    </row>
    <row r="23" spans="1:29" x14ac:dyDescent="0.25">
      <c r="R23" s="29"/>
      <c r="S23" s="29"/>
      <c r="T23" s="29"/>
      <c r="U23" s="29"/>
    </row>
    <row r="24" spans="1:29" x14ac:dyDescent="0.25">
      <c r="R24" s="29"/>
      <c r="S24" s="29"/>
      <c r="T24" s="29"/>
      <c r="U24" s="29"/>
    </row>
    <row r="25" spans="1:29" x14ac:dyDescent="0.25">
      <c r="R25" s="29"/>
      <c r="S25" s="29"/>
      <c r="T25" s="29"/>
      <c r="U25" s="29"/>
    </row>
    <row r="26" spans="1:29" x14ac:dyDescent="0.25">
      <c r="R26" s="29"/>
      <c r="S26" s="29"/>
      <c r="T26" s="29"/>
      <c r="U26" s="29"/>
    </row>
    <row r="27" spans="1:29" x14ac:dyDescent="0.25">
      <c r="R27" s="29"/>
      <c r="S27" s="29"/>
      <c r="T27" s="29"/>
      <c r="U27" s="29"/>
    </row>
    <row r="28" spans="1:29" x14ac:dyDescent="0.25">
      <c r="R28" s="29"/>
      <c r="S28" s="29"/>
      <c r="T28" s="29"/>
      <c r="U28" s="29"/>
    </row>
    <row r="29" spans="1:29" x14ac:dyDescent="0.25">
      <c r="R29" s="29"/>
      <c r="S29" s="29"/>
      <c r="T29" s="29"/>
      <c r="U29" s="29"/>
    </row>
    <row r="30" spans="1:29" x14ac:dyDescent="0.25">
      <c r="R30" s="29"/>
      <c r="S30" s="29"/>
      <c r="T30" s="29"/>
      <c r="U30" s="29"/>
    </row>
    <row r="31" spans="1:29" x14ac:dyDescent="0.25">
      <c r="R31" s="29"/>
      <c r="S31" s="29"/>
      <c r="T31" s="29"/>
      <c r="U31" s="29"/>
    </row>
    <row r="32" spans="1:29" x14ac:dyDescent="0.25">
      <c r="R32" s="29"/>
      <c r="S32" s="29"/>
      <c r="T32" s="29"/>
      <c r="U32" s="29"/>
    </row>
    <row r="33" spans="18:21" x14ac:dyDescent="0.25">
      <c r="R33" s="29"/>
      <c r="S33" s="29"/>
      <c r="T33" s="29"/>
      <c r="U33" s="29"/>
    </row>
    <row r="34" spans="18:21" x14ac:dyDescent="0.25">
      <c r="R34" s="29"/>
      <c r="S34" s="29"/>
      <c r="T34" s="29"/>
      <c r="U34" s="29"/>
    </row>
    <row r="35" spans="18:21" x14ac:dyDescent="0.25">
      <c r="R35" s="29"/>
      <c r="S35" s="29"/>
      <c r="T35" s="29"/>
      <c r="U35" s="29"/>
    </row>
    <row r="36" spans="18:21" x14ac:dyDescent="0.25">
      <c r="R36" s="29"/>
      <c r="S36" s="29"/>
      <c r="T36" s="29"/>
      <c r="U36" s="29"/>
    </row>
    <row r="37" spans="18:21" x14ac:dyDescent="0.25">
      <c r="R37" s="29"/>
      <c r="S37" s="29"/>
      <c r="T37" s="29"/>
      <c r="U37" s="29"/>
    </row>
    <row r="38" spans="18:21" x14ac:dyDescent="0.25">
      <c r="R38" s="29"/>
      <c r="S38" s="29"/>
      <c r="T38" s="29"/>
      <c r="U38" s="29"/>
    </row>
    <row r="39" spans="18:21" x14ac:dyDescent="0.25">
      <c r="R39" s="29"/>
      <c r="S39" s="29"/>
      <c r="T39" s="29"/>
      <c r="U39" s="29"/>
    </row>
    <row r="40" spans="18:21" x14ac:dyDescent="0.25">
      <c r="R40" s="29"/>
      <c r="S40" s="29"/>
      <c r="T40" s="29"/>
      <c r="U40" s="29"/>
    </row>
    <row r="41" spans="18:21" x14ac:dyDescent="0.25">
      <c r="R41" s="29"/>
      <c r="S41" s="29"/>
      <c r="T41" s="29"/>
      <c r="U41" s="29"/>
    </row>
    <row r="42" spans="18:21" x14ac:dyDescent="0.25">
      <c r="R42" s="29"/>
      <c r="S42" s="29"/>
      <c r="T42" s="29"/>
      <c r="U42" s="29"/>
    </row>
    <row r="43" spans="18:21" x14ac:dyDescent="0.25">
      <c r="R43" s="29"/>
      <c r="S43" s="29"/>
      <c r="T43" s="29"/>
      <c r="U43" s="29"/>
    </row>
    <row r="44" spans="18:21" x14ac:dyDescent="0.25">
      <c r="R44" s="29"/>
      <c r="S44" s="29"/>
      <c r="T44" s="29"/>
      <c r="U44" s="29"/>
    </row>
    <row r="45" spans="18:21" x14ac:dyDescent="0.25">
      <c r="R45" s="29"/>
      <c r="S45" s="29"/>
      <c r="T45" s="29"/>
      <c r="U45" s="29"/>
    </row>
    <row r="46" spans="18:21" x14ac:dyDescent="0.25">
      <c r="R46" s="29"/>
      <c r="S46" s="29"/>
      <c r="T46" s="29"/>
      <c r="U46" s="29"/>
    </row>
    <row r="47" spans="18:21" x14ac:dyDescent="0.25">
      <c r="R47" s="29"/>
      <c r="S47" s="29"/>
      <c r="T47" s="29"/>
      <c r="U47" s="29"/>
    </row>
    <row r="48" spans="18:21" x14ac:dyDescent="0.25">
      <c r="R48" s="29"/>
      <c r="S48" s="29"/>
      <c r="T48" s="29"/>
      <c r="U48" s="29"/>
    </row>
    <row r="49" spans="18:21" x14ac:dyDescent="0.25">
      <c r="R49" s="29"/>
      <c r="S49" s="29"/>
      <c r="T49" s="29"/>
      <c r="U49" s="29"/>
    </row>
    <row r="50" spans="18:21" x14ac:dyDescent="0.25">
      <c r="R50" s="29"/>
      <c r="S50" s="29"/>
      <c r="T50" s="29"/>
      <c r="U50" s="29"/>
    </row>
    <row r="51" spans="18:21" x14ac:dyDescent="0.25">
      <c r="R51" s="29"/>
      <c r="S51" s="29"/>
      <c r="T51" s="29"/>
      <c r="U51" s="29"/>
    </row>
    <row r="52" spans="18:21" x14ac:dyDescent="0.25">
      <c r="R52" s="29"/>
      <c r="S52" s="29"/>
      <c r="T52" s="29"/>
      <c r="U52" s="29"/>
    </row>
    <row r="53" spans="18:21" x14ac:dyDescent="0.25">
      <c r="R53" s="29"/>
      <c r="S53" s="29"/>
      <c r="T53" s="29"/>
      <c r="U53" s="29"/>
    </row>
    <row r="54" spans="18:21" x14ac:dyDescent="0.25">
      <c r="R54" s="29"/>
      <c r="S54" s="29"/>
      <c r="T54" s="29"/>
      <c r="U54" s="29"/>
    </row>
    <row r="55" spans="18:21" x14ac:dyDescent="0.25">
      <c r="R55" s="29"/>
      <c r="S55" s="29"/>
      <c r="T55" s="29"/>
      <c r="U55" s="29"/>
    </row>
    <row r="56" spans="18:21" x14ac:dyDescent="0.25">
      <c r="R56" s="29"/>
      <c r="S56" s="29"/>
      <c r="T56" s="29"/>
      <c r="U56" s="29"/>
    </row>
    <row r="57" spans="18:21" x14ac:dyDescent="0.25">
      <c r="R57" s="29"/>
      <c r="S57" s="29"/>
      <c r="T57" s="29"/>
      <c r="U57" s="29"/>
    </row>
    <row r="58" spans="18:21" x14ac:dyDescent="0.25">
      <c r="R58" s="29"/>
      <c r="S58" s="29"/>
      <c r="T58" s="29"/>
      <c r="U58" s="29"/>
    </row>
    <row r="59" spans="18:21" x14ac:dyDescent="0.25">
      <c r="R59" s="29"/>
      <c r="S59" s="29"/>
      <c r="T59" s="29"/>
      <c r="U59" s="29"/>
    </row>
    <row r="60" spans="18:21" x14ac:dyDescent="0.25">
      <c r="R60" s="29"/>
      <c r="S60" s="29"/>
      <c r="T60" s="29"/>
      <c r="U60" s="29"/>
    </row>
    <row r="61" spans="18:21" x14ac:dyDescent="0.25">
      <c r="R61" s="29"/>
      <c r="S61" s="29"/>
      <c r="T61" s="29"/>
      <c r="U61" s="29"/>
    </row>
    <row r="62" spans="18:21" x14ac:dyDescent="0.25">
      <c r="R62" s="29"/>
      <c r="S62" s="29"/>
      <c r="T62" s="29"/>
      <c r="U62" s="29"/>
    </row>
    <row r="63" spans="18:21" x14ac:dyDescent="0.25">
      <c r="R63" s="29"/>
      <c r="S63" s="29"/>
      <c r="T63" s="29"/>
      <c r="U63" s="29"/>
    </row>
    <row r="64" spans="18:21" x14ac:dyDescent="0.25">
      <c r="R64" s="29"/>
      <c r="S64" s="29"/>
      <c r="T64" s="29"/>
      <c r="U64" s="29"/>
    </row>
    <row r="65" spans="18:21" x14ac:dyDescent="0.25">
      <c r="R65" s="29"/>
      <c r="S65" s="29"/>
      <c r="T65" s="29"/>
      <c r="U65" s="29"/>
    </row>
    <row r="66" spans="18:21" x14ac:dyDescent="0.25">
      <c r="R66" s="29"/>
      <c r="S66" s="29"/>
      <c r="T66" s="29"/>
      <c r="U66" s="29"/>
    </row>
    <row r="67" spans="18:21" x14ac:dyDescent="0.25">
      <c r="R67" s="29"/>
      <c r="S67" s="29"/>
      <c r="T67" s="29"/>
      <c r="U67" s="29"/>
    </row>
    <row r="68" spans="18:21" x14ac:dyDescent="0.25">
      <c r="R68" s="29"/>
      <c r="S68" s="29"/>
      <c r="T68" s="29"/>
      <c r="U68" s="29"/>
    </row>
    <row r="69" spans="18:21" x14ac:dyDescent="0.25">
      <c r="R69" s="29"/>
      <c r="S69" s="29"/>
      <c r="T69" s="29"/>
      <c r="U69" s="29"/>
    </row>
    <row r="70" spans="18:21" x14ac:dyDescent="0.25">
      <c r="R70" s="29"/>
      <c r="S70" s="29"/>
      <c r="T70" s="29"/>
      <c r="U70" s="29"/>
    </row>
    <row r="71" spans="18:21" x14ac:dyDescent="0.25">
      <c r="R71" s="29"/>
      <c r="S71" s="29"/>
      <c r="T71" s="29"/>
      <c r="U71" s="29"/>
    </row>
    <row r="72" spans="18:21" x14ac:dyDescent="0.25">
      <c r="R72" s="29"/>
      <c r="S72" s="29"/>
      <c r="T72" s="29"/>
      <c r="U72" s="29"/>
    </row>
    <row r="73" spans="18:21" x14ac:dyDescent="0.25">
      <c r="R73" s="29"/>
      <c r="S73" s="29"/>
      <c r="T73" s="29"/>
      <c r="U73" s="29"/>
    </row>
    <row r="74" spans="18:21" x14ac:dyDescent="0.25">
      <c r="R74" s="29"/>
      <c r="S74" s="29"/>
      <c r="T74" s="29"/>
      <c r="U74" s="29"/>
    </row>
    <row r="75" spans="18:21" x14ac:dyDescent="0.25">
      <c r="R75" s="29"/>
      <c r="S75" s="29"/>
      <c r="T75" s="29"/>
      <c r="U75" s="29"/>
    </row>
    <row r="76" spans="18:21" x14ac:dyDescent="0.25">
      <c r="R76" s="29"/>
      <c r="S76" s="29"/>
      <c r="T76" s="29"/>
      <c r="U76" s="29"/>
    </row>
    <row r="77" spans="18:21" x14ac:dyDescent="0.25">
      <c r="R77" s="29"/>
      <c r="S77" s="29"/>
      <c r="T77" s="29"/>
      <c r="U77" s="29"/>
    </row>
    <row r="78" spans="18:21" x14ac:dyDescent="0.25">
      <c r="R78" s="29"/>
      <c r="S78" s="29"/>
      <c r="T78" s="29"/>
      <c r="U78" s="29"/>
    </row>
    <row r="79" spans="18:21" x14ac:dyDescent="0.25">
      <c r="R79" s="29"/>
      <c r="S79" s="29"/>
      <c r="T79" s="29"/>
      <c r="U79" s="29"/>
    </row>
    <row r="80" spans="18:21" x14ac:dyDescent="0.25">
      <c r="R80" s="29"/>
      <c r="S80" s="29"/>
      <c r="T80" s="29"/>
      <c r="U80" s="29"/>
    </row>
    <row r="81" spans="18:21" x14ac:dyDescent="0.25">
      <c r="R81" s="29"/>
      <c r="S81" s="29"/>
      <c r="T81" s="29"/>
      <c r="U81" s="29"/>
    </row>
    <row r="82" spans="18:21" x14ac:dyDescent="0.25">
      <c r="R82" s="29"/>
      <c r="S82" s="29"/>
      <c r="T82" s="29"/>
      <c r="U82" s="29"/>
    </row>
    <row r="83" spans="18:21" x14ac:dyDescent="0.25">
      <c r="R83" s="29"/>
      <c r="S83" s="29"/>
      <c r="T83" s="29"/>
      <c r="U83" s="29"/>
    </row>
    <row r="84" spans="18:21" x14ac:dyDescent="0.25">
      <c r="R84" s="29"/>
      <c r="S84" s="29"/>
      <c r="T84" s="29"/>
      <c r="U84" s="29"/>
    </row>
    <row r="85" spans="18:21" x14ac:dyDescent="0.25">
      <c r="R85" s="29"/>
      <c r="S85" s="29"/>
      <c r="T85" s="29"/>
      <c r="U85" s="29"/>
    </row>
    <row r="86" spans="18:21" x14ac:dyDescent="0.25">
      <c r="R86" s="29"/>
      <c r="S86" s="29"/>
      <c r="T86" s="29"/>
      <c r="U86" s="29"/>
    </row>
    <row r="87" spans="18:21" x14ac:dyDescent="0.25">
      <c r="R87" s="29"/>
      <c r="S87" s="29"/>
      <c r="T87" s="29"/>
      <c r="U87" s="29"/>
    </row>
    <row r="88" spans="18:21" x14ac:dyDescent="0.25">
      <c r="R88" s="29"/>
      <c r="S88" s="29"/>
      <c r="T88" s="29"/>
      <c r="U88" s="29"/>
    </row>
    <row r="89" spans="18:21" x14ac:dyDescent="0.25">
      <c r="R89" s="29"/>
      <c r="S89" s="29"/>
      <c r="T89" s="29"/>
      <c r="U89" s="29"/>
    </row>
    <row r="90" spans="18:21" x14ac:dyDescent="0.25">
      <c r="R90" s="29"/>
      <c r="S90" s="29"/>
      <c r="T90" s="29"/>
      <c r="U90" s="29"/>
    </row>
    <row r="91" spans="18:21" x14ac:dyDescent="0.25">
      <c r="R91" s="29"/>
      <c r="S91" s="29"/>
      <c r="T91" s="29"/>
      <c r="U91" s="29"/>
    </row>
    <row r="92" spans="18:21" x14ac:dyDescent="0.25">
      <c r="R92" s="29"/>
      <c r="S92" s="29"/>
      <c r="T92" s="29"/>
      <c r="U92" s="29"/>
    </row>
    <row r="93" spans="18:21" x14ac:dyDescent="0.25">
      <c r="R93" s="29"/>
      <c r="S93" s="29"/>
      <c r="T93" s="29"/>
      <c r="U93" s="29"/>
    </row>
    <row r="94" spans="18:21" x14ac:dyDescent="0.25">
      <c r="R94" s="29"/>
      <c r="S94" s="29"/>
      <c r="T94" s="29"/>
      <c r="U94" s="29"/>
    </row>
    <row r="95" spans="18:21" x14ac:dyDescent="0.25">
      <c r="R95" s="29"/>
      <c r="S95" s="29"/>
      <c r="T95" s="29"/>
      <c r="U95" s="29"/>
    </row>
    <row r="96" spans="18:21" x14ac:dyDescent="0.25">
      <c r="R96" s="29"/>
      <c r="S96" s="29"/>
      <c r="T96" s="29"/>
      <c r="U96" s="29"/>
    </row>
    <row r="97" spans="18:21" x14ac:dyDescent="0.25">
      <c r="R97" s="29"/>
      <c r="S97" s="29"/>
      <c r="T97" s="29"/>
      <c r="U97" s="29"/>
    </row>
    <row r="98" spans="18:21" x14ac:dyDescent="0.25">
      <c r="R98" s="29"/>
      <c r="S98" s="29"/>
      <c r="T98" s="29"/>
      <c r="U98" s="29"/>
    </row>
    <row r="99" spans="18:21" x14ac:dyDescent="0.25">
      <c r="R99" s="29"/>
      <c r="S99" s="29"/>
      <c r="T99" s="29"/>
      <c r="U99" s="29"/>
    </row>
    <row r="100" spans="18:21" x14ac:dyDescent="0.25">
      <c r="R100" s="29"/>
      <c r="S100" s="29"/>
      <c r="T100" s="29"/>
      <c r="U100" s="29"/>
    </row>
    <row r="101" spans="18:21" x14ac:dyDescent="0.25">
      <c r="R101" s="29"/>
      <c r="S101" s="29"/>
      <c r="T101" s="29"/>
      <c r="U101" s="29"/>
    </row>
    <row r="102" spans="18:21" x14ac:dyDescent="0.25">
      <c r="R102" s="29"/>
      <c r="S102" s="29"/>
      <c r="T102" s="29"/>
      <c r="U102" s="29"/>
    </row>
    <row r="103" spans="18:21" x14ac:dyDescent="0.25">
      <c r="R103" s="29"/>
      <c r="S103" s="29"/>
      <c r="T103" s="29"/>
      <c r="U103" s="29"/>
    </row>
    <row r="104" spans="18:21" x14ac:dyDescent="0.25">
      <c r="R104" s="29"/>
      <c r="S104" s="29"/>
      <c r="T104" s="29"/>
      <c r="U104" s="29"/>
    </row>
    <row r="105" spans="18:21" x14ac:dyDescent="0.25">
      <c r="R105" s="29"/>
      <c r="S105" s="29"/>
      <c r="T105" s="29"/>
      <c r="U105" s="29"/>
    </row>
    <row r="106" spans="18:21" x14ac:dyDescent="0.25">
      <c r="R106" s="29"/>
      <c r="S106" s="29"/>
      <c r="T106" s="29"/>
      <c r="U106" s="29"/>
    </row>
    <row r="107" spans="18:21" x14ac:dyDescent="0.25">
      <c r="R107" s="29"/>
      <c r="S107" s="29"/>
      <c r="T107" s="29"/>
      <c r="U107" s="29"/>
    </row>
    <row r="108" spans="18:21" x14ac:dyDescent="0.25">
      <c r="R108" s="29"/>
      <c r="S108" s="29"/>
      <c r="T108" s="29"/>
      <c r="U108" s="29"/>
    </row>
    <row r="109" spans="18:21" x14ac:dyDescent="0.25">
      <c r="R109" s="29"/>
      <c r="S109" s="29"/>
      <c r="T109" s="29"/>
      <c r="U109" s="29"/>
    </row>
    <row r="110" spans="18:21" x14ac:dyDescent="0.25">
      <c r="R110" s="29"/>
      <c r="S110" s="29"/>
      <c r="T110" s="29"/>
      <c r="U110" s="29"/>
    </row>
    <row r="111" spans="18:21" x14ac:dyDescent="0.25">
      <c r="R111" s="29"/>
      <c r="S111" s="29"/>
      <c r="T111" s="29"/>
      <c r="U111" s="29"/>
    </row>
    <row r="112" spans="18:21" x14ac:dyDescent="0.25">
      <c r="R112" s="29"/>
      <c r="S112" s="29"/>
      <c r="T112" s="29"/>
      <c r="U112" s="29"/>
    </row>
    <row r="113" spans="18:21" x14ac:dyDescent="0.25">
      <c r="R113" s="29"/>
      <c r="S113" s="29"/>
      <c r="T113" s="29"/>
      <c r="U113" s="29"/>
    </row>
    <row r="114" spans="18:21" x14ac:dyDescent="0.25">
      <c r="R114" s="29"/>
      <c r="S114" s="29"/>
      <c r="T114" s="29"/>
      <c r="U114" s="29"/>
    </row>
    <row r="115" spans="18:21" x14ac:dyDescent="0.25">
      <c r="R115" s="29"/>
      <c r="S115" s="29"/>
      <c r="T115" s="29"/>
      <c r="U115" s="29"/>
    </row>
    <row r="116" spans="18:21" x14ac:dyDescent="0.25">
      <c r="R116" s="29"/>
      <c r="S116" s="29"/>
      <c r="T116" s="29"/>
      <c r="U116" s="29"/>
    </row>
    <row r="117" spans="18:21" x14ac:dyDescent="0.25">
      <c r="R117" s="29"/>
      <c r="S117" s="29"/>
      <c r="T117" s="29"/>
      <c r="U117" s="29"/>
    </row>
    <row r="118" spans="18:21" x14ac:dyDescent="0.25">
      <c r="R118" s="29"/>
      <c r="S118" s="29"/>
      <c r="T118" s="29"/>
      <c r="U118" s="29"/>
    </row>
    <row r="119" spans="18:21" x14ac:dyDescent="0.25">
      <c r="R119" s="29"/>
      <c r="S119" s="29"/>
      <c r="T119" s="29"/>
      <c r="U119" s="29"/>
    </row>
    <row r="120" spans="18:21" x14ac:dyDescent="0.25">
      <c r="R120" s="29"/>
      <c r="S120" s="29"/>
      <c r="T120" s="29"/>
      <c r="U120" s="29"/>
    </row>
    <row r="121" spans="18:21" x14ac:dyDescent="0.25">
      <c r="R121" s="29"/>
      <c r="S121" s="29"/>
      <c r="T121" s="29"/>
      <c r="U121" s="29"/>
    </row>
    <row r="122" spans="18:21" x14ac:dyDescent="0.25">
      <c r="R122" s="29"/>
      <c r="S122" s="29"/>
      <c r="T122" s="29"/>
      <c r="U122" s="29"/>
    </row>
    <row r="123" spans="18:21" x14ac:dyDescent="0.25">
      <c r="R123" s="29"/>
      <c r="S123" s="29"/>
      <c r="T123" s="29"/>
      <c r="U123" s="29"/>
    </row>
    <row r="124" spans="18:21" x14ac:dyDescent="0.25">
      <c r="R124" s="29"/>
      <c r="S124" s="29"/>
      <c r="T124" s="29"/>
      <c r="U124" s="29"/>
    </row>
    <row r="125" spans="18:21" x14ac:dyDescent="0.25">
      <c r="R125" s="29"/>
      <c r="S125" s="29"/>
      <c r="T125" s="29"/>
      <c r="U125" s="29"/>
    </row>
    <row r="126" spans="18:21" x14ac:dyDescent="0.25">
      <c r="R126" s="29"/>
      <c r="S126" s="29"/>
      <c r="T126" s="29"/>
      <c r="U126" s="29"/>
    </row>
    <row r="127" spans="18:21" x14ac:dyDescent="0.25">
      <c r="R127" s="29"/>
      <c r="S127" s="29"/>
      <c r="T127" s="29"/>
      <c r="U127" s="29"/>
    </row>
    <row r="128" spans="18:21" x14ac:dyDescent="0.25">
      <c r="R128" s="29"/>
      <c r="S128" s="29"/>
      <c r="T128" s="29"/>
      <c r="U128" s="29"/>
    </row>
    <row r="129" spans="18:21" x14ac:dyDescent="0.25">
      <c r="R129" s="29"/>
      <c r="S129" s="29"/>
      <c r="T129" s="29"/>
      <c r="U129" s="29"/>
    </row>
    <row r="130" spans="18:21" x14ac:dyDescent="0.25">
      <c r="R130" s="29"/>
      <c r="S130" s="29"/>
      <c r="T130" s="29"/>
      <c r="U130" s="29"/>
    </row>
    <row r="131" spans="18:21" x14ac:dyDescent="0.25">
      <c r="R131" s="29"/>
      <c r="S131" s="29"/>
      <c r="T131" s="29"/>
      <c r="U131" s="29"/>
    </row>
    <row r="132" spans="18:21" x14ac:dyDescent="0.25">
      <c r="R132" s="29"/>
      <c r="S132" s="29"/>
      <c r="T132" s="29"/>
      <c r="U132" s="29"/>
    </row>
    <row r="133" spans="18:21" x14ac:dyDescent="0.25">
      <c r="R133" s="29"/>
      <c r="S133" s="29"/>
      <c r="T133" s="29"/>
      <c r="U133" s="29"/>
    </row>
    <row r="134" spans="18:21" x14ac:dyDescent="0.25">
      <c r="R134" s="29"/>
      <c r="S134" s="29"/>
      <c r="T134" s="29"/>
      <c r="U134" s="29"/>
    </row>
    <row r="135" spans="18:21" x14ac:dyDescent="0.25">
      <c r="R135" s="29"/>
      <c r="S135" s="29"/>
      <c r="T135" s="29"/>
      <c r="U135" s="29"/>
    </row>
    <row r="136" spans="18:21" x14ac:dyDescent="0.25">
      <c r="R136" s="29"/>
      <c r="S136" s="29"/>
      <c r="T136" s="29"/>
      <c r="U136" s="29"/>
    </row>
    <row r="137" spans="18:21" x14ac:dyDescent="0.25">
      <c r="R137" s="29"/>
      <c r="S137" s="29"/>
      <c r="T137" s="29"/>
      <c r="U137" s="29"/>
    </row>
    <row r="138" spans="18:21" x14ac:dyDescent="0.25">
      <c r="R138" s="29"/>
      <c r="S138" s="29"/>
      <c r="T138" s="29"/>
      <c r="U138" s="29"/>
    </row>
    <row r="139" spans="18:21" x14ac:dyDescent="0.25">
      <c r="R139" s="29"/>
      <c r="S139" s="29"/>
      <c r="T139" s="29"/>
      <c r="U139" s="29"/>
    </row>
    <row r="140" spans="18:21" x14ac:dyDescent="0.25">
      <c r="R140" s="29"/>
      <c r="S140" s="29"/>
      <c r="T140" s="29"/>
      <c r="U140" s="29"/>
    </row>
    <row r="141" spans="18:21" x14ac:dyDescent="0.25">
      <c r="R141" s="29"/>
      <c r="S141" s="29"/>
      <c r="T141" s="29"/>
      <c r="U141" s="29"/>
    </row>
  </sheetData>
  <mergeCells count="3">
    <mergeCell ref="A1:B1"/>
    <mergeCell ref="A2:B2"/>
    <mergeCell ref="C1:M2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515"/>
  <sheetViews>
    <sheetView topLeftCell="A13" workbookViewId="0">
      <selection activeCell="H58" sqref="H58"/>
    </sheetView>
  </sheetViews>
  <sheetFormatPr baseColWidth="10" defaultColWidth="11.42578125" defaultRowHeight="15" x14ac:dyDescent="0.25"/>
  <cols>
    <col min="2" max="2" width="11" customWidth="1"/>
    <col min="3" max="3" width="51.5703125" customWidth="1"/>
    <col min="4" max="4" width="17" customWidth="1"/>
    <col min="5" max="5" width="14" customWidth="1"/>
    <col min="6" max="6" width="13.140625" bestFit="1" customWidth="1"/>
    <col min="10" max="10" width="21.28515625" customWidth="1"/>
  </cols>
  <sheetData>
    <row r="2" spans="2:6" ht="15.75" thickBot="1" x14ac:dyDescent="0.3"/>
    <row r="3" spans="2:6" ht="72" customHeight="1" thickBot="1" x14ac:dyDescent="0.3">
      <c r="B3" s="239" t="s">
        <v>15</v>
      </c>
      <c r="C3" s="240"/>
      <c r="D3" s="241" t="s">
        <v>97</v>
      </c>
      <c r="E3" s="242"/>
      <c r="F3" s="243"/>
    </row>
    <row r="4" spans="2:6" ht="23.25" customHeight="1" thickBot="1" x14ac:dyDescent="0.3">
      <c r="B4" s="244" t="s">
        <v>17</v>
      </c>
      <c r="C4" s="245"/>
      <c r="D4" s="230" t="s">
        <v>80</v>
      </c>
      <c r="E4" s="231"/>
      <c r="F4" s="232"/>
    </row>
    <row r="5" spans="2:6" ht="23.25" thickBot="1" x14ac:dyDescent="0.3">
      <c r="B5" s="35" t="s">
        <v>27</v>
      </c>
      <c r="C5" s="246" t="s">
        <v>42</v>
      </c>
      <c r="D5" s="247"/>
      <c r="E5" s="247"/>
      <c r="F5" s="248"/>
    </row>
    <row r="6" spans="2:6" ht="15.75" customHeight="1" thickBot="1" x14ac:dyDescent="0.3">
      <c r="B6" s="35" t="s">
        <v>28</v>
      </c>
      <c r="C6" s="236" t="s">
        <v>41</v>
      </c>
      <c r="D6" s="237"/>
      <c r="E6" s="237"/>
      <c r="F6" s="238"/>
    </row>
    <row r="7" spans="2:6" ht="26.25" x14ac:dyDescent="0.25">
      <c r="B7" s="41" t="s">
        <v>96</v>
      </c>
      <c r="C7" s="42" t="s">
        <v>95</v>
      </c>
      <c r="D7" s="43" t="s">
        <v>94</v>
      </c>
      <c r="E7" s="43" t="s">
        <v>93</v>
      </c>
      <c r="F7" s="42" t="s">
        <v>92</v>
      </c>
    </row>
    <row r="8" spans="2:6" x14ac:dyDescent="0.25">
      <c r="B8" s="32">
        <v>1131</v>
      </c>
      <c r="C8" s="32" t="s">
        <v>104</v>
      </c>
      <c r="E8" s="40">
        <v>1391633.46</v>
      </c>
      <c r="F8" s="44">
        <f>E8+D8</f>
        <v>1391633.46</v>
      </c>
    </row>
    <row r="9" spans="2:6" x14ac:dyDescent="0.25">
      <c r="B9" s="32">
        <v>1221</v>
      </c>
      <c r="C9" s="32" t="s">
        <v>99</v>
      </c>
      <c r="E9" s="40">
        <v>342700</v>
      </c>
      <c r="F9" s="44">
        <f t="shared" ref="F9:F54" si="0">E9+D9</f>
        <v>342700</v>
      </c>
    </row>
    <row r="10" spans="2:6" x14ac:dyDescent="0.25">
      <c r="B10" s="32">
        <v>1321</v>
      </c>
      <c r="C10" s="32" t="s">
        <v>100</v>
      </c>
      <c r="E10" s="40">
        <v>30936</v>
      </c>
      <c r="F10" s="44">
        <f t="shared" si="0"/>
        <v>30936</v>
      </c>
    </row>
    <row r="11" spans="2:6" x14ac:dyDescent="0.25">
      <c r="B11" s="32">
        <v>1323</v>
      </c>
      <c r="C11" s="32" t="s">
        <v>103</v>
      </c>
      <c r="E11" s="40">
        <v>206240.02</v>
      </c>
      <c r="F11" s="44">
        <f t="shared" si="0"/>
        <v>206240.02</v>
      </c>
    </row>
    <row r="12" spans="2:6" x14ac:dyDescent="0.25">
      <c r="B12" s="32">
        <v>1342</v>
      </c>
      <c r="C12" s="32" t="s">
        <v>101</v>
      </c>
      <c r="E12" s="40">
        <v>10000</v>
      </c>
      <c r="F12" s="44">
        <f t="shared" si="0"/>
        <v>10000</v>
      </c>
    </row>
    <row r="13" spans="2:6" x14ac:dyDescent="0.25">
      <c r="B13" s="32">
        <v>1413</v>
      </c>
      <c r="C13" s="32" t="s">
        <v>102</v>
      </c>
      <c r="E13" s="40">
        <v>150000</v>
      </c>
      <c r="F13" s="44">
        <f t="shared" si="0"/>
        <v>150000</v>
      </c>
    </row>
    <row r="14" spans="2:6" x14ac:dyDescent="0.25">
      <c r="B14" s="32">
        <v>1522</v>
      </c>
      <c r="C14" s="32" t="s">
        <v>105</v>
      </c>
      <c r="E14" s="40">
        <v>210000</v>
      </c>
      <c r="F14" s="44">
        <f t="shared" si="0"/>
        <v>210000</v>
      </c>
    </row>
    <row r="15" spans="2:6" x14ac:dyDescent="0.25">
      <c r="B15" s="32">
        <v>1592</v>
      </c>
      <c r="C15" s="32" t="s">
        <v>106</v>
      </c>
      <c r="E15" s="40">
        <v>4980.5</v>
      </c>
      <c r="F15" s="44">
        <f t="shared" si="0"/>
        <v>4980.5</v>
      </c>
    </row>
    <row r="16" spans="2:6" x14ac:dyDescent="0.25">
      <c r="B16" s="32">
        <v>1711</v>
      </c>
      <c r="C16" s="32" t="s">
        <v>107</v>
      </c>
      <c r="E16" s="40">
        <v>258326.7</v>
      </c>
      <c r="F16" s="44">
        <f t="shared" si="0"/>
        <v>258326.7</v>
      </c>
    </row>
    <row r="17" spans="2:6" x14ac:dyDescent="0.25">
      <c r="B17" s="32">
        <v>1721</v>
      </c>
      <c r="C17" s="32" t="s">
        <v>108</v>
      </c>
      <c r="E17" s="40">
        <v>98280</v>
      </c>
      <c r="F17" s="44">
        <f t="shared" si="0"/>
        <v>98280</v>
      </c>
    </row>
    <row r="18" spans="2:6" x14ac:dyDescent="0.25">
      <c r="B18" s="32">
        <v>2111</v>
      </c>
      <c r="C18" s="32" t="s">
        <v>109</v>
      </c>
      <c r="D18" s="36">
        <v>8000</v>
      </c>
      <c r="F18" s="44">
        <f t="shared" si="0"/>
        <v>8000</v>
      </c>
    </row>
    <row r="19" spans="2:6" x14ac:dyDescent="0.25">
      <c r="B19" s="32">
        <v>2121</v>
      </c>
      <c r="C19" s="32" t="s">
        <v>110</v>
      </c>
      <c r="D19" s="36">
        <v>15000</v>
      </c>
      <c r="F19" s="44">
        <f t="shared" si="0"/>
        <v>15000</v>
      </c>
    </row>
    <row r="20" spans="2:6" x14ac:dyDescent="0.25">
      <c r="B20" s="32">
        <v>2142</v>
      </c>
      <c r="C20" s="32" t="s">
        <v>111</v>
      </c>
      <c r="D20" s="36"/>
      <c r="F20" s="44">
        <f t="shared" si="0"/>
        <v>0</v>
      </c>
    </row>
    <row r="21" spans="2:6" x14ac:dyDescent="0.25">
      <c r="B21" s="32">
        <v>2161</v>
      </c>
      <c r="C21" s="32" t="s">
        <v>91</v>
      </c>
      <c r="D21" s="36">
        <v>8000</v>
      </c>
      <c r="F21" s="44">
        <f t="shared" si="0"/>
        <v>8000</v>
      </c>
    </row>
    <row r="22" spans="2:6" x14ac:dyDescent="0.25">
      <c r="B22" s="32">
        <v>2212</v>
      </c>
      <c r="C22" s="32" t="s">
        <v>112</v>
      </c>
      <c r="D22" s="36">
        <v>3000</v>
      </c>
      <c r="F22" s="44">
        <f t="shared" si="0"/>
        <v>3000</v>
      </c>
    </row>
    <row r="23" spans="2:6" x14ac:dyDescent="0.25">
      <c r="B23" s="32">
        <v>2312</v>
      </c>
      <c r="C23" s="32" t="s">
        <v>113</v>
      </c>
      <c r="D23" s="36">
        <v>5000</v>
      </c>
      <c r="F23" s="44">
        <f t="shared" si="0"/>
        <v>5000</v>
      </c>
    </row>
    <row r="24" spans="2:6" x14ac:dyDescent="0.25">
      <c r="B24" s="32">
        <v>2411</v>
      </c>
      <c r="C24" s="32" t="s">
        <v>114</v>
      </c>
      <c r="D24" s="36">
        <v>11000</v>
      </c>
      <c r="F24" s="44">
        <f t="shared" si="0"/>
        <v>11000</v>
      </c>
    </row>
    <row r="25" spans="2:6" x14ac:dyDescent="0.25">
      <c r="B25" s="32">
        <v>2461</v>
      </c>
      <c r="C25" s="32" t="s">
        <v>115</v>
      </c>
      <c r="D25" s="36">
        <v>5000</v>
      </c>
      <c r="F25" s="44">
        <f t="shared" si="0"/>
        <v>5000</v>
      </c>
    </row>
    <row r="26" spans="2:6" x14ac:dyDescent="0.25">
      <c r="B26" s="32">
        <v>2491</v>
      </c>
      <c r="C26" s="32" t="s">
        <v>116</v>
      </c>
      <c r="D26" s="36">
        <v>25000</v>
      </c>
      <c r="F26" s="44">
        <f t="shared" si="0"/>
        <v>25000</v>
      </c>
    </row>
    <row r="27" spans="2:6" x14ac:dyDescent="0.25">
      <c r="B27" s="32">
        <v>2612</v>
      </c>
      <c r="C27" s="32" t="s">
        <v>117</v>
      </c>
      <c r="D27" s="36">
        <v>95000</v>
      </c>
      <c r="F27" s="44">
        <f t="shared" si="0"/>
        <v>95000</v>
      </c>
    </row>
    <row r="28" spans="2:6" x14ac:dyDescent="0.25">
      <c r="B28" s="32">
        <v>2711</v>
      </c>
      <c r="C28" s="32" t="s">
        <v>118</v>
      </c>
      <c r="D28" s="36">
        <v>20000</v>
      </c>
      <c r="F28" s="44">
        <f t="shared" si="0"/>
        <v>20000</v>
      </c>
    </row>
    <row r="29" spans="2:6" x14ac:dyDescent="0.25">
      <c r="B29" s="32">
        <v>2731</v>
      </c>
      <c r="C29" s="32" t="s">
        <v>119</v>
      </c>
      <c r="D29" s="36">
        <v>40000</v>
      </c>
      <c r="F29" s="44">
        <f t="shared" si="0"/>
        <v>40000</v>
      </c>
    </row>
    <row r="30" spans="2:6" x14ac:dyDescent="0.25">
      <c r="B30" s="32">
        <v>2981</v>
      </c>
      <c r="C30" s="32" t="s">
        <v>120</v>
      </c>
      <c r="D30" s="36">
        <v>25000</v>
      </c>
      <c r="F30" s="44">
        <f t="shared" si="0"/>
        <v>25000</v>
      </c>
    </row>
    <row r="31" spans="2:6" x14ac:dyDescent="0.25">
      <c r="B31" s="32">
        <v>3111</v>
      </c>
      <c r="C31" s="32" t="s">
        <v>121</v>
      </c>
      <c r="D31" s="36">
        <v>20000</v>
      </c>
      <c r="F31" s="44">
        <f t="shared" si="0"/>
        <v>20000</v>
      </c>
    </row>
    <row r="32" spans="2:6" x14ac:dyDescent="0.25">
      <c r="B32" s="32">
        <v>3131</v>
      </c>
      <c r="C32" s="32" t="s">
        <v>90</v>
      </c>
      <c r="D32" s="36">
        <v>15000</v>
      </c>
      <c r="F32" s="44">
        <f t="shared" si="0"/>
        <v>15000</v>
      </c>
    </row>
    <row r="33" spans="2:10" x14ac:dyDescent="0.25">
      <c r="B33" s="32">
        <v>3141</v>
      </c>
      <c r="C33" s="32" t="s">
        <v>98</v>
      </c>
      <c r="D33" s="36">
        <v>1000</v>
      </c>
      <c r="F33" s="44">
        <f t="shared" si="0"/>
        <v>1000</v>
      </c>
    </row>
    <row r="34" spans="2:10" x14ac:dyDescent="0.25">
      <c r="B34" s="32">
        <v>31813</v>
      </c>
      <c r="C34" s="32" t="s">
        <v>122</v>
      </c>
      <c r="D34" s="36">
        <v>100</v>
      </c>
      <c r="F34" s="44">
        <f t="shared" si="0"/>
        <v>100</v>
      </c>
    </row>
    <row r="35" spans="2:10" ht="30" x14ac:dyDescent="0.25">
      <c r="B35" s="32">
        <v>3317</v>
      </c>
      <c r="C35" s="39" t="s">
        <v>123</v>
      </c>
      <c r="D35" s="36"/>
      <c r="F35" s="44">
        <f t="shared" si="0"/>
        <v>0</v>
      </c>
    </row>
    <row r="36" spans="2:10" x14ac:dyDescent="0.25">
      <c r="B36" s="32">
        <v>3332</v>
      </c>
      <c r="C36" s="32" t="s">
        <v>124</v>
      </c>
      <c r="D36" s="36">
        <v>1000</v>
      </c>
      <c r="F36" s="44">
        <f t="shared" si="0"/>
        <v>1000</v>
      </c>
    </row>
    <row r="37" spans="2:10" x14ac:dyDescent="0.25">
      <c r="B37" s="32">
        <v>3341</v>
      </c>
      <c r="C37" s="32" t="s">
        <v>125</v>
      </c>
      <c r="D37" s="36">
        <v>10000</v>
      </c>
      <c r="F37" s="44">
        <f t="shared" si="0"/>
        <v>10000</v>
      </c>
    </row>
    <row r="38" spans="2:10" x14ac:dyDescent="0.25">
      <c r="B38" s="32">
        <v>3411</v>
      </c>
      <c r="C38" s="32" t="s">
        <v>126</v>
      </c>
      <c r="D38" s="36">
        <v>6000</v>
      </c>
      <c r="F38" s="44">
        <f t="shared" si="0"/>
        <v>6000</v>
      </c>
    </row>
    <row r="39" spans="2:10" x14ac:dyDescent="0.25">
      <c r="B39" s="32">
        <v>3451</v>
      </c>
      <c r="C39" s="32" t="s">
        <v>89</v>
      </c>
      <c r="D39" s="36">
        <v>26000</v>
      </c>
      <c r="F39" s="44">
        <f t="shared" si="0"/>
        <v>26000</v>
      </c>
    </row>
    <row r="40" spans="2:10" x14ac:dyDescent="0.25">
      <c r="B40" s="32">
        <v>3551</v>
      </c>
      <c r="C40" s="32" t="s">
        <v>127</v>
      </c>
      <c r="D40" s="36">
        <v>10000</v>
      </c>
      <c r="F40" s="44">
        <f t="shared" si="0"/>
        <v>10000</v>
      </c>
      <c r="J40" s="46"/>
    </row>
    <row r="41" spans="2:10" x14ac:dyDescent="0.25">
      <c r="B41" s="32">
        <v>3571</v>
      </c>
      <c r="C41" s="32" t="s">
        <v>128</v>
      </c>
      <c r="D41" s="36">
        <v>2000</v>
      </c>
      <c r="F41" s="44">
        <f t="shared" si="0"/>
        <v>2000</v>
      </c>
      <c r="J41" s="46"/>
    </row>
    <row r="42" spans="2:10" x14ac:dyDescent="0.25">
      <c r="B42" s="32">
        <v>3612</v>
      </c>
      <c r="C42" s="32" t="s">
        <v>129</v>
      </c>
      <c r="D42" s="36">
        <v>2000</v>
      </c>
      <c r="F42" s="44">
        <f t="shared" si="0"/>
        <v>2000</v>
      </c>
      <c r="J42" s="46"/>
    </row>
    <row r="43" spans="2:10" x14ac:dyDescent="0.25">
      <c r="B43" s="32">
        <v>3641</v>
      </c>
      <c r="C43" s="32" t="s">
        <v>130</v>
      </c>
      <c r="D43" s="36">
        <v>100</v>
      </c>
      <c r="F43" s="44">
        <f t="shared" si="0"/>
        <v>100</v>
      </c>
      <c r="J43" s="46"/>
    </row>
    <row r="44" spans="2:10" x14ac:dyDescent="0.25">
      <c r="B44" s="32">
        <v>3751</v>
      </c>
      <c r="C44" s="32" t="s">
        <v>131</v>
      </c>
      <c r="D44" s="36">
        <v>1000</v>
      </c>
      <c r="F44" s="44">
        <f t="shared" si="0"/>
        <v>1000</v>
      </c>
      <c r="J44" s="46"/>
    </row>
    <row r="45" spans="2:10" x14ac:dyDescent="0.25">
      <c r="B45" s="32">
        <v>3811</v>
      </c>
      <c r="C45" s="32" t="s">
        <v>132</v>
      </c>
      <c r="D45" s="36">
        <v>100</v>
      </c>
      <c r="F45" s="44">
        <f t="shared" si="0"/>
        <v>100</v>
      </c>
      <c r="J45" s="46"/>
    </row>
    <row r="46" spans="2:10" x14ac:dyDescent="0.25">
      <c r="B46" s="32">
        <v>3853</v>
      </c>
      <c r="C46" s="32" t="s">
        <v>133</v>
      </c>
      <c r="D46" s="36">
        <v>100</v>
      </c>
      <c r="F46" s="44">
        <f t="shared" si="0"/>
        <v>100</v>
      </c>
      <c r="J46" s="46"/>
    </row>
    <row r="47" spans="2:10" x14ac:dyDescent="0.25">
      <c r="B47" s="32">
        <v>3921</v>
      </c>
      <c r="C47" s="32" t="s">
        <v>134</v>
      </c>
      <c r="D47" s="36">
        <v>500</v>
      </c>
      <c r="F47" s="44">
        <f t="shared" si="0"/>
        <v>500</v>
      </c>
      <c r="J47" s="46"/>
    </row>
    <row r="48" spans="2:10" x14ac:dyDescent="0.25">
      <c r="B48" s="32">
        <v>3981</v>
      </c>
      <c r="C48" s="32" t="s">
        <v>135</v>
      </c>
      <c r="D48" s="36">
        <v>37290.839999999997</v>
      </c>
      <c r="F48" s="44">
        <f t="shared" si="0"/>
        <v>37290.839999999997</v>
      </c>
      <c r="J48" s="46"/>
    </row>
    <row r="49" spans="2:10" x14ac:dyDescent="0.25">
      <c r="B49" s="32">
        <v>4411</v>
      </c>
      <c r="C49" s="32" t="s">
        <v>136</v>
      </c>
      <c r="D49" s="36">
        <v>307465</v>
      </c>
      <c r="F49" s="44">
        <f t="shared" si="0"/>
        <v>307465</v>
      </c>
      <c r="J49" s="46"/>
    </row>
    <row r="50" spans="2:10" x14ac:dyDescent="0.25">
      <c r="B50" s="32">
        <v>4421</v>
      </c>
      <c r="C50" s="32" t="s">
        <v>137</v>
      </c>
      <c r="D50" s="36">
        <v>20000</v>
      </c>
      <c r="F50" s="44">
        <f t="shared" si="0"/>
        <v>20000</v>
      </c>
      <c r="J50" s="46"/>
    </row>
    <row r="51" spans="2:10" x14ac:dyDescent="0.25">
      <c r="B51" s="32">
        <v>5111</v>
      </c>
      <c r="C51" s="37" t="s">
        <v>138</v>
      </c>
      <c r="D51" s="38">
        <v>20000</v>
      </c>
      <c r="F51" s="44">
        <f t="shared" si="0"/>
        <v>20000</v>
      </c>
    </row>
    <row r="52" spans="2:10" x14ac:dyDescent="0.25">
      <c r="B52" s="32">
        <v>5151</v>
      </c>
      <c r="C52" s="32" t="s">
        <v>139</v>
      </c>
      <c r="D52" s="36">
        <v>100</v>
      </c>
      <c r="F52" s="44">
        <f t="shared" si="0"/>
        <v>100</v>
      </c>
    </row>
    <row r="53" spans="2:10" x14ac:dyDescent="0.25">
      <c r="B53" s="32">
        <v>5691</v>
      </c>
      <c r="C53" s="32" t="s">
        <v>140</v>
      </c>
      <c r="D53" s="36">
        <v>19000</v>
      </c>
      <c r="F53" s="44">
        <f t="shared" si="0"/>
        <v>19000</v>
      </c>
    </row>
    <row r="54" spans="2:10" x14ac:dyDescent="0.25">
      <c r="B54" s="32">
        <v>5911</v>
      </c>
      <c r="C54" s="32" t="s">
        <v>141</v>
      </c>
      <c r="D54" s="36">
        <v>5000</v>
      </c>
      <c r="E54" s="33"/>
      <c r="F54" s="44">
        <f t="shared" si="0"/>
        <v>5000</v>
      </c>
    </row>
    <row r="55" spans="2:10" ht="15.75" thickBot="1" x14ac:dyDescent="0.3">
      <c r="F55" s="47">
        <f>SUM(F8:F54)</f>
        <v>3466852.52</v>
      </c>
    </row>
    <row r="56" spans="2:10" ht="23.25" thickBot="1" x14ac:dyDescent="0.3">
      <c r="B56" s="35" t="s">
        <v>27</v>
      </c>
      <c r="C56" s="246" t="s">
        <v>42</v>
      </c>
      <c r="D56" s="247"/>
      <c r="E56" s="247"/>
      <c r="F56" s="248"/>
    </row>
    <row r="57" spans="2:10" ht="15.75" thickBot="1" x14ac:dyDescent="0.3">
      <c r="B57" s="9" t="s">
        <v>29</v>
      </c>
      <c r="C57" s="236" t="s">
        <v>41</v>
      </c>
      <c r="D57" s="237"/>
      <c r="E57" s="237"/>
      <c r="F57" s="238"/>
    </row>
    <row r="58" spans="2:10" ht="26.25" x14ac:dyDescent="0.25">
      <c r="B58" s="41" t="s">
        <v>96</v>
      </c>
      <c r="C58" s="42" t="s">
        <v>95</v>
      </c>
      <c r="D58" s="43" t="s">
        <v>94</v>
      </c>
      <c r="E58" s="43" t="s">
        <v>93</v>
      </c>
      <c r="F58" s="42" t="s">
        <v>92</v>
      </c>
    </row>
    <row r="59" spans="2:10" x14ac:dyDescent="0.25">
      <c r="B59" s="32">
        <v>1131</v>
      </c>
      <c r="C59" s="32" t="s">
        <v>104</v>
      </c>
      <c r="E59" s="40">
        <v>1391633.46</v>
      </c>
      <c r="F59" s="44">
        <f>E59+D59</f>
        <v>1391633.46</v>
      </c>
    </row>
    <row r="60" spans="2:10" x14ac:dyDescent="0.25">
      <c r="B60" s="32">
        <v>1221</v>
      </c>
      <c r="C60" s="32" t="s">
        <v>99</v>
      </c>
      <c r="E60" s="40">
        <v>342700</v>
      </c>
      <c r="F60" s="44">
        <f t="shared" ref="F60:F105" si="1">E60+D60</f>
        <v>342700</v>
      </c>
    </row>
    <row r="61" spans="2:10" x14ac:dyDescent="0.25">
      <c r="B61" s="32">
        <v>1321</v>
      </c>
      <c r="C61" s="32" t="s">
        <v>100</v>
      </c>
      <c r="E61" s="40">
        <v>30936</v>
      </c>
      <c r="F61" s="44">
        <f t="shared" si="1"/>
        <v>30936</v>
      </c>
    </row>
    <row r="62" spans="2:10" x14ac:dyDescent="0.25">
      <c r="B62" s="32">
        <v>1323</v>
      </c>
      <c r="C62" s="32" t="s">
        <v>103</v>
      </c>
      <c r="E62" s="40">
        <v>206240.02</v>
      </c>
      <c r="F62" s="44">
        <f t="shared" si="1"/>
        <v>206240.02</v>
      </c>
    </row>
    <row r="63" spans="2:10" x14ac:dyDescent="0.25">
      <c r="B63" s="32">
        <v>1342</v>
      </c>
      <c r="C63" s="32" t="s">
        <v>101</v>
      </c>
      <c r="E63" s="40">
        <v>10000</v>
      </c>
      <c r="F63" s="44">
        <f t="shared" si="1"/>
        <v>10000</v>
      </c>
    </row>
    <row r="64" spans="2:10" x14ac:dyDescent="0.25">
      <c r="B64" s="32">
        <v>1413</v>
      </c>
      <c r="C64" s="32" t="s">
        <v>102</v>
      </c>
      <c r="E64" s="40">
        <v>150000</v>
      </c>
      <c r="F64" s="44">
        <f t="shared" si="1"/>
        <v>150000</v>
      </c>
    </row>
    <row r="65" spans="2:6" x14ac:dyDescent="0.25">
      <c r="B65" s="32">
        <v>1522</v>
      </c>
      <c r="C65" s="32" t="s">
        <v>105</v>
      </c>
      <c r="E65" s="40">
        <v>210000</v>
      </c>
      <c r="F65" s="44">
        <f t="shared" si="1"/>
        <v>210000</v>
      </c>
    </row>
    <row r="66" spans="2:6" x14ac:dyDescent="0.25">
      <c r="B66" s="32">
        <v>1592</v>
      </c>
      <c r="C66" s="32" t="s">
        <v>106</v>
      </c>
      <c r="E66" s="40">
        <v>4980.5</v>
      </c>
      <c r="F66" s="44">
        <f t="shared" si="1"/>
        <v>4980.5</v>
      </c>
    </row>
    <row r="67" spans="2:6" x14ac:dyDescent="0.25">
      <c r="B67" s="32">
        <v>1711</v>
      </c>
      <c r="C67" s="32" t="s">
        <v>107</v>
      </c>
      <c r="E67" s="40">
        <v>258326.7</v>
      </c>
      <c r="F67" s="44">
        <f t="shared" si="1"/>
        <v>258326.7</v>
      </c>
    </row>
    <row r="68" spans="2:6" x14ac:dyDescent="0.25">
      <c r="B68" s="32">
        <v>1721</v>
      </c>
      <c r="C68" s="32" t="s">
        <v>108</v>
      </c>
      <c r="E68" s="40">
        <v>98280</v>
      </c>
      <c r="F68" s="44">
        <f t="shared" si="1"/>
        <v>98280</v>
      </c>
    </row>
    <row r="69" spans="2:6" x14ac:dyDescent="0.25">
      <c r="B69" s="32">
        <v>2111</v>
      </c>
      <c r="C69" s="32" t="s">
        <v>109</v>
      </c>
      <c r="D69" s="36">
        <v>8000</v>
      </c>
      <c r="F69" s="44">
        <f t="shared" si="1"/>
        <v>8000</v>
      </c>
    </row>
    <row r="70" spans="2:6" x14ac:dyDescent="0.25">
      <c r="B70" s="32">
        <v>2121</v>
      </c>
      <c r="C70" s="32" t="s">
        <v>110</v>
      </c>
      <c r="D70" s="36">
        <v>15000</v>
      </c>
      <c r="F70" s="44">
        <f t="shared" si="1"/>
        <v>15000</v>
      </c>
    </row>
    <row r="71" spans="2:6" x14ac:dyDescent="0.25">
      <c r="B71" s="32">
        <v>2142</v>
      </c>
      <c r="C71" s="32" t="s">
        <v>111</v>
      </c>
      <c r="D71" s="36"/>
      <c r="F71" s="44">
        <f t="shared" si="1"/>
        <v>0</v>
      </c>
    </row>
    <row r="72" spans="2:6" x14ac:dyDescent="0.25">
      <c r="B72" s="32">
        <v>2161</v>
      </c>
      <c r="C72" s="32" t="s">
        <v>91</v>
      </c>
      <c r="D72" s="36">
        <v>8000</v>
      </c>
      <c r="F72" s="44">
        <f t="shared" si="1"/>
        <v>8000</v>
      </c>
    </row>
    <row r="73" spans="2:6" x14ac:dyDescent="0.25">
      <c r="B73" s="32">
        <v>2212</v>
      </c>
      <c r="C73" s="32" t="s">
        <v>112</v>
      </c>
      <c r="D73" s="36">
        <v>3000</v>
      </c>
      <c r="F73" s="44">
        <f t="shared" si="1"/>
        <v>3000</v>
      </c>
    </row>
    <row r="74" spans="2:6" x14ac:dyDescent="0.25">
      <c r="B74" s="32">
        <v>2312</v>
      </c>
      <c r="C74" s="32" t="s">
        <v>113</v>
      </c>
      <c r="D74" s="36">
        <v>5000</v>
      </c>
      <c r="F74" s="44">
        <f t="shared" si="1"/>
        <v>5000</v>
      </c>
    </row>
    <row r="75" spans="2:6" x14ac:dyDescent="0.25">
      <c r="B75" s="32">
        <v>2411</v>
      </c>
      <c r="C75" s="32" t="s">
        <v>114</v>
      </c>
      <c r="D75" s="36">
        <v>11000</v>
      </c>
      <c r="F75" s="44">
        <f t="shared" si="1"/>
        <v>11000</v>
      </c>
    </row>
    <row r="76" spans="2:6" x14ac:dyDescent="0.25">
      <c r="B76" s="32">
        <v>2461</v>
      </c>
      <c r="C76" s="32" t="s">
        <v>115</v>
      </c>
      <c r="D76" s="36">
        <v>5000</v>
      </c>
      <c r="F76" s="44">
        <f t="shared" si="1"/>
        <v>5000</v>
      </c>
    </row>
    <row r="77" spans="2:6" x14ac:dyDescent="0.25">
      <c r="B77" s="32">
        <v>2491</v>
      </c>
      <c r="C77" s="32" t="s">
        <v>116</v>
      </c>
      <c r="D77" s="36">
        <v>25000</v>
      </c>
      <c r="F77" s="44">
        <f t="shared" si="1"/>
        <v>25000</v>
      </c>
    </row>
    <row r="78" spans="2:6" x14ac:dyDescent="0.25">
      <c r="B78" s="32">
        <v>2612</v>
      </c>
      <c r="C78" s="32" t="s">
        <v>117</v>
      </c>
      <c r="D78" s="36">
        <v>95000</v>
      </c>
      <c r="F78" s="44">
        <f t="shared" si="1"/>
        <v>95000</v>
      </c>
    </row>
    <row r="79" spans="2:6" x14ac:dyDescent="0.25">
      <c r="B79" s="32">
        <v>2711</v>
      </c>
      <c r="C79" s="32" t="s">
        <v>118</v>
      </c>
      <c r="D79" s="36">
        <v>20000</v>
      </c>
      <c r="F79" s="44">
        <f t="shared" si="1"/>
        <v>20000</v>
      </c>
    </row>
    <row r="80" spans="2:6" x14ac:dyDescent="0.25">
      <c r="B80" s="32">
        <v>2731</v>
      </c>
      <c r="C80" s="32" t="s">
        <v>119</v>
      </c>
      <c r="D80" s="36">
        <v>40000</v>
      </c>
      <c r="F80" s="44">
        <f t="shared" si="1"/>
        <v>40000</v>
      </c>
    </row>
    <row r="81" spans="2:6" x14ac:dyDescent="0.25">
      <c r="B81" s="32">
        <v>2981</v>
      </c>
      <c r="C81" s="32" t="s">
        <v>120</v>
      </c>
      <c r="D81" s="36">
        <v>25000</v>
      </c>
      <c r="F81" s="44">
        <f t="shared" si="1"/>
        <v>25000</v>
      </c>
    </row>
    <row r="82" spans="2:6" x14ac:dyDescent="0.25">
      <c r="B82" s="32">
        <v>3111</v>
      </c>
      <c r="C82" s="32" t="s">
        <v>121</v>
      </c>
      <c r="D82" s="36">
        <v>20000</v>
      </c>
      <c r="F82" s="44">
        <f t="shared" si="1"/>
        <v>20000</v>
      </c>
    </row>
    <row r="83" spans="2:6" x14ac:dyDescent="0.25">
      <c r="B83" s="32">
        <v>3131</v>
      </c>
      <c r="C83" s="32" t="s">
        <v>90</v>
      </c>
      <c r="D83" s="36">
        <v>15000</v>
      </c>
      <c r="F83" s="44">
        <f t="shared" si="1"/>
        <v>15000</v>
      </c>
    </row>
    <row r="84" spans="2:6" x14ac:dyDescent="0.25">
      <c r="B84" s="32">
        <v>3141</v>
      </c>
      <c r="C84" s="32" t="s">
        <v>98</v>
      </c>
      <c r="D84" s="36">
        <v>1000</v>
      </c>
      <c r="F84" s="44">
        <f t="shared" si="1"/>
        <v>1000</v>
      </c>
    </row>
    <row r="85" spans="2:6" x14ac:dyDescent="0.25">
      <c r="B85" s="32">
        <v>31813</v>
      </c>
      <c r="C85" s="32" t="s">
        <v>122</v>
      </c>
      <c r="D85" s="36">
        <v>100</v>
      </c>
      <c r="F85" s="44">
        <f t="shared" si="1"/>
        <v>100</v>
      </c>
    </row>
    <row r="86" spans="2:6" ht="30" x14ac:dyDescent="0.25">
      <c r="B86" s="32">
        <v>3317</v>
      </c>
      <c r="C86" s="39" t="s">
        <v>123</v>
      </c>
      <c r="D86" s="36"/>
      <c r="F86" s="44">
        <f t="shared" si="1"/>
        <v>0</v>
      </c>
    </row>
    <row r="87" spans="2:6" x14ac:dyDescent="0.25">
      <c r="B87" s="32">
        <v>3332</v>
      </c>
      <c r="C87" s="32" t="s">
        <v>124</v>
      </c>
      <c r="D87" s="36">
        <v>1000</v>
      </c>
      <c r="F87" s="44">
        <f t="shared" si="1"/>
        <v>1000</v>
      </c>
    </row>
    <row r="88" spans="2:6" x14ac:dyDescent="0.25">
      <c r="B88" s="32">
        <v>3341</v>
      </c>
      <c r="C88" s="32" t="s">
        <v>125</v>
      </c>
      <c r="D88" s="36">
        <v>10000</v>
      </c>
      <c r="F88" s="44">
        <f t="shared" si="1"/>
        <v>10000</v>
      </c>
    </row>
    <row r="89" spans="2:6" x14ac:dyDescent="0.25">
      <c r="B89" s="32">
        <v>3411</v>
      </c>
      <c r="C89" s="32" t="s">
        <v>126</v>
      </c>
      <c r="D89" s="36">
        <v>6000</v>
      </c>
      <c r="F89" s="44">
        <f t="shared" si="1"/>
        <v>6000</v>
      </c>
    </row>
    <row r="90" spans="2:6" x14ac:dyDescent="0.25">
      <c r="B90" s="32">
        <v>3451</v>
      </c>
      <c r="C90" s="32" t="s">
        <v>89</v>
      </c>
      <c r="D90" s="36">
        <v>26000</v>
      </c>
      <c r="F90" s="44">
        <f t="shared" si="1"/>
        <v>26000</v>
      </c>
    </row>
    <row r="91" spans="2:6" x14ac:dyDescent="0.25">
      <c r="B91" s="32">
        <v>3551</v>
      </c>
      <c r="C91" s="32" t="s">
        <v>127</v>
      </c>
      <c r="D91" s="36">
        <v>10000</v>
      </c>
      <c r="F91" s="44">
        <f t="shared" si="1"/>
        <v>10000</v>
      </c>
    </row>
    <row r="92" spans="2:6" x14ac:dyDescent="0.25">
      <c r="B92" s="32">
        <v>3571</v>
      </c>
      <c r="C92" s="32" t="s">
        <v>128</v>
      </c>
      <c r="D92" s="36">
        <v>2000</v>
      </c>
      <c r="F92" s="44">
        <f t="shared" si="1"/>
        <v>2000</v>
      </c>
    </row>
    <row r="93" spans="2:6" x14ac:dyDescent="0.25">
      <c r="B93" s="32">
        <v>3612</v>
      </c>
      <c r="C93" s="32" t="s">
        <v>129</v>
      </c>
      <c r="D93" s="36">
        <v>2000</v>
      </c>
      <c r="F93" s="44">
        <f t="shared" si="1"/>
        <v>2000</v>
      </c>
    </row>
    <row r="94" spans="2:6" x14ac:dyDescent="0.25">
      <c r="B94" s="32">
        <v>3641</v>
      </c>
      <c r="C94" s="32" t="s">
        <v>130</v>
      </c>
      <c r="D94" s="36">
        <v>100</v>
      </c>
      <c r="F94" s="44">
        <f t="shared" si="1"/>
        <v>100</v>
      </c>
    </row>
    <row r="95" spans="2:6" x14ac:dyDescent="0.25">
      <c r="B95" s="32">
        <v>3751</v>
      </c>
      <c r="C95" s="32" t="s">
        <v>131</v>
      </c>
      <c r="D95" s="36">
        <v>1000</v>
      </c>
      <c r="F95" s="44">
        <f t="shared" si="1"/>
        <v>1000</v>
      </c>
    </row>
    <row r="96" spans="2:6" x14ac:dyDescent="0.25">
      <c r="B96" s="32">
        <v>3811</v>
      </c>
      <c r="C96" s="32" t="s">
        <v>132</v>
      </c>
      <c r="D96" s="36">
        <v>100</v>
      </c>
      <c r="F96" s="44">
        <f t="shared" si="1"/>
        <v>100</v>
      </c>
    </row>
    <row r="97" spans="2:6" x14ac:dyDescent="0.25">
      <c r="B97" s="32">
        <v>3853</v>
      </c>
      <c r="C97" s="32" t="s">
        <v>133</v>
      </c>
      <c r="D97" s="36">
        <v>100</v>
      </c>
      <c r="F97" s="44">
        <f t="shared" si="1"/>
        <v>100</v>
      </c>
    </row>
    <row r="98" spans="2:6" x14ac:dyDescent="0.25">
      <c r="B98" s="32">
        <v>3921</v>
      </c>
      <c r="C98" s="32" t="s">
        <v>134</v>
      </c>
      <c r="D98" s="36">
        <v>500</v>
      </c>
      <c r="F98" s="44">
        <f t="shared" si="1"/>
        <v>500</v>
      </c>
    </row>
    <row r="99" spans="2:6" x14ac:dyDescent="0.25">
      <c r="B99" s="32">
        <v>3981</v>
      </c>
      <c r="C99" s="32" t="s">
        <v>135</v>
      </c>
      <c r="D99" s="36">
        <v>37290.839999999997</v>
      </c>
      <c r="F99" s="44">
        <f t="shared" si="1"/>
        <v>37290.839999999997</v>
      </c>
    </row>
    <row r="100" spans="2:6" x14ac:dyDescent="0.25">
      <c r="B100" s="32">
        <v>4411</v>
      </c>
      <c r="C100" s="32" t="s">
        <v>136</v>
      </c>
      <c r="D100" s="36">
        <v>307465</v>
      </c>
      <c r="F100" s="44">
        <f t="shared" si="1"/>
        <v>307465</v>
      </c>
    </row>
    <row r="101" spans="2:6" x14ac:dyDescent="0.25">
      <c r="B101" s="32">
        <v>4421</v>
      </c>
      <c r="C101" s="32" t="s">
        <v>137</v>
      </c>
      <c r="D101" s="36">
        <v>20000</v>
      </c>
      <c r="F101" s="44">
        <f t="shared" si="1"/>
        <v>20000</v>
      </c>
    </row>
    <row r="102" spans="2:6" x14ac:dyDescent="0.25">
      <c r="B102" s="32">
        <v>5111</v>
      </c>
      <c r="C102" s="37" t="s">
        <v>138</v>
      </c>
      <c r="D102" s="38">
        <v>20000</v>
      </c>
      <c r="F102" s="44">
        <f t="shared" si="1"/>
        <v>20000</v>
      </c>
    </row>
    <row r="103" spans="2:6" x14ac:dyDescent="0.25">
      <c r="B103" s="32">
        <v>5151</v>
      </c>
      <c r="C103" s="32" t="s">
        <v>139</v>
      </c>
      <c r="D103" s="36">
        <v>100</v>
      </c>
      <c r="F103" s="44">
        <f t="shared" si="1"/>
        <v>100</v>
      </c>
    </row>
    <row r="104" spans="2:6" x14ac:dyDescent="0.25">
      <c r="B104" s="32">
        <v>5691</v>
      </c>
      <c r="C104" s="32" t="s">
        <v>140</v>
      </c>
      <c r="D104" s="36">
        <v>19000</v>
      </c>
      <c r="F104" s="44">
        <f t="shared" si="1"/>
        <v>19000</v>
      </c>
    </row>
    <row r="105" spans="2:6" x14ac:dyDescent="0.25">
      <c r="B105" s="32">
        <v>5911</v>
      </c>
      <c r="C105" s="32" t="s">
        <v>141</v>
      </c>
      <c r="D105" s="36">
        <v>5000</v>
      </c>
      <c r="E105" s="33"/>
      <c r="F105" s="44">
        <f t="shared" si="1"/>
        <v>5000</v>
      </c>
    </row>
    <row r="106" spans="2:6" ht="15.75" thickBot="1" x14ac:dyDescent="0.3"/>
    <row r="107" spans="2:6" ht="23.25" thickBot="1" x14ac:dyDescent="0.3">
      <c r="B107" s="35" t="s">
        <v>27</v>
      </c>
      <c r="C107" s="246" t="s">
        <v>42</v>
      </c>
      <c r="D107" s="247"/>
      <c r="E107" s="247"/>
      <c r="F107" s="248"/>
    </row>
    <row r="108" spans="2:6" ht="15.75" thickBot="1" x14ac:dyDescent="0.3">
      <c r="B108" s="9" t="s">
        <v>39</v>
      </c>
      <c r="C108" s="236" t="s">
        <v>41</v>
      </c>
      <c r="D108" s="237"/>
      <c r="E108" s="237"/>
      <c r="F108" s="238"/>
    </row>
    <row r="109" spans="2:6" ht="26.25" x14ac:dyDescent="0.25">
      <c r="B109" s="41" t="s">
        <v>96</v>
      </c>
      <c r="C109" s="42" t="s">
        <v>95</v>
      </c>
      <c r="D109" s="43" t="s">
        <v>94</v>
      </c>
      <c r="E109" s="43" t="s">
        <v>93</v>
      </c>
      <c r="F109" s="42" t="s">
        <v>92</v>
      </c>
    </row>
    <row r="110" spans="2:6" x14ac:dyDescent="0.25">
      <c r="B110" s="32">
        <v>1131</v>
      </c>
      <c r="C110" s="32" t="s">
        <v>104</v>
      </c>
      <c r="E110" s="40">
        <v>1391633.46</v>
      </c>
      <c r="F110" s="44">
        <f>E110+D110</f>
        <v>1391633.46</v>
      </c>
    </row>
    <row r="111" spans="2:6" x14ac:dyDescent="0.25">
      <c r="B111" s="32">
        <v>1221</v>
      </c>
      <c r="C111" s="32" t="s">
        <v>99</v>
      </c>
      <c r="E111" s="40">
        <v>342700</v>
      </c>
      <c r="F111" s="44">
        <f t="shared" ref="F111:F156" si="2">E111+D111</f>
        <v>342700</v>
      </c>
    </row>
    <row r="112" spans="2:6" x14ac:dyDescent="0.25">
      <c r="B112" s="32">
        <v>1321</v>
      </c>
      <c r="C112" s="32" t="s">
        <v>100</v>
      </c>
      <c r="E112" s="40">
        <v>30936</v>
      </c>
      <c r="F112" s="44">
        <f t="shared" si="2"/>
        <v>30936</v>
      </c>
    </row>
    <row r="113" spans="2:6" x14ac:dyDescent="0.25">
      <c r="B113" s="32">
        <v>1323</v>
      </c>
      <c r="C113" s="32" t="s">
        <v>103</v>
      </c>
      <c r="E113" s="40">
        <v>206240.02</v>
      </c>
      <c r="F113" s="44">
        <f t="shared" si="2"/>
        <v>206240.02</v>
      </c>
    </row>
    <row r="114" spans="2:6" x14ac:dyDescent="0.25">
      <c r="B114" s="32">
        <v>1342</v>
      </c>
      <c r="C114" s="32" t="s">
        <v>101</v>
      </c>
      <c r="E114" s="40">
        <v>10000</v>
      </c>
      <c r="F114" s="44">
        <f t="shared" si="2"/>
        <v>10000</v>
      </c>
    </row>
    <row r="115" spans="2:6" x14ac:dyDescent="0.25">
      <c r="B115" s="32">
        <v>1413</v>
      </c>
      <c r="C115" s="32" t="s">
        <v>102</v>
      </c>
      <c r="E115" s="40">
        <v>150000</v>
      </c>
      <c r="F115" s="44">
        <f t="shared" si="2"/>
        <v>150000</v>
      </c>
    </row>
    <row r="116" spans="2:6" x14ac:dyDescent="0.25">
      <c r="B116" s="32">
        <v>1522</v>
      </c>
      <c r="C116" s="32" t="s">
        <v>105</v>
      </c>
      <c r="E116" s="40">
        <v>210000</v>
      </c>
      <c r="F116" s="44">
        <f t="shared" si="2"/>
        <v>210000</v>
      </c>
    </row>
    <row r="117" spans="2:6" x14ac:dyDescent="0.25">
      <c r="B117" s="32">
        <v>1592</v>
      </c>
      <c r="C117" s="32" t="s">
        <v>106</v>
      </c>
      <c r="E117" s="40">
        <v>4980.5</v>
      </c>
      <c r="F117" s="44">
        <f t="shared" si="2"/>
        <v>4980.5</v>
      </c>
    </row>
    <row r="118" spans="2:6" x14ac:dyDescent="0.25">
      <c r="B118" s="32">
        <v>1711</v>
      </c>
      <c r="C118" s="32" t="s">
        <v>107</v>
      </c>
      <c r="E118" s="40">
        <v>258326.7</v>
      </c>
      <c r="F118" s="44">
        <f t="shared" si="2"/>
        <v>258326.7</v>
      </c>
    </row>
    <row r="119" spans="2:6" x14ac:dyDescent="0.25">
      <c r="B119" s="32">
        <v>1721</v>
      </c>
      <c r="C119" s="32" t="s">
        <v>108</v>
      </c>
      <c r="E119" s="40">
        <v>98280</v>
      </c>
      <c r="F119" s="44">
        <f t="shared" si="2"/>
        <v>98280</v>
      </c>
    </row>
    <row r="120" spans="2:6" x14ac:dyDescent="0.25">
      <c r="B120" s="32">
        <v>2111</v>
      </c>
      <c r="C120" s="32" t="s">
        <v>109</v>
      </c>
      <c r="D120" s="36">
        <v>8000</v>
      </c>
      <c r="F120" s="44">
        <f t="shared" si="2"/>
        <v>8000</v>
      </c>
    </row>
    <row r="121" spans="2:6" x14ac:dyDescent="0.25">
      <c r="B121" s="32">
        <v>2121</v>
      </c>
      <c r="C121" s="32" t="s">
        <v>110</v>
      </c>
      <c r="D121" s="36">
        <v>15000</v>
      </c>
      <c r="F121" s="44">
        <f t="shared" si="2"/>
        <v>15000</v>
      </c>
    </row>
    <row r="122" spans="2:6" x14ac:dyDescent="0.25">
      <c r="B122" s="32">
        <v>2142</v>
      </c>
      <c r="C122" s="32" t="s">
        <v>111</v>
      </c>
      <c r="D122" s="36"/>
      <c r="F122" s="44">
        <f t="shared" si="2"/>
        <v>0</v>
      </c>
    </row>
    <row r="123" spans="2:6" x14ac:dyDescent="0.25">
      <c r="B123" s="32">
        <v>2161</v>
      </c>
      <c r="C123" s="32" t="s">
        <v>91</v>
      </c>
      <c r="D123" s="36">
        <v>8000</v>
      </c>
      <c r="F123" s="44">
        <f t="shared" si="2"/>
        <v>8000</v>
      </c>
    </row>
    <row r="124" spans="2:6" x14ac:dyDescent="0.25">
      <c r="B124" s="32">
        <v>2212</v>
      </c>
      <c r="C124" s="32" t="s">
        <v>112</v>
      </c>
      <c r="D124" s="36">
        <v>3000</v>
      </c>
      <c r="F124" s="44">
        <f t="shared" si="2"/>
        <v>3000</v>
      </c>
    </row>
    <row r="125" spans="2:6" x14ac:dyDescent="0.25">
      <c r="B125" s="32">
        <v>2312</v>
      </c>
      <c r="C125" s="32" t="s">
        <v>113</v>
      </c>
      <c r="D125" s="36">
        <v>5000</v>
      </c>
      <c r="F125" s="44">
        <f t="shared" si="2"/>
        <v>5000</v>
      </c>
    </row>
    <row r="126" spans="2:6" x14ac:dyDescent="0.25">
      <c r="B126" s="32">
        <v>2411</v>
      </c>
      <c r="C126" s="32" t="s">
        <v>114</v>
      </c>
      <c r="D126" s="36">
        <v>11000</v>
      </c>
      <c r="F126" s="44">
        <f t="shared" si="2"/>
        <v>11000</v>
      </c>
    </row>
    <row r="127" spans="2:6" x14ac:dyDescent="0.25">
      <c r="B127" s="32">
        <v>2461</v>
      </c>
      <c r="C127" s="32" t="s">
        <v>115</v>
      </c>
      <c r="D127" s="36">
        <v>5000</v>
      </c>
      <c r="F127" s="44">
        <f t="shared" si="2"/>
        <v>5000</v>
      </c>
    </row>
    <row r="128" spans="2:6" x14ac:dyDescent="0.25">
      <c r="B128" s="32">
        <v>2491</v>
      </c>
      <c r="C128" s="32" t="s">
        <v>116</v>
      </c>
      <c r="D128" s="36">
        <v>25000</v>
      </c>
      <c r="F128" s="44">
        <f t="shared" si="2"/>
        <v>25000</v>
      </c>
    </row>
    <row r="129" spans="2:6" x14ac:dyDescent="0.25">
      <c r="B129" s="32">
        <v>2612</v>
      </c>
      <c r="C129" s="32" t="s">
        <v>117</v>
      </c>
      <c r="D129" s="36">
        <v>95000</v>
      </c>
      <c r="F129" s="44">
        <f t="shared" si="2"/>
        <v>95000</v>
      </c>
    </row>
    <row r="130" spans="2:6" x14ac:dyDescent="0.25">
      <c r="B130" s="32">
        <v>2711</v>
      </c>
      <c r="C130" s="32" t="s">
        <v>118</v>
      </c>
      <c r="D130" s="36">
        <v>20000</v>
      </c>
      <c r="F130" s="44">
        <f t="shared" si="2"/>
        <v>20000</v>
      </c>
    </row>
    <row r="131" spans="2:6" x14ac:dyDescent="0.25">
      <c r="B131" s="32">
        <v>2731</v>
      </c>
      <c r="C131" s="32" t="s">
        <v>119</v>
      </c>
      <c r="D131" s="36">
        <v>40000</v>
      </c>
      <c r="F131" s="44">
        <f t="shared" si="2"/>
        <v>40000</v>
      </c>
    </row>
    <row r="132" spans="2:6" x14ac:dyDescent="0.25">
      <c r="B132" s="32">
        <v>2981</v>
      </c>
      <c r="C132" s="32" t="s">
        <v>120</v>
      </c>
      <c r="D132" s="36">
        <v>25000</v>
      </c>
      <c r="F132" s="44">
        <f t="shared" si="2"/>
        <v>25000</v>
      </c>
    </row>
    <row r="133" spans="2:6" x14ac:dyDescent="0.25">
      <c r="B133" s="32">
        <v>3111</v>
      </c>
      <c r="C133" s="32" t="s">
        <v>121</v>
      </c>
      <c r="D133" s="36">
        <v>20000</v>
      </c>
      <c r="F133" s="44">
        <f t="shared" si="2"/>
        <v>20000</v>
      </c>
    </row>
    <row r="134" spans="2:6" x14ac:dyDescent="0.25">
      <c r="B134" s="32">
        <v>3131</v>
      </c>
      <c r="C134" s="32" t="s">
        <v>90</v>
      </c>
      <c r="D134" s="36">
        <v>15000</v>
      </c>
      <c r="F134" s="44">
        <f t="shared" si="2"/>
        <v>15000</v>
      </c>
    </row>
    <row r="135" spans="2:6" x14ac:dyDescent="0.25">
      <c r="B135" s="32">
        <v>3141</v>
      </c>
      <c r="C135" s="32" t="s">
        <v>98</v>
      </c>
      <c r="D135" s="36">
        <v>1000</v>
      </c>
      <c r="F135" s="44">
        <f t="shared" si="2"/>
        <v>1000</v>
      </c>
    </row>
    <row r="136" spans="2:6" x14ac:dyDescent="0.25">
      <c r="B136" s="32">
        <v>31813</v>
      </c>
      <c r="C136" s="32" t="s">
        <v>122</v>
      </c>
      <c r="D136" s="36">
        <v>100</v>
      </c>
      <c r="F136" s="44">
        <f t="shared" si="2"/>
        <v>100</v>
      </c>
    </row>
    <row r="137" spans="2:6" ht="30" x14ac:dyDescent="0.25">
      <c r="B137" s="32">
        <v>3317</v>
      </c>
      <c r="C137" s="39" t="s">
        <v>123</v>
      </c>
      <c r="D137" s="36"/>
      <c r="F137" s="44">
        <f t="shared" si="2"/>
        <v>0</v>
      </c>
    </row>
    <row r="138" spans="2:6" x14ac:dyDescent="0.25">
      <c r="B138" s="32">
        <v>3332</v>
      </c>
      <c r="C138" s="32" t="s">
        <v>124</v>
      </c>
      <c r="D138" s="36">
        <v>1000</v>
      </c>
      <c r="F138" s="44">
        <f t="shared" si="2"/>
        <v>1000</v>
      </c>
    </row>
    <row r="139" spans="2:6" x14ac:dyDescent="0.25">
      <c r="B139" s="32">
        <v>3341</v>
      </c>
      <c r="C139" s="32" t="s">
        <v>125</v>
      </c>
      <c r="D139" s="36">
        <v>10000</v>
      </c>
      <c r="F139" s="44">
        <f t="shared" si="2"/>
        <v>10000</v>
      </c>
    </row>
    <row r="140" spans="2:6" x14ac:dyDescent="0.25">
      <c r="B140" s="32">
        <v>3411</v>
      </c>
      <c r="C140" s="32" t="s">
        <v>126</v>
      </c>
      <c r="D140" s="36">
        <v>6000</v>
      </c>
      <c r="F140" s="44">
        <f t="shared" si="2"/>
        <v>6000</v>
      </c>
    </row>
    <row r="141" spans="2:6" x14ac:dyDescent="0.25">
      <c r="B141" s="32">
        <v>3451</v>
      </c>
      <c r="C141" s="32" t="s">
        <v>89</v>
      </c>
      <c r="D141" s="36">
        <v>26000</v>
      </c>
      <c r="F141" s="44">
        <f t="shared" si="2"/>
        <v>26000</v>
      </c>
    </row>
    <row r="142" spans="2:6" x14ac:dyDescent="0.25">
      <c r="B142" s="32">
        <v>3551</v>
      </c>
      <c r="C142" s="32" t="s">
        <v>127</v>
      </c>
      <c r="D142" s="36">
        <v>10000</v>
      </c>
      <c r="F142" s="44">
        <f t="shared" si="2"/>
        <v>10000</v>
      </c>
    </row>
    <row r="143" spans="2:6" x14ac:dyDescent="0.25">
      <c r="B143" s="32">
        <v>3571</v>
      </c>
      <c r="C143" s="32" t="s">
        <v>128</v>
      </c>
      <c r="D143" s="36">
        <v>2000</v>
      </c>
      <c r="F143" s="44">
        <f t="shared" si="2"/>
        <v>2000</v>
      </c>
    </row>
    <row r="144" spans="2:6" x14ac:dyDescent="0.25">
      <c r="B144" s="32">
        <v>3612</v>
      </c>
      <c r="C144" s="32" t="s">
        <v>129</v>
      </c>
      <c r="D144" s="36">
        <v>2000</v>
      </c>
      <c r="F144" s="44">
        <f t="shared" si="2"/>
        <v>2000</v>
      </c>
    </row>
    <row r="145" spans="2:6" x14ac:dyDescent="0.25">
      <c r="B145" s="32">
        <v>3641</v>
      </c>
      <c r="C145" s="32" t="s">
        <v>130</v>
      </c>
      <c r="D145" s="36">
        <v>100</v>
      </c>
      <c r="F145" s="44">
        <f t="shared" si="2"/>
        <v>100</v>
      </c>
    </row>
    <row r="146" spans="2:6" x14ac:dyDescent="0.25">
      <c r="B146" s="32">
        <v>3751</v>
      </c>
      <c r="C146" s="32" t="s">
        <v>131</v>
      </c>
      <c r="D146" s="36">
        <v>1000</v>
      </c>
      <c r="F146" s="44">
        <f t="shared" si="2"/>
        <v>1000</v>
      </c>
    </row>
    <row r="147" spans="2:6" x14ac:dyDescent="0.25">
      <c r="B147" s="32">
        <v>3811</v>
      </c>
      <c r="C147" s="32" t="s">
        <v>132</v>
      </c>
      <c r="D147" s="36">
        <v>100</v>
      </c>
      <c r="F147" s="44">
        <f t="shared" si="2"/>
        <v>100</v>
      </c>
    </row>
    <row r="148" spans="2:6" x14ac:dyDescent="0.25">
      <c r="B148" s="32">
        <v>3853</v>
      </c>
      <c r="C148" s="32" t="s">
        <v>133</v>
      </c>
      <c r="D148" s="36">
        <v>100</v>
      </c>
      <c r="F148" s="44">
        <f t="shared" si="2"/>
        <v>100</v>
      </c>
    </row>
    <row r="149" spans="2:6" x14ac:dyDescent="0.25">
      <c r="B149" s="32">
        <v>3921</v>
      </c>
      <c r="C149" s="32" t="s">
        <v>134</v>
      </c>
      <c r="D149" s="36">
        <v>500</v>
      </c>
      <c r="F149" s="44">
        <f t="shared" si="2"/>
        <v>500</v>
      </c>
    </row>
    <row r="150" spans="2:6" x14ac:dyDescent="0.25">
      <c r="B150" s="32">
        <v>3981</v>
      </c>
      <c r="C150" s="32" t="s">
        <v>135</v>
      </c>
      <c r="D150" s="36">
        <v>37290.839999999997</v>
      </c>
      <c r="F150" s="44">
        <f t="shared" si="2"/>
        <v>37290.839999999997</v>
      </c>
    </row>
    <row r="151" spans="2:6" x14ac:dyDescent="0.25">
      <c r="B151" s="32">
        <v>4411</v>
      </c>
      <c r="C151" s="32" t="s">
        <v>136</v>
      </c>
      <c r="D151" s="36">
        <v>307465</v>
      </c>
      <c r="F151" s="44">
        <f t="shared" si="2"/>
        <v>307465</v>
      </c>
    </row>
    <row r="152" spans="2:6" x14ac:dyDescent="0.25">
      <c r="B152" s="32">
        <v>4421</v>
      </c>
      <c r="C152" s="32" t="s">
        <v>137</v>
      </c>
      <c r="D152" s="36">
        <v>20000</v>
      </c>
      <c r="F152" s="44">
        <f t="shared" si="2"/>
        <v>20000</v>
      </c>
    </row>
    <row r="153" spans="2:6" x14ac:dyDescent="0.25">
      <c r="B153" s="32">
        <v>5111</v>
      </c>
      <c r="C153" s="37" t="s">
        <v>138</v>
      </c>
      <c r="D153" s="38">
        <v>20000</v>
      </c>
      <c r="F153" s="44">
        <f t="shared" si="2"/>
        <v>20000</v>
      </c>
    </row>
    <row r="154" spans="2:6" x14ac:dyDescent="0.25">
      <c r="B154" s="32">
        <v>5151</v>
      </c>
      <c r="C154" s="32" t="s">
        <v>139</v>
      </c>
      <c r="D154" s="36">
        <v>100</v>
      </c>
      <c r="F154" s="44">
        <f t="shared" si="2"/>
        <v>100</v>
      </c>
    </row>
    <row r="155" spans="2:6" x14ac:dyDescent="0.25">
      <c r="B155" s="32">
        <v>5691</v>
      </c>
      <c r="C155" s="32" t="s">
        <v>140</v>
      </c>
      <c r="D155" s="36">
        <v>19000</v>
      </c>
      <c r="F155" s="44">
        <f t="shared" si="2"/>
        <v>19000</v>
      </c>
    </row>
    <row r="156" spans="2:6" x14ac:dyDescent="0.25">
      <c r="B156" s="32">
        <v>5911</v>
      </c>
      <c r="C156" s="32" t="s">
        <v>141</v>
      </c>
      <c r="D156" s="36">
        <v>5000</v>
      </c>
      <c r="E156" s="33"/>
      <c r="F156" s="44">
        <f t="shared" si="2"/>
        <v>5000</v>
      </c>
    </row>
    <row r="158" spans="2:6" ht="15.75" thickBot="1" x14ac:dyDescent="0.3"/>
    <row r="159" spans="2:6" ht="23.25" thickBot="1" x14ac:dyDescent="0.3">
      <c r="B159" s="35" t="s">
        <v>27</v>
      </c>
      <c r="C159" s="246" t="s">
        <v>42</v>
      </c>
      <c r="D159" s="247"/>
      <c r="E159" s="247"/>
      <c r="F159" s="248"/>
    </row>
    <row r="160" spans="2:6" ht="15.75" thickBot="1" x14ac:dyDescent="0.3">
      <c r="B160" s="9" t="s">
        <v>38</v>
      </c>
      <c r="C160" s="236" t="s">
        <v>41</v>
      </c>
      <c r="D160" s="237"/>
      <c r="E160" s="237"/>
      <c r="F160" s="238"/>
    </row>
    <row r="161" spans="2:6" ht="26.25" x14ac:dyDescent="0.25">
      <c r="B161" s="41" t="s">
        <v>96</v>
      </c>
      <c r="C161" s="42" t="s">
        <v>95</v>
      </c>
      <c r="D161" s="43" t="s">
        <v>94</v>
      </c>
      <c r="E161" s="43" t="s">
        <v>93</v>
      </c>
      <c r="F161" s="42" t="s">
        <v>92</v>
      </c>
    </row>
    <row r="162" spans="2:6" x14ac:dyDescent="0.25">
      <c r="B162" s="32">
        <v>1131</v>
      </c>
      <c r="C162" s="32" t="s">
        <v>104</v>
      </c>
      <c r="E162" s="40">
        <v>1391633.46</v>
      </c>
      <c r="F162" s="44">
        <f>E162+D162</f>
        <v>1391633.46</v>
      </c>
    </row>
    <row r="163" spans="2:6" x14ac:dyDescent="0.25">
      <c r="B163" s="32">
        <v>1221</v>
      </c>
      <c r="C163" s="32" t="s">
        <v>99</v>
      </c>
      <c r="E163" s="40">
        <v>342700</v>
      </c>
      <c r="F163" s="44">
        <f t="shared" ref="F163:F208" si="3">E163+D163</f>
        <v>342700</v>
      </c>
    </row>
    <row r="164" spans="2:6" x14ac:dyDescent="0.25">
      <c r="B164" s="32">
        <v>1321</v>
      </c>
      <c r="C164" s="32" t="s">
        <v>100</v>
      </c>
      <c r="E164" s="40">
        <v>30936</v>
      </c>
      <c r="F164" s="44">
        <f t="shared" si="3"/>
        <v>30936</v>
      </c>
    </row>
    <row r="165" spans="2:6" x14ac:dyDescent="0.25">
      <c r="B165" s="32">
        <v>1323</v>
      </c>
      <c r="C165" s="32" t="s">
        <v>103</v>
      </c>
      <c r="E165" s="40">
        <v>206240.02</v>
      </c>
      <c r="F165" s="44">
        <f t="shared" si="3"/>
        <v>206240.02</v>
      </c>
    </row>
    <row r="166" spans="2:6" x14ac:dyDescent="0.25">
      <c r="B166" s="32">
        <v>1342</v>
      </c>
      <c r="C166" s="32" t="s">
        <v>101</v>
      </c>
      <c r="E166" s="40">
        <v>10000</v>
      </c>
      <c r="F166" s="44">
        <f t="shared" si="3"/>
        <v>10000</v>
      </c>
    </row>
    <row r="167" spans="2:6" x14ac:dyDescent="0.25">
      <c r="B167" s="32">
        <v>1413</v>
      </c>
      <c r="C167" s="32" t="s">
        <v>102</v>
      </c>
      <c r="E167" s="40">
        <v>150000</v>
      </c>
      <c r="F167" s="44">
        <f t="shared" si="3"/>
        <v>150000</v>
      </c>
    </row>
    <row r="168" spans="2:6" x14ac:dyDescent="0.25">
      <c r="B168" s="32">
        <v>1522</v>
      </c>
      <c r="C168" s="32" t="s">
        <v>105</v>
      </c>
      <c r="E168" s="40">
        <v>210000</v>
      </c>
      <c r="F168" s="44">
        <f t="shared" si="3"/>
        <v>210000</v>
      </c>
    </row>
    <row r="169" spans="2:6" x14ac:dyDescent="0.25">
      <c r="B169" s="32">
        <v>1592</v>
      </c>
      <c r="C169" s="32" t="s">
        <v>106</v>
      </c>
      <c r="E169" s="40">
        <v>4980.5</v>
      </c>
      <c r="F169" s="44">
        <f t="shared" si="3"/>
        <v>4980.5</v>
      </c>
    </row>
    <row r="170" spans="2:6" x14ac:dyDescent="0.25">
      <c r="B170" s="32">
        <v>1711</v>
      </c>
      <c r="C170" s="32" t="s">
        <v>107</v>
      </c>
      <c r="E170" s="40">
        <v>258326.7</v>
      </c>
      <c r="F170" s="44">
        <f t="shared" si="3"/>
        <v>258326.7</v>
      </c>
    </row>
    <row r="171" spans="2:6" x14ac:dyDescent="0.25">
      <c r="B171" s="32">
        <v>1721</v>
      </c>
      <c r="C171" s="32" t="s">
        <v>108</v>
      </c>
      <c r="E171" s="40">
        <v>98280</v>
      </c>
      <c r="F171" s="44">
        <f t="shared" si="3"/>
        <v>98280</v>
      </c>
    </row>
    <row r="172" spans="2:6" x14ac:dyDescent="0.25">
      <c r="B172" s="32">
        <v>2111</v>
      </c>
      <c r="C172" s="32" t="s">
        <v>109</v>
      </c>
      <c r="D172" s="36">
        <v>8000</v>
      </c>
      <c r="F172" s="44">
        <f t="shared" si="3"/>
        <v>8000</v>
      </c>
    </row>
    <row r="173" spans="2:6" x14ac:dyDescent="0.25">
      <c r="B173" s="32">
        <v>2121</v>
      </c>
      <c r="C173" s="32" t="s">
        <v>110</v>
      </c>
      <c r="D173" s="36">
        <v>15000</v>
      </c>
      <c r="F173" s="44">
        <f t="shared" si="3"/>
        <v>15000</v>
      </c>
    </row>
    <row r="174" spans="2:6" x14ac:dyDescent="0.25">
      <c r="B174" s="32">
        <v>2142</v>
      </c>
      <c r="C174" s="32" t="s">
        <v>111</v>
      </c>
      <c r="D174" s="36"/>
      <c r="F174" s="44">
        <f t="shared" si="3"/>
        <v>0</v>
      </c>
    </row>
    <row r="175" spans="2:6" x14ac:dyDescent="0.25">
      <c r="B175" s="32">
        <v>2161</v>
      </c>
      <c r="C175" s="32" t="s">
        <v>91</v>
      </c>
      <c r="D175" s="36">
        <v>8000</v>
      </c>
      <c r="F175" s="44">
        <f t="shared" si="3"/>
        <v>8000</v>
      </c>
    </row>
    <row r="176" spans="2:6" x14ac:dyDescent="0.25">
      <c r="B176" s="32">
        <v>2212</v>
      </c>
      <c r="C176" s="32" t="s">
        <v>112</v>
      </c>
      <c r="D176" s="36">
        <v>3000</v>
      </c>
      <c r="F176" s="44">
        <f t="shared" si="3"/>
        <v>3000</v>
      </c>
    </row>
    <row r="177" spans="2:6" x14ac:dyDescent="0.25">
      <c r="B177" s="32">
        <v>2312</v>
      </c>
      <c r="C177" s="32" t="s">
        <v>113</v>
      </c>
      <c r="D177" s="36">
        <v>5000</v>
      </c>
      <c r="F177" s="44">
        <f t="shared" si="3"/>
        <v>5000</v>
      </c>
    </row>
    <row r="178" spans="2:6" x14ac:dyDescent="0.25">
      <c r="B178" s="32">
        <v>2411</v>
      </c>
      <c r="C178" s="32" t="s">
        <v>114</v>
      </c>
      <c r="D178" s="36">
        <v>11000</v>
      </c>
      <c r="F178" s="44">
        <f t="shared" si="3"/>
        <v>11000</v>
      </c>
    </row>
    <row r="179" spans="2:6" x14ac:dyDescent="0.25">
      <c r="B179" s="32">
        <v>2461</v>
      </c>
      <c r="C179" s="32" t="s">
        <v>115</v>
      </c>
      <c r="D179" s="36">
        <v>5000</v>
      </c>
      <c r="F179" s="44">
        <f t="shared" si="3"/>
        <v>5000</v>
      </c>
    </row>
    <row r="180" spans="2:6" x14ac:dyDescent="0.25">
      <c r="B180" s="32">
        <v>2491</v>
      </c>
      <c r="C180" s="32" t="s">
        <v>116</v>
      </c>
      <c r="D180" s="36">
        <v>25000</v>
      </c>
      <c r="F180" s="44">
        <f t="shared" si="3"/>
        <v>25000</v>
      </c>
    </row>
    <row r="181" spans="2:6" x14ac:dyDescent="0.25">
      <c r="B181" s="32">
        <v>2612</v>
      </c>
      <c r="C181" s="32" t="s">
        <v>117</v>
      </c>
      <c r="D181" s="36">
        <v>95000</v>
      </c>
      <c r="F181" s="44">
        <f t="shared" si="3"/>
        <v>95000</v>
      </c>
    </row>
    <row r="182" spans="2:6" x14ac:dyDescent="0.25">
      <c r="B182" s="32">
        <v>2711</v>
      </c>
      <c r="C182" s="32" t="s">
        <v>118</v>
      </c>
      <c r="D182" s="36">
        <v>20000</v>
      </c>
      <c r="F182" s="44">
        <f t="shared" si="3"/>
        <v>20000</v>
      </c>
    </row>
    <row r="183" spans="2:6" x14ac:dyDescent="0.25">
      <c r="B183" s="32">
        <v>2731</v>
      </c>
      <c r="C183" s="32" t="s">
        <v>119</v>
      </c>
      <c r="D183" s="36">
        <v>40000</v>
      </c>
      <c r="F183" s="44">
        <f t="shared" si="3"/>
        <v>40000</v>
      </c>
    </row>
    <row r="184" spans="2:6" x14ac:dyDescent="0.25">
      <c r="B184" s="32">
        <v>2981</v>
      </c>
      <c r="C184" s="32" t="s">
        <v>120</v>
      </c>
      <c r="D184" s="36">
        <v>25000</v>
      </c>
      <c r="F184" s="44">
        <f t="shared" si="3"/>
        <v>25000</v>
      </c>
    </row>
    <row r="185" spans="2:6" x14ac:dyDescent="0.25">
      <c r="B185" s="32">
        <v>3111</v>
      </c>
      <c r="C185" s="32" t="s">
        <v>121</v>
      </c>
      <c r="D185" s="36">
        <v>20000</v>
      </c>
      <c r="F185" s="44">
        <f t="shared" si="3"/>
        <v>20000</v>
      </c>
    </row>
    <row r="186" spans="2:6" x14ac:dyDescent="0.25">
      <c r="B186" s="32">
        <v>3131</v>
      </c>
      <c r="C186" s="32" t="s">
        <v>90</v>
      </c>
      <c r="D186" s="36">
        <v>15000</v>
      </c>
      <c r="F186" s="44">
        <f t="shared" si="3"/>
        <v>15000</v>
      </c>
    </row>
    <row r="187" spans="2:6" x14ac:dyDescent="0.25">
      <c r="B187" s="32">
        <v>3141</v>
      </c>
      <c r="C187" s="32" t="s">
        <v>98</v>
      </c>
      <c r="D187" s="36">
        <v>1000</v>
      </c>
      <c r="F187" s="44">
        <f t="shared" si="3"/>
        <v>1000</v>
      </c>
    </row>
    <row r="188" spans="2:6" x14ac:dyDescent="0.25">
      <c r="B188" s="32">
        <v>31813</v>
      </c>
      <c r="C188" s="32" t="s">
        <v>122</v>
      </c>
      <c r="D188" s="36">
        <v>100</v>
      </c>
      <c r="F188" s="44">
        <f t="shared" si="3"/>
        <v>100</v>
      </c>
    </row>
    <row r="189" spans="2:6" ht="30" x14ac:dyDescent="0.25">
      <c r="B189" s="32">
        <v>3317</v>
      </c>
      <c r="C189" s="39" t="s">
        <v>123</v>
      </c>
      <c r="D189" s="36"/>
      <c r="F189" s="44">
        <f t="shared" si="3"/>
        <v>0</v>
      </c>
    </row>
    <row r="190" spans="2:6" x14ac:dyDescent="0.25">
      <c r="B190" s="32">
        <v>3332</v>
      </c>
      <c r="C190" s="32" t="s">
        <v>124</v>
      </c>
      <c r="D190" s="36">
        <v>1000</v>
      </c>
      <c r="F190" s="44">
        <f t="shared" si="3"/>
        <v>1000</v>
      </c>
    </row>
    <row r="191" spans="2:6" x14ac:dyDescent="0.25">
      <c r="B191" s="32">
        <v>3341</v>
      </c>
      <c r="C191" s="32" t="s">
        <v>125</v>
      </c>
      <c r="D191" s="36">
        <v>10000</v>
      </c>
      <c r="F191" s="44">
        <f t="shared" si="3"/>
        <v>10000</v>
      </c>
    </row>
    <row r="192" spans="2:6" x14ac:dyDescent="0.25">
      <c r="B192" s="32">
        <v>3411</v>
      </c>
      <c r="C192" s="32" t="s">
        <v>126</v>
      </c>
      <c r="D192" s="36">
        <v>6000</v>
      </c>
      <c r="F192" s="44">
        <f t="shared" si="3"/>
        <v>6000</v>
      </c>
    </row>
    <row r="193" spans="2:6" x14ac:dyDescent="0.25">
      <c r="B193" s="32">
        <v>3451</v>
      </c>
      <c r="C193" s="32" t="s">
        <v>89</v>
      </c>
      <c r="D193" s="36">
        <v>26000</v>
      </c>
      <c r="F193" s="44">
        <f t="shared" si="3"/>
        <v>26000</v>
      </c>
    </row>
    <row r="194" spans="2:6" x14ac:dyDescent="0.25">
      <c r="B194" s="32">
        <v>3551</v>
      </c>
      <c r="C194" s="32" t="s">
        <v>127</v>
      </c>
      <c r="D194" s="36">
        <v>10000</v>
      </c>
      <c r="F194" s="44">
        <f t="shared" si="3"/>
        <v>10000</v>
      </c>
    </row>
    <row r="195" spans="2:6" x14ac:dyDescent="0.25">
      <c r="B195" s="32">
        <v>3571</v>
      </c>
      <c r="C195" s="32" t="s">
        <v>128</v>
      </c>
      <c r="D195" s="36">
        <v>2000</v>
      </c>
      <c r="F195" s="44">
        <f t="shared" si="3"/>
        <v>2000</v>
      </c>
    </row>
    <row r="196" spans="2:6" x14ac:dyDescent="0.25">
      <c r="B196" s="32">
        <v>3612</v>
      </c>
      <c r="C196" s="32" t="s">
        <v>129</v>
      </c>
      <c r="D196" s="36">
        <v>2000</v>
      </c>
      <c r="F196" s="44">
        <f t="shared" si="3"/>
        <v>2000</v>
      </c>
    </row>
    <row r="197" spans="2:6" x14ac:dyDescent="0.25">
      <c r="B197" s="32">
        <v>3641</v>
      </c>
      <c r="C197" s="32" t="s">
        <v>130</v>
      </c>
      <c r="D197" s="36">
        <v>100</v>
      </c>
      <c r="F197" s="44">
        <f t="shared" si="3"/>
        <v>100</v>
      </c>
    </row>
    <row r="198" spans="2:6" x14ac:dyDescent="0.25">
      <c r="B198" s="32">
        <v>3751</v>
      </c>
      <c r="C198" s="32" t="s">
        <v>131</v>
      </c>
      <c r="D198" s="36">
        <v>1000</v>
      </c>
      <c r="F198" s="44">
        <f t="shared" si="3"/>
        <v>1000</v>
      </c>
    </row>
    <row r="199" spans="2:6" x14ac:dyDescent="0.25">
      <c r="B199" s="32">
        <v>3811</v>
      </c>
      <c r="C199" s="32" t="s">
        <v>132</v>
      </c>
      <c r="D199" s="36">
        <v>100</v>
      </c>
      <c r="F199" s="44">
        <f t="shared" si="3"/>
        <v>100</v>
      </c>
    </row>
    <row r="200" spans="2:6" x14ac:dyDescent="0.25">
      <c r="B200" s="32">
        <v>3853</v>
      </c>
      <c r="C200" s="32" t="s">
        <v>133</v>
      </c>
      <c r="D200" s="36">
        <v>100</v>
      </c>
      <c r="F200" s="44">
        <f t="shared" si="3"/>
        <v>100</v>
      </c>
    </row>
    <row r="201" spans="2:6" x14ac:dyDescent="0.25">
      <c r="B201" s="32">
        <v>3921</v>
      </c>
      <c r="C201" s="32" t="s">
        <v>134</v>
      </c>
      <c r="D201" s="36">
        <v>500</v>
      </c>
      <c r="F201" s="44">
        <f t="shared" si="3"/>
        <v>500</v>
      </c>
    </row>
    <row r="202" spans="2:6" x14ac:dyDescent="0.25">
      <c r="B202" s="32">
        <v>3981</v>
      </c>
      <c r="C202" s="32" t="s">
        <v>135</v>
      </c>
      <c r="D202" s="36">
        <v>37290.839999999997</v>
      </c>
      <c r="F202" s="44">
        <f t="shared" si="3"/>
        <v>37290.839999999997</v>
      </c>
    </row>
    <row r="203" spans="2:6" x14ac:dyDescent="0.25">
      <c r="B203" s="32">
        <v>4411</v>
      </c>
      <c r="C203" s="32" t="s">
        <v>136</v>
      </c>
      <c r="D203" s="36">
        <v>307465</v>
      </c>
      <c r="F203" s="44">
        <f t="shared" si="3"/>
        <v>307465</v>
      </c>
    </row>
    <row r="204" spans="2:6" x14ac:dyDescent="0.25">
      <c r="B204" s="32">
        <v>4421</v>
      </c>
      <c r="C204" s="32" t="s">
        <v>137</v>
      </c>
      <c r="D204" s="36">
        <v>20000</v>
      </c>
      <c r="F204" s="44">
        <f t="shared" si="3"/>
        <v>20000</v>
      </c>
    </row>
    <row r="205" spans="2:6" x14ac:dyDescent="0.25">
      <c r="B205" s="32">
        <v>5111</v>
      </c>
      <c r="C205" s="37" t="s">
        <v>138</v>
      </c>
      <c r="D205" s="38">
        <v>20000</v>
      </c>
      <c r="F205" s="44">
        <f t="shared" si="3"/>
        <v>20000</v>
      </c>
    </row>
    <row r="206" spans="2:6" x14ac:dyDescent="0.25">
      <c r="B206" s="32">
        <v>5151</v>
      </c>
      <c r="C206" s="32" t="s">
        <v>139</v>
      </c>
      <c r="D206" s="36">
        <v>100</v>
      </c>
      <c r="F206" s="44">
        <f t="shared" si="3"/>
        <v>100</v>
      </c>
    </row>
    <row r="207" spans="2:6" x14ac:dyDescent="0.25">
      <c r="B207" s="32">
        <v>5691</v>
      </c>
      <c r="C207" s="32" t="s">
        <v>140</v>
      </c>
      <c r="D207" s="36">
        <v>19000</v>
      </c>
      <c r="F207" s="44">
        <f t="shared" si="3"/>
        <v>19000</v>
      </c>
    </row>
    <row r="208" spans="2:6" x14ac:dyDescent="0.25">
      <c r="B208" s="32">
        <v>5911</v>
      </c>
      <c r="C208" s="32" t="s">
        <v>141</v>
      </c>
      <c r="D208" s="36">
        <v>5000</v>
      </c>
      <c r="E208" s="33"/>
      <c r="F208" s="44">
        <f t="shared" si="3"/>
        <v>5000</v>
      </c>
    </row>
    <row r="209" spans="2:6" ht="15.75" thickBot="1" x14ac:dyDescent="0.3"/>
    <row r="210" spans="2:6" ht="24.75" thickBot="1" x14ac:dyDescent="0.3">
      <c r="B210" s="45" t="s">
        <v>30</v>
      </c>
      <c r="C210" s="246" t="s">
        <v>42</v>
      </c>
      <c r="D210" s="247"/>
      <c r="E210" s="247"/>
      <c r="F210" s="248"/>
    </row>
    <row r="211" spans="2:6" ht="15.75" thickBot="1" x14ac:dyDescent="0.3">
      <c r="B211" s="9" t="s">
        <v>31</v>
      </c>
      <c r="C211" s="236" t="s">
        <v>41</v>
      </c>
      <c r="D211" s="237"/>
      <c r="E211" s="237"/>
      <c r="F211" s="238"/>
    </row>
    <row r="212" spans="2:6" ht="26.25" x14ac:dyDescent="0.25">
      <c r="B212" s="41" t="s">
        <v>96</v>
      </c>
      <c r="C212" s="42" t="s">
        <v>95</v>
      </c>
      <c r="D212" s="43" t="s">
        <v>94</v>
      </c>
      <c r="E212" s="43" t="s">
        <v>93</v>
      </c>
      <c r="F212" s="42" t="s">
        <v>92</v>
      </c>
    </row>
    <row r="213" spans="2:6" x14ac:dyDescent="0.25">
      <c r="B213" s="32">
        <v>1131</v>
      </c>
      <c r="C213" s="32" t="s">
        <v>104</v>
      </c>
      <c r="E213" s="40">
        <v>1391633.46</v>
      </c>
      <c r="F213" s="44">
        <f>E213+D213</f>
        <v>1391633.46</v>
      </c>
    </row>
    <row r="214" spans="2:6" x14ac:dyDescent="0.25">
      <c r="B214" s="32">
        <v>1221</v>
      </c>
      <c r="C214" s="32" t="s">
        <v>99</v>
      </c>
      <c r="E214" s="40">
        <v>342700</v>
      </c>
      <c r="F214" s="44">
        <f t="shared" ref="F214:F259" si="4">E214+D214</f>
        <v>342700</v>
      </c>
    </row>
    <row r="215" spans="2:6" x14ac:dyDescent="0.25">
      <c r="B215" s="32">
        <v>1321</v>
      </c>
      <c r="C215" s="32" t="s">
        <v>100</v>
      </c>
      <c r="E215" s="40">
        <v>30936</v>
      </c>
      <c r="F215" s="44">
        <f t="shared" si="4"/>
        <v>30936</v>
      </c>
    </row>
    <row r="216" spans="2:6" x14ac:dyDescent="0.25">
      <c r="B216" s="32">
        <v>1323</v>
      </c>
      <c r="C216" s="32" t="s">
        <v>103</v>
      </c>
      <c r="E216" s="40">
        <v>206240.02</v>
      </c>
      <c r="F216" s="44">
        <f t="shared" si="4"/>
        <v>206240.02</v>
      </c>
    </row>
    <row r="217" spans="2:6" x14ac:dyDescent="0.25">
      <c r="B217" s="32">
        <v>1342</v>
      </c>
      <c r="C217" s="32" t="s">
        <v>101</v>
      </c>
      <c r="E217" s="40">
        <v>10000</v>
      </c>
      <c r="F217" s="44">
        <f t="shared" si="4"/>
        <v>10000</v>
      </c>
    </row>
    <row r="218" spans="2:6" x14ac:dyDescent="0.25">
      <c r="B218" s="32">
        <v>1413</v>
      </c>
      <c r="C218" s="32" t="s">
        <v>102</v>
      </c>
      <c r="E218" s="40">
        <v>150000</v>
      </c>
      <c r="F218" s="44">
        <f t="shared" si="4"/>
        <v>150000</v>
      </c>
    </row>
    <row r="219" spans="2:6" x14ac:dyDescent="0.25">
      <c r="B219" s="32">
        <v>1522</v>
      </c>
      <c r="C219" s="32" t="s">
        <v>105</v>
      </c>
      <c r="E219" s="40">
        <v>210000</v>
      </c>
      <c r="F219" s="44">
        <f t="shared" si="4"/>
        <v>210000</v>
      </c>
    </row>
    <row r="220" spans="2:6" x14ac:dyDescent="0.25">
      <c r="B220" s="32">
        <v>1592</v>
      </c>
      <c r="C220" s="32" t="s">
        <v>106</v>
      </c>
      <c r="E220" s="40">
        <v>4980.5</v>
      </c>
      <c r="F220" s="44">
        <f t="shared" si="4"/>
        <v>4980.5</v>
      </c>
    </row>
    <row r="221" spans="2:6" x14ac:dyDescent="0.25">
      <c r="B221" s="32">
        <v>1711</v>
      </c>
      <c r="C221" s="32" t="s">
        <v>107</v>
      </c>
      <c r="E221" s="40">
        <v>258326.7</v>
      </c>
      <c r="F221" s="44">
        <f t="shared" si="4"/>
        <v>258326.7</v>
      </c>
    </row>
    <row r="222" spans="2:6" x14ac:dyDescent="0.25">
      <c r="B222" s="32">
        <v>1721</v>
      </c>
      <c r="C222" s="32" t="s">
        <v>108</v>
      </c>
      <c r="E222" s="40">
        <v>98280</v>
      </c>
      <c r="F222" s="44">
        <f t="shared" si="4"/>
        <v>98280</v>
      </c>
    </row>
    <row r="223" spans="2:6" x14ac:dyDescent="0.25">
      <c r="B223" s="32">
        <v>2111</v>
      </c>
      <c r="C223" s="32" t="s">
        <v>109</v>
      </c>
      <c r="D223" s="36">
        <v>8000</v>
      </c>
      <c r="F223" s="44">
        <f t="shared" si="4"/>
        <v>8000</v>
      </c>
    </row>
    <row r="224" spans="2:6" x14ac:dyDescent="0.25">
      <c r="B224" s="32">
        <v>2121</v>
      </c>
      <c r="C224" s="32" t="s">
        <v>110</v>
      </c>
      <c r="D224" s="36">
        <v>15000</v>
      </c>
      <c r="F224" s="44">
        <f t="shared" si="4"/>
        <v>15000</v>
      </c>
    </row>
    <row r="225" spans="2:6" x14ac:dyDescent="0.25">
      <c r="B225" s="32">
        <v>2142</v>
      </c>
      <c r="C225" s="32" t="s">
        <v>111</v>
      </c>
      <c r="D225" s="36"/>
      <c r="F225" s="44">
        <f t="shared" si="4"/>
        <v>0</v>
      </c>
    </row>
    <row r="226" spans="2:6" x14ac:dyDescent="0.25">
      <c r="B226" s="32">
        <v>2161</v>
      </c>
      <c r="C226" s="32" t="s">
        <v>91</v>
      </c>
      <c r="D226" s="36">
        <v>8000</v>
      </c>
      <c r="F226" s="44">
        <f t="shared" si="4"/>
        <v>8000</v>
      </c>
    </row>
    <row r="227" spans="2:6" x14ac:dyDescent="0.25">
      <c r="B227" s="32">
        <v>2212</v>
      </c>
      <c r="C227" s="32" t="s">
        <v>112</v>
      </c>
      <c r="D227" s="36">
        <v>3000</v>
      </c>
      <c r="F227" s="44">
        <f t="shared" si="4"/>
        <v>3000</v>
      </c>
    </row>
    <row r="228" spans="2:6" x14ac:dyDescent="0.25">
      <c r="B228" s="32">
        <v>2312</v>
      </c>
      <c r="C228" s="32" t="s">
        <v>113</v>
      </c>
      <c r="D228" s="36">
        <v>5000</v>
      </c>
      <c r="F228" s="44">
        <f t="shared" si="4"/>
        <v>5000</v>
      </c>
    </row>
    <row r="229" spans="2:6" x14ac:dyDescent="0.25">
      <c r="B229" s="32">
        <v>2411</v>
      </c>
      <c r="C229" s="32" t="s">
        <v>114</v>
      </c>
      <c r="D229" s="36">
        <v>11000</v>
      </c>
      <c r="F229" s="44">
        <f t="shared" si="4"/>
        <v>11000</v>
      </c>
    </row>
    <row r="230" spans="2:6" x14ac:dyDescent="0.25">
      <c r="B230" s="32">
        <v>2461</v>
      </c>
      <c r="C230" s="32" t="s">
        <v>115</v>
      </c>
      <c r="D230" s="36">
        <v>5000</v>
      </c>
      <c r="F230" s="44">
        <f t="shared" si="4"/>
        <v>5000</v>
      </c>
    </row>
    <row r="231" spans="2:6" x14ac:dyDescent="0.25">
      <c r="B231" s="32">
        <v>2491</v>
      </c>
      <c r="C231" s="32" t="s">
        <v>116</v>
      </c>
      <c r="D231" s="36">
        <v>25000</v>
      </c>
      <c r="F231" s="44">
        <f t="shared" si="4"/>
        <v>25000</v>
      </c>
    </row>
    <row r="232" spans="2:6" x14ac:dyDescent="0.25">
      <c r="B232" s="32">
        <v>2612</v>
      </c>
      <c r="C232" s="32" t="s">
        <v>117</v>
      </c>
      <c r="D232" s="36">
        <v>95000</v>
      </c>
      <c r="F232" s="44">
        <f t="shared" si="4"/>
        <v>95000</v>
      </c>
    </row>
    <row r="233" spans="2:6" x14ac:dyDescent="0.25">
      <c r="B233" s="32">
        <v>2711</v>
      </c>
      <c r="C233" s="32" t="s">
        <v>118</v>
      </c>
      <c r="D233" s="36">
        <v>20000</v>
      </c>
      <c r="F233" s="44">
        <f t="shared" si="4"/>
        <v>20000</v>
      </c>
    </row>
    <row r="234" spans="2:6" x14ac:dyDescent="0.25">
      <c r="B234" s="32">
        <v>2731</v>
      </c>
      <c r="C234" s="32" t="s">
        <v>119</v>
      </c>
      <c r="D234" s="36">
        <v>40000</v>
      </c>
      <c r="F234" s="44">
        <f t="shared" si="4"/>
        <v>40000</v>
      </c>
    </row>
    <row r="235" spans="2:6" x14ac:dyDescent="0.25">
      <c r="B235" s="32">
        <v>2981</v>
      </c>
      <c r="C235" s="32" t="s">
        <v>120</v>
      </c>
      <c r="D235" s="36">
        <v>25000</v>
      </c>
      <c r="F235" s="44">
        <f t="shared" si="4"/>
        <v>25000</v>
      </c>
    </row>
    <row r="236" spans="2:6" x14ac:dyDescent="0.25">
      <c r="B236" s="32">
        <v>3111</v>
      </c>
      <c r="C236" s="32" t="s">
        <v>121</v>
      </c>
      <c r="D236" s="36">
        <v>20000</v>
      </c>
      <c r="F236" s="44">
        <f t="shared" si="4"/>
        <v>20000</v>
      </c>
    </row>
    <row r="237" spans="2:6" x14ac:dyDescent="0.25">
      <c r="B237" s="32">
        <v>3131</v>
      </c>
      <c r="C237" s="32" t="s">
        <v>90</v>
      </c>
      <c r="D237" s="36">
        <v>15000</v>
      </c>
      <c r="F237" s="44">
        <f t="shared" si="4"/>
        <v>15000</v>
      </c>
    </row>
    <row r="238" spans="2:6" x14ac:dyDescent="0.25">
      <c r="B238" s="32">
        <v>3141</v>
      </c>
      <c r="C238" s="32" t="s">
        <v>98</v>
      </c>
      <c r="D238" s="36">
        <v>1000</v>
      </c>
      <c r="F238" s="44">
        <f t="shared" si="4"/>
        <v>1000</v>
      </c>
    </row>
    <row r="239" spans="2:6" x14ac:dyDescent="0.25">
      <c r="B239" s="32">
        <v>31813</v>
      </c>
      <c r="C239" s="32" t="s">
        <v>122</v>
      </c>
      <c r="D239" s="36">
        <v>100</v>
      </c>
      <c r="F239" s="44">
        <f t="shared" si="4"/>
        <v>100</v>
      </c>
    </row>
    <row r="240" spans="2:6" ht="30" x14ac:dyDescent="0.25">
      <c r="B240" s="32">
        <v>3317</v>
      </c>
      <c r="C240" s="39" t="s">
        <v>123</v>
      </c>
      <c r="D240" s="36"/>
      <c r="F240" s="44">
        <f t="shared" si="4"/>
        <v>0</v>
      </c>
    </row>
    <row r="241" spans="2:6" x14ac:dyDescent="0.25">
      <c r="B241" s="32">
        <v>3332</v>
      </c>
      <c r="C241" s="32" t="s">
        <v>124</v>
      </c>
      <c r="D241" s="36">
        <v>1000</v>
      </c>
      <c r="F241" s="44">
        <f t="shared" si="4"/>
        <v>1000</v>
      </c>
    </row>
    <row r="242" spans="2:6" x14ac:dyDescent="0.25">
      <c r="B242" s="32">
        <v>3341</v>
      </c>
      <c r="C242" s="32" t="s">
        <v>125</v>
      </c>
      <c r="D242" s="36">
        <v>10000</v>
      </c>
      <c r="F242" s="44">
        <f t="shared" si="4"/>
        <v>10000</v>
      </c>
    </row>
    <row r="243" spans="2:6" x14ac:dyDescent="0.25">
      <c r="B243" s="32">
        <v>3411</v>
      </c>
      <c r="C243" s="32" t="s">
        <v>126</v>
      </c>
      <c r="D243" s="36">
        <v>6000</v>
      </c>
      <c r="F243" s="44">
        <f t="shared" si="4"/>
        <v>6000</v>
      </c>
    </row>
    <row r="244" spans="2:6" x14ac:dyDescent="0.25">
      <c r="B244" s="32">
        <v>3451</v>
      </c>
      <c r="C244" s="32" t="s">
        <v>89</v>
      </c>
      <c r="D244" s="36">
        <v>26000</v>
      </c>
      <c r="F244" s="44">
        <f t="shared" si="4"/>
        <v>26000</v>
      </c>
    </row>
    <row r="245" spans="2:6" x14ac:dyDescent="0.25">
      <c r="B245" s="32">
        <v>3551</v>
      </c>
      <c r="C245" s="32" t="s">
        <v>127</v>
      </c>
      <c r="D245" s="36">
        <v>10000</v>
      </c>
      <c r="F245" s="44">
        <f t="shared" si="4"/>
        <v>10000</v>
      </c>
    </row>
    <row r="246" spans="2:6" x14ac:dyDescent="0.25">
      <c r="B246" s="32">
        <v>3571</v>
      </c>
      <c r="C246" s="32" t="s">
        <v>128</v>
      </c>
      <c r="D246" s="36">
        <v>2000</v>
      </c>
      <c r="F246" s="44">
        <f t="shared" si="4"/>
        <v>2000</v>
      </c>
    </row>
    <row r="247" spans="2:6" x14ac:dyDescent="0.25">
      <c r="B247" s="32">
        <v>3612</v>
      </c>
      <c r="C247" s="32" t="s">
        <v>129</v>
      </c>
      <c r="D247" s="36">
        <v>2000</v>
      </c>
      <c r="F247" s="44">
        <f t="shared" si="4"/>
        <v>2000</v>
      </c>
    </row>
    <row r="248" spans="2:6" x14ac:dyDescent="0.25">
      <c r="B248" s="32">
        <v>3641</v>
      </c>
      <c r="C248" s="32" t="s">
        <v>130</v>
      </c>
      <c r="D248" s="36">
        <v>100</v>
      </c>
      <c r="F248" s="44">
        <f t="shared" si="4"/>
        <v>100</v>
      </c>
    </row>
    <row r="249" spans="2:6" x14ac:dyDescent="0.25">
      <c r="B249" s="32">
        <v>3751</v>
      </c>
      <c r="C249" s="32" t="s">
        <v>131</v>
      </c>
      <c r="D249" s="36">
        <v>1000</v>
      </c>
      <c r="F249" s="44">
        <f t="shared" si="4"/>
        <v>1000</v>
      </c>
    </row>
    <row r="250" spans="2:6" x14ac:dyDescent="0.25">
      <c r="B250" s="32">
        <v>3811</v>
      </c>
      <c r="C250" s="32" t="s">
        <v>132</v>
      </c>
      <c r="D250" s="36">
        <v>100</v>
      </c>
      <c r="F250" s="44">
        <f t="shared" si="4"/>
        <v>100</v>
      </c>
    </row>
    <row r="251" spans="2:6" x14ac:dyDescent="0.25">
      <c r="B251" s="32">
        <v>3853</v>
      </c>
      <c r="C251" s="32" t="s">
        <v>133</v>
      </c>
      <c r="D251" s="36">
        <v>100</v>
      </c>
      <c r="F251" s="44">
        <f t="shared" si="4"/>
        <v>100</v>
      </c>
    </row>
    <row r="252" spans="2:6" x14ac:dyDescent="0.25">
      <c r="B252" s="32">
        <v>3921</v>
      </c>
      <c r="C252" s="32" t="s">
        <v>134</v>
      </c>
      <c r="D252" s="36">
        <v>500</v>
      </c>
      <c r="F252" s="44">
        <f t="shared" si="4"/>
        <v>500</v>
      </c>
    </row>
    <row r="253" spans="2:6" x14ac:dyDescent="0.25">
      <c r="B253" s="32">
        <v>3981</v>
      </c>
      <c r="C253" s="32" t="s">
        <v>135</v>
      </c>
      <c r="D253" s="36">
        <v>37290.839999999997</v>
      </c>
      <c r="F253" s="44">
        <f t="shared" si="4"/>
        <v>37290.839999999997</v>
      </c>
    </row>
    <row r="254" spans="2:6" x14ac:dyDescent="0.25">
      <c r="B254" s="32">
        <v>4411</v>
      </c>
      <c r="C254" s="32" t="s">
        <v>136</v>
      </c>
      <c r="D254" s="36">
        <v>307465</v>
      </c>
      <c r="F254" s="44">
        <f t="shared" si="4"/>
        <v>307465</v>
      </c>
    </row>
    <row r="255" spans="2:6" x14ac:dyDescent="0.25">
      <c r="B255" s="32">
        <v>4421</v>
      </c>
      <c r="C255" s="32" t="s">
        <v>137</v>
      </c>
      <c r="D255" s="36">
        <v>20000</v>
      </c>
      <c r="F255" s="44">
        <f t="shared" si="4"/>
        <v>20000</v>
      </c>
    </row>
    <row r="256" spans="2:6" x14ac:dyDescent="0.25">
      <c r="B256" s="32">
        <v>5111</v>
      </c>
      <c r="C256" s="37" t="s">
        <v>138</v>
      </c>
      <c r="D256" s="38">
        <v>20000</v>
      </c>
      <c r="F256" s="44">
        <f t="shared" si="4"/>
        <v>20000</v>
      </c>
    </row>
    <row r="257" spans="2:6" x14ac:dyDescent="0.25">
      <c r="B257" s="32">
        <v>5151</v>
      </c>
      <c r="C257" s="32" t="s">
        <v>139</v>
      </c>
      <c r="D257" s="36">
        <v>100</v>
      </c>
      <c r="F257" s="44">
        <f t="shared" si="4"/>
        <v>100</v>
      </c>
    </row>
    <row r="258" spans="2:6" x14ac:dyDescent="0.25">
      <c r="B258" s="32">
        <v>5691</v>
      </c>
      <c r="C258" s="32" t="s">
        <v>140</v>
      </c>
      <c r="D258" s="36">
        <v>19000</v>
      </c>
      <c r="F258" s="44">
        <f t="shared" si="4"/>
        <v>19000</v>
      </c>
    </row>
    <row r="259" spans="2:6" x14ac:dyDescent="0.25">
      <c r="B259" s="32">
        <v>5911</v>
      </c>
      <c r="C259" s="32" t="s">
        <v>141</v>
      </c>
      <c r="D259" s="36">
        <v>5000</v>
      </c>
      <c r="E259" s="33"/>
      <c r="F259" s="44">
        <f t="shared" si="4"/>
        <v>5000</v>
      </c>
    </row>
    <row r="260" spans="2:6" ht="15.75" thickBot="1" x14ac:dyDescent="0.3"/>
    <row r="261" spans="2:6" ht="23.25" thickBot="1" x14ac:dyDescent="0.3">
      <c r="B261" s="35" t="s">
        <v>30</v>
      </c>
      <c r="C261" s="246" t="s">
        <v>42</v>
      </c>
      <c r="D261" s="247"/>
      <c r="E261" s="247"/>
      <c r="F261" s="248"/>
    </row>
    <row r="262" spans="2:6" ht="15.75" thickBot="1" x14ac:dyDescent="0.3">
      <c r="B262" s="9" t="s">
        <v>32</v>
      </c>
      <c r="C262" s="236" t="s">
        <v>41</v>
      </c>
      <c r="D262" s="237"/>
      <c r="E262" s="237"/>
      <c r="F262" s="238"/>
    </row>
    <row r="263" spans="2:6" ht="26.25" x14ac:dyDescent="0.25">
      <c r="B263" s="41" t="s">
        <v>96</v>
      </c>
      <c r="C263" s="42" t="s">
        <v>95</v>
      </c>
      <c r="D263" s="43" t="s">
        <v>94</v>
      </c>
      <c r="E263" s="43" t="s">
        <v>93</v>
      </c>
      <c r="F263" s="42" t="s">
        <v>92</v>
      </c>
    </row>
    <row r="264" spans="2:6" x14ac:dyDescent="0.25">
      <c r="B264" s="32">
        <v>1131</v>
      </c>
      <c r="C264" s="32" t="s">
        <v>104</v>
      </c>
      <c r="E264" s="40">
        <v>1391633.46</v>
      </c>
      <c r="F264" s="44">
        <f>E264+D264</f>
        <v>1391633.46</v>
      </c>
    </row>
    <row r="265" spans="2:6" x14ac:dyDescent="0.25">
      <c r="B265" s="32">
        <v>1221</v>
      </c>
      <c r="C265" s="32" t="s">
        <v>99</v>
      </c>
      <c r="E265" s="40">
        <v>342700</v>
      </c>
      <c r="F265" s="44">
        <f t="shared" ref="F265:F310" si="5">E265+D265</f>
        <v>342700</v>
      </c>
    </row>
    <row r="266" spans="2:6" x14ac:dyDescent="0.25">
      <c r="B266" s="32">
        <v>1321</v>
      </c>
      <c r="C266" s="32" t="s">
        <v>100</v>
      </c>
      <c r="E266" s="40">
        <v>30936</v>
      </c>
      <c r="F266" s="44">
        <f t="shared" si="5"/>
        <v>30936</v>
      </c>
    </row>
    <row r="267" spans="2:6" x14ac:dyDescent="0.25">
      <c r="B267" s="32">
        <v>1323</v>
      </c>
      <c r="C267" s="32" t="s">
        <v>103</v>
      </c>
      <c r="E267" s="40">
        <v>206240.02</v>
      </c>
      <c r="F267" s="44">
        <f t="shared" si="5"/>
        <v>206240.02</v>
      </c>
    </row>
    <row r="268" spans="2:6" x14ac:dyDescent="0.25">
      <c r="B268" s="32">
        <v>1342</v>
      </c>
      <c r="C268" s="32" t="s">
        <v>101</v>
      </c>
      <c r="E268" s="40">
        <v>10000</v>
      </c>
      <c r="F268" s="44">
        <f t="shared" si="5"/>
        <v>10000</v>
      </c>
    </row>
    <row r="269" spans="2:6" x14ac:dyDescent="0.25">
      <c r="B269" s="32">
        <v>1413</v>
      </c>
      <c r="C269" s="32" t="s">
        <v>102</v>
      </c>
      <c r="E269" s="40">
        <v>150000</v>
      </c>
      <c r="F269" s="44">
        <f t="shared" si="5"/>
        <v>150000</v>
      </c>
    </row>
    <row r="270" spans="2:6" x14ac:dyDescent="0.25">
      <c r="B270" s="32">
        <v>1522</v>
      </c>
      <c r="C270" s="32" t="s">
        <v>105</v>
      </c>
      <c r="E270" s="40">
        <v>210000</v>
      </c>
      <c r="F270" s="44">
        <f t="shared" si="5"/>
        <v>210000</v>
      </c>
    </row>
    <row r="271" spans="2:6" x14ac:dyDescent="0.25">
      <c r="B271" s="32">
        <v>1592</v>
      </c>
      <c r="C271" s="32" t="s">
        <v>106</v>
      </c>
      <c r="E271" s="40">
        <v>4980.5</v>
      </c>
      <c r="F271" s="44">
        <f t="shared" si="5"/>
        <v>4980.5</v>
      </c>
    </row>
    <row r="272" spans="2:6" x14ac:dyDescent="0.25">
      <c r="B272" s="32">
        <v>1711</v>
      </c>
      <c r="C272" s="32" t="s">
        <v>107</v>
      </c>
      <c r="E272" s="40">
        <v>258326.7</v>
      </c>
      <c r="F272" s="44">
        <f t="shared" si="5"/>
        <v>258326.7</v>
      </c>
    </row>
    <row r="273" spans="2:6" x14ac:dyDescent="0.25">
      <c r="B273" s="32">
        <v>1721</v>
      </c>
      <c r="C273" s="32" t="s">
        <v>108</v>
      </c>
      <c r="E273" s="40">
        <v>98280</v>
      </c>
      <c r="F273" s="44">
        <f t="shared" si="5"/>
        <v>98280</v>
      </c>
    </row>
    <row r="274" spans="2:6" x14ac:dyDescent="0.25">
      <c r="B274" s="32">
        <v>2111</v>
      </c>
      <c r="C274" s="32" t="s">
        <v>109</v>
      </c>
      <c r="D274" s="36">
        <v>8000</v>
      </c>
      <c r="F274" s="44">
        <f t="shared" si="5"/>
        <v>8000</v>
      </c>
    </row>
    <row r="275" spans="2:6" x14ac:dyDescent="0.25">
      <c r="B275" s="32">
        <v>2121</v>
      </c>
      <c r="C275" s="32" t="s">
        <v>110</v>
      </c>
      <c r="D275" s="36">
        <v>15000</v>
      </c>
      <c r="F275" s="44">
        <f t="shared" si="5"/>
        <v>15000</v>
      </c>
    </row>
    <row r="276" spans="2:6" x14ac:dyDescent="0.25">
      <c r="B276" s="32">
        <v>2142</v>
      </c>
      <c r="C276" s="32" t="s">
        <v>111</v>
      </c>
      <c r="D276" s="36"/>
      <c r="F276" s="44">
        <f t="shared" si="5"/>
        <v>0</v>
      </c>
    </row>
    <row r="277" spans="2:6" x14ac:dyDescent="0.25">
      <c r="B277" s="32">
        <v>2161</v>
      </c>
      <c r="C277" s="32" t="s">
        <v>91</v>
      </c>
      <c r="D277" s="36">
        <v>8000</v>
      </c>
      <c r="F277" s="44">
        <f t="shared" si="5"/>
        <v>8000</v>
      </c>
    </row>
    <row r="278" spans="2:6" x14ac:dyDescent="0.25">
      <c r="B278" s="32">
        <v>2212</v>
      </c>
      <c r="C278" s="32" t="s">
        <v>112</v>
      </c>
      <c r="D278" s="36">
        <v>3000</v>
      </c>
      <c r="F278" s="44">
        <f t="shared" si="5"/>
        <v>3000</v>
      </c>
    </row>
    <row r="279" spans="2:6" x14ac:dyDescent="0.25">
      <c r="B279" s="32">
        <v>2312</v>
      </c>
      <c r="C279" s="32" t="s">
        <v>113</v>
      </c>
      <c r="D279" s="36">
        <v>5000</v>
      </c>
      <c r="F279" s="44">
        <f t="shared" si="5"/>
        <v>5000</v>
      </c>
    </row>
    <row r="280" spans="2:6" x14ac:dyDescent="0.25">
      <c r="B280" s="32">
        <v>2411</v>
      </c>
      <c r="C280" s="32" t="s">
        <v>114</v>
      </c>
      <c r="D280" s="36">
        <v>11000</v>
      </c>
      <c r="F280" s="44">
        <f t="shared" si="5"/>
        <v>11000</v>
      </c>
    </row>
    <row r="281" spans="2:6" x14ac:dyDescent="0.25">
      <c r="B281" s="32">
        <v>2461</v>
      </c>
      <c r="C281" s="32" t="s">
        <v>115</v>
      </c>
      <c r="D281" s="36">
        <v>5000</v>
      </c>
      <c r="F281" s="44">
        <f t="shared" si="5"/>
        <v>5000</v>
      </c>
    </row>
    <row r="282" spans="2:6" x14ac:dyDescent="0.25">
      <c r="B282" s="32">
        <v>2491</v>
      </c>
      <c r="C282" s="32" t="s">
        <v>116</v>
      </c>
      <c r="D282" s="36">
        <v>25000</v>
      </c>
      <c r="F282" s="44">
        <f t="shared" si="5"/>
        <v>25000</v>
      </c>
    </row>
    <row r="283" spans="2:6" x14ac:dyDescent="0.25">
      <c r="B283" s="32">
        <v>2612</v>
      </c>
      <c r="C283" s="32" t="s">
        <v>117</v>
      </c>
      <c r="D283" s="36">
        <v>95000</v>
      </c>
      <c r="F283" s="44">
        <f t="shared" si="5"/>
        <v>95000</v>
      </c>
    </row>
    <row r="284" spans="2:6" x14ac:dyDescent="0.25">
      <c r="B284" s="32">
        <v>2711</v>
      </c>
      <c r="C284" s="32" t="s">
        <v>118</v>
      </c>
      <c r="D284" s="36">
        <v>20000</v>
      </c>
      <c r="F284" s="44">
        <f t="shared" si="5"/>
        <v>20000</v>
      </c>
    </row>
    <row r="285" spans="2:6" x14ac:dyDescent="0.25">
      <c r="B285" s="32">
        <v>2731</v>
      </c>
      <c r="C285" s="32" t="s">
        <v>119</v>
      </c>
      <c r="D285" s="36">
        <v>40000</v>
      </c>
      <c r="F285" s="44">
        <f t="shared" si="5"/>
        <v>40000</v>
      </c>
    </row>
    <row r="286" spans="2:6" x14ac:dyDescent="0.25">
      <c r="B286" s="32">
        <v>2981</v>
      </c>
      <c r="C286" s="32" t="s">
        <v>120</v>
      </c>
      <c r="D286" s="36">
        <v>25000</v>
      </c>
      <c r="F286" s="44">
        <f t="shared" si="5"/>
        <v>25000</v>
      </c>
    </row>
    <row r="287" spans="2:6" x14ac:dyDescent="0.25">
      <c r="B287" s="32">
        <v>3111</v>
      </c>
      <c r="C287" s="32" t="s">
        <v>121</v>
      </c>
      <c r="D287" s="36">
        <v>20000</v>
      </c>
      <c r="F287" s="44">
        <f t="shared" si="5"/>
        <v>20000</v>
      </c>
    </row>
    <row r="288" spans="2:6" x14ac:dyDescent="0.25">
      <c r="B288" s="32">
        <v>3131</v>
      </c>
      <c r="C288" s="32" t="s">
        <v>90</v>
      </c>
      <c r="D288" s="36">
        <v>15000</v>
      </c>
      <c r="F288" s="44">
        <f t="shared" si="5"/>
        <v>15000</v>
      </c>
    </row>
    <row r="289" spans="2:6" x14ac:dyDescent="0.25">
      <c r="B289" s="32">
        <v>3141</v>
      </c>
      <c r="C289" s="32" t="s">
        <v>98</v>
      </c>
      <c r="D289" s="36">
        <v>1000</v>
      </c>
      <c r="F289" s="44">
        <f t="shared" si="5"/>
        <v>1000</v>
      </c>
    </row>
    <row r="290" spans="2:6" x14ac:dyDescent="0.25">
      <c r="B290" s="32">
        <v>31813</v>
      </c>
      <c r="C290" s="32" t="s">
        <v>122</v>
      </c>
      <c r="D290" s="36">
        <v>100</v>
      </c>
      <c r="F290" s="44">
        <f t="shared" si="5"/>
        <v>100</v>
      </c>
    </row>
    <row r="291" spans="2:6" ht="30" x14ac:dyDescent="0.25">
      <c r="B291" s="32">
        <v>3317</v>
      </c>
      <c r="C291" s="39" t="s">
        <v>123</v>
      </c>
      <c r="D291" s="36"/>
      <c r="F291" s="44">
        <f t="shared" si="5"/>
        <v>0</v>
      </c>
    </row>
    <row r="292" spans="2:6" x14ac:dyDescent="0.25">
      <c r="B292" s="32">
        <v>3332</v>
      </c>
      <c r="C292" s="32" t="s">
        <v>124</v>
      </c>
      <c r="D292" s="36">
        <v>1000</v>
      </c>
      <c r="F292" s="44">
        <f t="shared" si="5"/>
        <v>1000</v>
      </c>
    </row>
    <row r="293" spans="2:6" x14ac:dyDescent="0.25">
      <c r="B293" s="32">
        <v>3341</v>
      </c>
      <c r="C293" s="32" t="s">
        <v>125</v>
      </c>
      <c r="D293" s="36">
        <v>10000</v>
      </c>
      <c r="F293" s="44">
        <f t="shared" si="5"/>
        <v>10000</v>
      </c>
    </row>
    <row r="294" spans="2:6" x14ac:dyDescent="0.25">
      <c r="B294" s="32">
        <v>3411</v>
      </c>
      <c r="C294" s="32" t="s">
        <v>126</v>
      </c>
      <c r="D294" s="36">
        <v>6000</v>
      </c>
      <c r="F294" s="44">
        <f t="shared" si="5"/>
        <v>6000</v>
      </c>
    </row>
    <row r="295" spans="2:6" x14ac:dyDescent="0.25">
      <c r="B295" s="32">
        <v>3451</v>
      </c>
      <c r="C295" s="32" t="s">
        <v>89</v>
      </c>
      <c r="D295" s="36">
        <v>26000</v>
      </c>
      <c r="F295" s="44">
        <f t="shared" si="5"/>
        <v>26000</v>
      </c>
    </row>
    <row r="296" spans="2:6" x14ac:dyDescent="0.25">
      <c r="B296" s="32">
        <v>3551</v>
      </c>
      <c r="C296" s="32" t="s">
        <v>127</v>
      </c>
      <c r="D296" s="36">
        <v>10000</v>
      </c>
      <c r="F296" s="44">
        <f t="shared" si="5"/>
        <v>10000</v>
      </c>
    </row>
    <row r="297" spans="2:6" x14ac:dyDescent="0.25">
      <c r="B297" s="32">
        <v>3571</v>
      </c>
      <c r="C297" s="32" t="s">
        <v>128</v>
      </c>
      <c r="D297" s="36">
        <v>2000</v>
      </c>
      <c r="F297" s="44">
        <f t="shared" si="5"/>
        <v>2000</v>
      </c>
    </row>
    <row r="298" spans="2:6" x14ac:dyDescent="0.25">
      <c r="B298" s="32">
        <v>3612</v>
      </c>
      <c r="C298" s="32" t="s">
        <v>129</v>
      </c>
      <c r="D298" s="36">
        <v>2000</v>
      </c>
      <c r="F298" s="44">
        <f t="shared" si="5"/>
        <v>2000</v>
      </c>
    </row>
    <row r="299" spans="2:6" x14ac:dyDescent="0.25">
      <c r="B299" s="32">
        <v>3641</v>
      </c>
      <c r="C299" s="32" t="s">
        <v>130</v>
      </c>
      <c r="D299" s="36">
        <v>100</v>
      </c>
      <c r="F299" s="44">
        <f t="shared" si="5"/>
        <v>100</v>
      </c>
    </row>
    <row r="300" spans="2:6" x14ac:dyDescent="0.25">
      <c r="B300" s="32">
        <v>3751</v>
      </c>
      <c r="C300" s="32" t="s">
        <v>131</v>
      </c>
      <c r="D300" s="36">
        <v>1000</v>
      </c>
      <c r="F300" s="44">
        <f t="shared" si="5"/>
        <v>1000</v>
      </c>
    </row>
    <row r="301" spans="2:6" x14ac:dyDescent="0.25">
      <c r="B301" s="32">
        <v>3811</v>
      </c>
      <c r="C301" s="32" t="s">
        <v>132</v>
      </c>
      <c r="D301" s="36">
        <v>100</v>
      </c>
      <c r="F301" s="44">
        <f t="shared" si="5"/>
        <v>100</v>
      </c>
    </row>
    <row r="302" spans="2:6" x14ac:dyDescent="0.25">
      <c r="B302" s="32">
        <v>3853</v>
      </c>
      <c r="C302" s="32" t="s">
        <v>133</v>
      </c>
      <c r="D302" s="36">
        <v>100</v>
      </c>
      <c r="F302" s="44">
        <f t="shared" si="5"/>
        <v>100</v>
      </c>
    </row>
    <row r="303" spans="2:6" x14ac:dyDescent="0.25">
      <c r="B303" s="32">
        <v>3921</v>
      </c>
      <c r="C303" s="32" t="s">
        <v>134</v>
      </c>
      <c r="D303" s="36">
        <v>500</v>
      </c>
      <c r="F303" s="44">
        <f t="shared" si="5"/>
        <v>500</v>
      </c>
    </row>
    <row r="304" spans="2:6" x14ac:dyDescent="0.25">
      <c r="B304" s="32">
        <v>3981</v>
      </c>
      <c r="C304" s="32" t="s">
        <v>135</v>
      </c>
      <c r="D304" s="36">
        <v>37290.839999999997</v>
      </c>
      <c r="F304" s="44">
        <f t="shared" si="5"/>
        <v>37290.839999999997</v>
      </c>
    </row>
    <row r="305" spans="2:6" x14ac:dyDescent="0.25">
      <c r="B305" s="32">
        <v>4411</v>
      </c>
      <c r="C305" s="32" t="s">
        <v>136</v>
      </c>
      <c r="D305" s="36">
        <v>307465</v>
      </c>
      <c r="F305" s="44">
        <f t="shared" si="5"/>
        <v>307465</v>
      </c>
    </row>
    <row r="306" spans="2:6" x14ac:dyDescent="0.25">
      <c r="B306" s="32">
        <v>4421</v>
      </c>
      <c r="C306" s="32" t="s">
        <v>137</v>
      </c>
      <c r="D306" s="36">
        <v>20000</v>
      </c>
      <c r="F306" s="44">
        <f t="shared" si="5"/>
        <v>20000</v>
      </c>
    </row>
    <row r="307" spans="2:6" x14ac:dyDescent="0.25">
      <c r="B307" s="32">
        <v>5111</v>
      </c>
      <c r="C307" s="37" t="s">
        <v>138</v>
      </c>
      <c r="D307" s="38">
        <v>20000</v>
      </c>
      <c r="F307" s="44">
        <f t="shared" si="5"/>
        <v>20000</v>
      </c>
    </row>
    <row r="308" spans="2:6" x14ac:dyDescent="0.25">
      <c r="B308" s="32">
        <v>5151</v>
      </c>
      <c r="C308" s="32" t="s">
        <v>139</v>
      </c>
      <c r="D308" s="36">
        <v>100</v>
      </c>
      <c r="F308" s="44">
        <f t="shared" si="5"/>
        <v>100</v>
      </c>
    </row>
    <row r="309" spans="2:6" x14ac:dyDescent="0.25">
      <c r="B309" s="32">
        <v>5691</v>
      </c>
      <c r="C309" s="32" t="s">
        <v>140</v>
      </c>
      <c r="D309" s="36">
        <v>19000</v>
      </c>
      <c r="F309" s="44">
        <f t="shared" si="5"/>
        <v>19000</v>
      </c>
    </row>
    <row r="310" spans="2:6" x14ac:dyDescent="0.25">
      <c r="B310" s="32">
        <v>5911</v>
      </c>
      <c r="C310" s="32" t="s">
        <v>141</v>
      </c>
      <c r="D310" s="36">
        <v>5000</v>
      </c>
      <c r="E310" s="33"/>
      <c r="F310" s="44">
        <f t="shared" si="5"/>
        <v>5000</v>
      </c>
    </row>
    <row r="311" spans="2:6" ht="15.75" thickBot="1" x14ac:dyDescent="0.3"/>
    <row r="312" spans="2:6" ht="23.25" thickBot="1" x14ac:dyDescent="0.3">
      <c r="B312" s="35" t="s">
        <v>30</v>
      </c>
      <c r="C312" s="246" t="s">
        <v>42</v>
      </c>
      <c r="D312" s="247"/>
      <c r="E312" s="247"/>
      <c r="F312" s="248"/>
    </row>
    <row r="313" spans="2:6" ht="15.75" thickBot="1" x14ac:dyDescent="0.3">
      <c r="B313" s="9" t="s">
        <v>33</v>
      </c>
      <c r="C313" s="236" t="s">
        <v>41</v>
      </c>
      <c r="D313" s="237"/>
      <c r="E313" s="237"/>
      <c r="F313" s="238"/>
    </row>
    <row r="314" spans="2:6" ht="26.25" x14ac:dyDescent="0.25">
      <c r="B314" s="41" t="s">
        <v>96</v>
      </c>
      <c r="C314" s="42" t="s">
        <v>95</v>
      </c>
      <c r="D314" s="43" t="s">
        <v>94</v>
      </c>
      <c r="E314" s="43" t="s">
        <v>93</v>
      </c>
      <c r="F314" s="42" t="s">
        <v>92</v>
      </c>
    </row>
    <row r="315" spans="2:6" x14ac:dyDescent="0.25">
      <c r="B315" s="32">
        <v>1131</v>
      </c>
      <c r="C315" s="32" t="s">
        <v>104</v>
      </c>
      <c r="E315" s="40">
        <v>1391633.46</v>
      </c>
      <c r="F315" s="44">
        <f>E315+D315</f>
        <v>1391633.46</v>
      </c>
    </row>
    <row r="316" spans="2:6" x14ac:dyDescent="0.25">
      <c r="B316" s="32">
        <v>1221</v>
      </c>
      <c r="C316" s="32" t="s">
        <v>99</v>
      </c>
      <c r="E316" s="40">
        <v>342700</v>
      </c>
      <c r="F316" s="44">
        <f t="shared" ref="F316:F361" si="6">E316+D316</f>
        <v>342700</v>
      </c>
    </row>
    <row r="317" spans="2:6" x14ac:dyDescent="0.25">
      <c r="B317" s="32">
        <v>1321</v>
      </c>
      <c r="C317" s="32" t="s">
        <v>100</v>
      </c>
      <c r="E317" s="40">
        <v>30936</v>
      </c>
      <c r="F317" s="44">
        <f t="shared" si="6"/>
        <v>30936</v>
      </c>
    </row>
    <row r="318" spans="2:6" x14ac:dyDescent="0.25">
      <c r="B318" s="32">
        <v>1323</v>
      </c>
      <c r="C318" s="32" t="s">
        <v>103</v>
      </c>
      <c r="E318" s="40">
        <v>206240.02</v>
      </c>
      <c r="F318" s="44">
        <f t="shared" si="6"/>
        <v>206240.02</v>
      </c>
    </row>
    <row r="319" spans="2:6" x14ac:dyDescent="0.25">
      <c r="B319" s="32">
        <v>1342</v>
      </c>
      <c r="C319" s="32" t="s">
        <v>101</v>
      </c>
      <c r="E319" s="40">
        <v>10000</v>
      </c>
      <c r="F319" s="44">
        <f t="shared" si="6"/>
        <v>10000</v>
      </c>
    </row>
    <row r="320" spans="2:6" x14ac:dyDescent="0.25">
      <c r="B320" s="32">
        <v>1413</v>
      </c>
      <c r="C320" s="32" t="s">
        <v>102</v>
      </c>
      <c r="E320" s="40">
        <v>150000</v>
      </c>
      <c r="F320" s="44">
        <f t="shared" si="6"/>
        <v>150000</v>
      </c>
    </row>
    <row r="321" spans="2:6" x14ac:dyDescent="0.25">
      <c r="B321" s="32">
        <v>1522</v>
      </c>
      <c r="C321" s="32" t="s">
        <v>105</v>
      </c>
      <c r="E321" s="40">
        <v>210000</v>
      </c>
      <c r="F321" s="44">
        <f t="shared" si="6"/>
        <v>210000</v>
      </c>
    </row>
    <row r="322" spans="2:6" x14ac:dyDescent="0.25">
      <c r="B322" s="32">
        <v>1592</v>
      </c>
      <c r="C322" s="32" t="s">
        <v>106</v>
      </c>
      <c r="E322" s="40">
        <v>4980.5</v>
      </c>
      <c r="F322" s="44">
        <f t="shared" si="6"/>
        <v>4980.5</v>
      </c>
    </row>
    <row r="323" spans="2:6" x14ac:dyDescent="0.25">
      <c r="B323" s="32">
        <v>1711</v>
      </c>
      <c r="C323" s="32" t="s">
        <v>107</v>
      </c>
      <c r="E323" s="40">
        <v>258326.7</v>
      </c>
      <c r="F323" s="44">
        <f t="shared" si="6"/>
        <v>258326.7</v>
      </c>
    </row>
    <row r="324" spans="2:6" x14ac:dyDescent="0.25">
      <c r="B324" s="32">
        <v>1721</v>
      </c>
      <c r="C324" s="32" t="s">
        <v>108</v>
      </c>
      <c r="E324" s="40">
        <v>98280</v>
      </c>
      <c r="F324" s="44">
        <f t="shared" si="6"/>
        <v>98280</v>
      </c>
    </row>
    <row r="325" spans="2:6" x14ac:dyDescent="0.25">
      <c r="B325" s="32">
        <v>2111</v>
      </c>
      <c r="C325" s="32" t="s">
        <v>109</v>
      </c>
      <c r="D325" s="36">
        <v>8000</v>
      </c>
      <c r="F325" s="44">
        <f t="shared" si="6"/>
        <v>8000</v>
      </c>
    </row>
    <row r="326" spans="2:6" x14ac:dyDescent="0.25">
      <c r="B326" s="32">
        <v>2121</v>
      </c>
      <c r="C326" s="32" t="s">
        <v>110</v>
      </c>
      <c r="D326" s="36">
        <v>15000</v>
      </c>
      <c r="F326" s="44">
        <f t="shared" si="6"/>
        <v>15000</v>
      </c>
    </row>
    <row r="327" spans="2:6" x14ac:dyDescent="0.25">
      <c r="B327" s="32">
        <v>2142</v>
      </c>
      <c r="C327" s="32" t="s">
        <v>111</v>
      </c>
      <c r="D327" s="36"/>
      <c r="F327" s="44">
        <f t="shared" si="6"/>
        <v>0</v>
      </c>
    </row>
    <row r="328" spans="2:6" x14ac:dyDescent="0.25">
      <c r="B328" s="32">
        <v>2161</v>
      </c>
      <c r="C328" s="32" t="s">
        <v>91</v>
      </c>
      <c r="D328" s="36">
        <v>8000</v>
      </c>
      <c r="F328" s="44">
        <f t="shared" si="6"/>
        <v>8000</v>
      </c>
    </row>
    <row r="329" spans="2:6" x14ac:dyDescent="0.25">
      <c r="B329" s="32">
        <v>2212</v>
      </c>
      <c r="C329" s="32" t="s">
        <v>112</v>
      </c>
      <c r="D329" s="36">
        <v>3000</v>
      </c>
      <c r="F329" s="44">
        <f t="shared" si="6"/>
        <v>3000</v>
      </c>
    </row>
    <row r="330" spans="2:6" x14ac:dyDescent="0.25">
      <c r="B330" s="32">
        <v>2312</v>
      </c>
      <c r="C330" s="32" t="s">
        <v>113</v>
      </c>
      <c r="D330" s="36">
        <v>5000</v>
      </c>
      <c r="F330" s="44">
        <f t="shared" si="6"/>
        <v>5000</v>
      </c>
    </row>
    <row r="331" spans="2:6" x14ac:dyDescent="0.25">
      <c r="B331" s="32">
        <v>2411</v>
      </c>
      <c r="C331" s="32" t="s">
        <v>114</v>
      </c>
      <c r="D331" s="36">
        <v>11000</v>
      </c>
      <c r="F331" s="44">
        <f t="shared" si="6"/>
        <v>11000</v>
      </c>
    </row>
    <row r="332" spans="2:6" x14ac:dyDescent="0.25">
      <c r="B332" s="32">
        <v>2461</v>
      </c>
      <c r="C332" s="32" t="s">
        <v>115</v>
      </c>
      <c r="D332" s="36">
        <v>5000</v>
      </c>
      <c r="F332" s="44">
        <f t="shared" si="6"/>
        <v>5000</v>
      </c>
    </row>
    <row r="333" spans="2:6" x14ac:dyDescent="0.25">
      <c r="B333" s="32">
        <v>2491</v>
      </c>
      <c r="C333" s="32" t="s">
        <v>116</v>
      </c>
      <c r="D333" s="36">
        <v>25000</v>
      </c>
      <c r="F333" s="44">
        <f t="shared" si="6"/>
        <v>25000</v>
      </c>
    </row>
    <row r="334" spans="2:6" x14ac:dyDescent="0.25">
      <c r="B334" s="32">
        <v>2612</v>
      </c>
      <c r="C334" s="32" t="s">
        <v>117</v>
      </c>
      <c r="D334" s="36">
        <v>95000</v>
      </c>
      <c r="F334" s="44">
        <f t="shared" si="6"/>
        <v>95000</v>
      </c>
    </row>
    <row r="335" spans="2:6" x14ac:dyDescent="0.25">
      <c r="B335" s="32">
        <v>2711</v>
      </c>
      <c r="C335" s="32" t="s">
        <v>118</v>
      </c>
      <c r="D335" s="36">
        <v>20000</v>
      </c>
      <c r="F335" s="44">
        <f t="shared" si="6"/>
        <v>20000</v>
      </c>
    </row>
    <row r="336" spans="2:6" x14ac:dyDescent="0.25">
      <c r="B336" s="32">
        <v>2731</v>
      </c>
      <c r="C336" s="32" t="s">
        <v>119</v>
      </c>
      <c r="D336" s="36">
        <v>40000</v>
      </c>
      <c r="F336" s="44">
        <f t="shared" si="6"/>
        <v>40000</v>
      </c>
    </row>
    <row r="337" spans="2:6" x14ac:dyDescent="0.25">
      <c r="B337" s="32">
        <v>2981</v>
      </c>
      <c r="C337" s="32" t="s">
        <v>120</v>
      </c>
      <c r="D337" s="36">
        <v>25000</v>
      </c>
      <c r="F337" s="44">
        <f t="shared" si="6"/>
        <v>25000</v>
      </c>
    </row>
    <row r="338" spans="2:6" x14ac:dyDescent="0.25">
      <c r="B338" s="32">
        <v>3111</v>
      </c>
      <c r="C338" s="32" t="s">
        <v>121</v>
      </c>
      <c r="D338" s="36">
        <v>20000</v>
      </c>
      <c r="F338" s="44">
        <f t="shared" si="6"/>
        <v>20000</v>
      </c>
    </row>
    <row r="339" spans="2:6" x14ac:dyDescent="0.25">
      <c r="B339" s="32">
        <v>3131</v>
      </c>
      <c r="C339" s="32" t="s">
        <v>90</v>
      </c>
      <c r="D339" s="36">
        <v>15000</v>
      </c>
      <c r="F339" s="44">
        <f t="shared" si="6"/>
        <v>15000</v>
      </c>
    </row>
    <row r="340" spans="2:6" x14ac:dyDescent="0.25">
      <c r="B340" s="32">
        <v>3141</v>
      </c>
      <c r="C340" s="32" t="s">
        <v>98</v>
      </c>
      <c r="D340" s="36">
        <v>1000</v>
      </c>
      <c r="F340" s="44">
        <f t="shared" si="6"/>
        <v>1000</v>
      </c>
    </row>
    <row r="341" spans="2:6" x14ac:dyDescent="0.25">
      <c r="B341" s="32">
        <v>31813</v>
      </c>
      <c r="C341" s="32" t="s">
        <v>122</v>
      </c>
      <c r="D341" s="36">
        <v>100</v>
      </c>
      <c r="F341" s="44">
        <f t="shared" si="6"/>
        <v>100</v>
      </c>
    </row>
    <row r="342" spans="2:6" ht="30" x14ac:dyDescent="0.25">
      <c r="B342" s="32">
        <v>3317</v>
      </c>
      <c r="C342" s="39" t="s">
        <v>123</v>
      </c>
      <c r="D342" s="36"/>
      <c r="F342" s="44">
        <f t="shared" si="6"/>
        <v>0</v>
      </c>
    </row>
    <row r="343" spans="2:6" x14ac:dyDescent="0.25">
      <c r="B343" s="32">
        <v>3332</v>
      </c>
      <c r="C343" s="32" t="s">
        <v>124</v>
      </c>
      <c r="D343" s="36">
        <v>1000</v>
      </c>
      <c r="F343" s="44">
        <f t="shared" si="6"/>
        <v>1000</v>
      </c>
    </row>
    <row r="344" spans="2:6" x14ac:dyDescent="0.25">
      <c r="B344" s="32">
        <v>3341</v>
      </c>
      <c r="C344" s="32" t="s">
        <v>125</v>
      </c>
      <c r="D344" s="36">
        <v>10000</v>
      </c>
      <c r="F344" s="44">
        <f t="shared" si="6"/>
        <v>10000</v>
      </c>
    </row>
    <row r="345" spans="2:6" x14ac:dyDescent="0.25">
      <c r="B345" s="32">
        <v>3411</v>
      </c>
      <c r="C345" s="32" t="s">
        <v>126</v>
      </c>
      <c r="D345" s="36">
        <v>6000</v>
      </c>
      <c r="F345" s="44">
        <f t="shared" si="6"/>
        <v>6000</v>
      </c>
    </row>
    <row r="346" spans="2:6" x14ac:dyDescent="0.25">
      <c r="B346" s="32">
        <v>3451</v>
      </c>
      <c r="C346" s="32" t="s">
        <v>89</v>
      </c>
      <c r="D346" s="36">
        <v>26000</v>
      </c>
      <c r="F346" s="44">
        <f t="shared" si="6"/>
        <v>26000</v>
      </c>
    </row>
    <row r="347" spans="2:6" x14ac:dyDescent="0.25">
      <c r="B347" s="32">
        <v>3551</v>
      </c>
      <c r="C347" s="32" t="s">
        <v>127</v>
      </c>
      <c r="D347" s="36">
        <v>10000</v>
      </c>
      <c r="F347" s="44">
        <f t="shared" si="6"/>
        <v>10000</v>
      </c>
    </row>
    <row r="348" spans="2:6" x14ac:dyDescent="0.25">
      <c r="B348" s="32">
        <v>3571</v>
      </c>
      <c r="C348" s="32" t="s">
        <v>128</v>
      </c>
      <c r="D348" s="36">
        <v>2000</v>
      </c>
      <c r="F348" s="44">
        <f t="shared" si="6"/>
        <v>2000</v>
      </c>
    </row>
    <row r="349" spans="2:6" x14ac:dyDescent="0.25">
      <c r="B349" s="32">
        <v>3612</v>
      </c>
      <c r="C349" s="32" t="s">
        <v>129</v>
      </c>
      <c r="D349" s="36">
        <v>2000</v>
      </c>
      <c r="F349" s="44">
        <f t="shared" si="6"/>
        <v>2000</v>
      </c>
    </row>
    <row r="350" spans="2:6" x14ac:dyDescent="0.25">
      <c r="B350" s="32">
        <v>3641</v>
      </c>
      <c r="C350" s="32" t="s">
        <v>130</v>
      </c>
      <c r="D350" s="36">
        <v>100</v>
      </c>
      <c r="F350" s="44">
        <f t="shared" si="6"/>
        <v>100</v>
      </c>
    </row>
    <row r="351" spans="2:6" x14ac:dyDescent="0.25">
      <c r="B351" s="32">
        <v>3751</v>
      </c>
      <c r="C351" s="32" t="s">
        <v>131</v>
      </c>
      <c r="D351" s="36">
        <v>1000</v>
      </c>
      <c r="F351" s="44">
        <f t="shared" si="6"/>
        <v>1000</v>
      </c>
    </row>
    <row r="352" spans="2:6" x14ac:dyDescent="0.25">
      <c r="B352" s="32">
        <v>3811</v>
      </c>
      <c r="C352" s="32" t="s">
        <v>132</v>
      </c>
      <c r="D352" s="36">
        <v>100</v>
      </c>
      <c r="F352" s="44">
        <f t="shared" si="6"/>
        <v>100</v>
      </c>
    </row>
    <row r="353" spans="2:6" x14ac:dyDescent="0.25">
      <c r="B353" s="32">
        <v>3853</v>
      </c>
      <c r="C353" s="32" t="s">
        <v>133</v>
      </c>
      <c r="D353" s="36">
        <v>100</v>
      </c>
      <c r="F353" s="44">
        <f t="shared" si="6"/>
        <v>100</v>
      </c>
    </row>
    <row r="354" spans="2:6" x14ac:dyDescent="0.25">
      <c r="B354" s="32">
        <v>3921</v>
      </c>
      <c r="C354" s="32" t="s">
        <v>134</v>
      </c>
      <c r="D354" s="36">
        <v>500</v>
      </c>
      <c r="F354" s="44">
        <f t="shared" si="6"/>
        <v>500</v>
      </c>
    </row>
    <row r="355" spans="2:6" x14ac:dyDescent="0.25">
      <c r="B355" s="32">
        <v>3981</v>
      </c>
      <c r="C355" s="32" t="s">
        <v>135</v>
      </c>
      <c r="D355" s="36">
        <v>37290.839999999997</v>
      </c>
      <c r="F355" s="44">
        <f t="shared" si="6"/>
        <v>37290.839999999997</v>
      </c>
    </row>
    <row r="356" spans="2:6" x14ac:dyDescent="0.25">
      <c r="B356" s="32">
        <v>4411</v>
      </c>
      <c r="C356" s="32" t="s">
        <v>136</v>
      </c>
      <c r="D356" s="36">
        <v>307465</v>
      </c>
      <c r="F356" s="44">
        <f t="shared" si="6"/>
        <v>307465</v>
      </c>
    </row>
    <row r="357" spans="2:6" x14ac:dyDescent="0.25">
      <c r="B357" s="32">
        <v>4421</v>
      </c>
      <c r="C357" s="32" t="s">
        <v>137</v>
      </c>
      <c r="D357" s="36">
        <v>20000</v>
      </c>
      <c r="F357" s="44">
        <f t="shared" si="6"/>
        <v>20000</v>
      </c>
    </row>
    <row r="358" spans="2:6" x14ac:dyDescent="0.25">
      <c r="B358" s="32">
        <v>5111</v>
      </c>
      <c r="C358" s="37" t="s">
        <v>138</v>
      </c>
      <c r="D358" s="38">
        <v>20000</v>
      </c>
      <c r="F358" s="44">
        <f t="shared" si="6"/>
        <v>20000</v>
      </c>
    </row>
    <row r="359" spans="2:6" x14ac:dyDescent="0.25">
      <c r="B359" s="32">
        <v>5151</v>
      </c>
      <c r="C359" s="32" t="s">
        <v>139</v>
      </c>
      <c r="D359" s="36">
        <v>100</v>
      </c>
      <c r="F359" s="44">
        <f t="shared" si="6"/>
        <v>100</v>
      </c>
    </row>
    <row r="360" spans="2:6" x14ac:dyDescent="0.25">
      <c r="B360" s="32">
        <v>5691</v>
      </c>
      <c r="C360" s="32" t="s">
        <v>140</v>
      </c>
      <c r="D360" s="36">
        <v>19000</v>
      </c>
      <c r="F360" s="44">
        <f t="shared" si="6"/>
        <v>19000</v>
      </c>
    </row>
    <row r="361" spans="2:6" x14ac:dyDescent="0.25">
      <c r="B361" s="32">
        <v>5911</v>
      </c>
      <c r="C361" s="32" t="s">
        <v>141</v>
      </c>
      <c r="D361" s="36">
        <v>5000</v>
      </c>
      <c r="E361" s="33"/>
      <c r="F361" s="44">
        <f t="shared" si="6"/>
        <v>5000</v>
      </c>
    </row>
    <row r="362" spans="2:6" ht="15.75" thickBot="1" x14ac:dyDescent="0.3"/>
    <row r="363" spans="2:6" ht="23.25" thickBot="1" x14ac:dyDescent="0.3">
      <c r="B363" s="35" t="s">
        <v>34</v>
      </c>
      <c r="C363" s="246" t="s">
        <v>42</v>
      </c>
      <c r="D363" s="247"/>
      <c r="E363" s="247"/>
      <c r="F363" s="248"/>
    </row>
    <row r="364" spans="2:6" ht="15.75" thickBot="1" x14ac:dyDescent="0.3">
      <c r="B364" s="9" t="s">
        <v>35</v>
      </c>
      <c r="C364" s="236" t="s">
        <v>41</v>
      </c>
      <c r="D364" s="237"/>
      <c r="E364" s="237"/>
      <c r="F364" s="238"/>
    </row>
    <row r="365" spans="2:6" ht="26.25" x14ac:dyDescent="0.25">
      <c r="B365" s="41" t="s">
        <v>96</v>
      </c>
      <c r="C365" s="42" t="s">
        <v>95</v>
      </c>
      <c r="D365" s="43" t="s">
        <v>94</v>
      </c>
      <c r="E365" s="43" t="s">
        <v>93</v>
      </c>
      <c r="F365" s="42" t="s">
        <v>92</v>
      </c>
    </row>
    <row r="366" spans="2:6" x14ac:dyDescent="0.25">
      <c r="B366" s="32">
        <v>1131</v>
      </c>
      <c r="C366" s="32" t="s">
        <v>104</v>
      </c>
      <c r="E366" s="40">
        <v>1391633.46</v>
      </c>
      <c r="F366" s="44">
        <f>E366+D366</f>
        <v>1391633.46</v>
      </c>
    </row>
    <row r="367" spans="2:6" x14ac:dyDescent="0.25">
      <c r="B367" s="32">
        <v>1221</v>
      </c>
      <c r="C367" s="32" t="s">
        <v>99</v>
      </c>
      <c r="E367" s="40">
        <v>342700</v>
      </c>
      <c r="F367" s="44">
        <f t="shared" ref="F367:F412" si="7">E367+D367</f>
        <v>342700</v>
      </c>
    </row>
    <row r="368" spans="2:6" x14ac:dyDescent="0.25">
      <c r="B368" s="32">
        <v>1321</v>
      </c>
      <c r="C368" s="32" t="s">
        <v>100</v>
      </c>
      <c r="E368" s="40">
        <v>30936</v>
      </c>
      <c r="F368" s="44">
        <f t="shared" si="7"/>
        <v>30936</v>
      </c>
    </row>
    <row r="369" spans="2:6" x14ac:dyDescent="0.25">
      <c r="B369" s="32">
        <v>1323</v>
      </c>
      <c r="C369" s="32" t="s">
        <v>103</v>
      </c>
      <c r="E369" s="40">
        <v>206240.02</v>
      </c>
      <c r="F369" s="44">
        <f t="shared" si="7"/>
        <v>206240.02</v>
      </c>
    </row>
    <row r="370" spans="2:6" x14ac:dyDescent="0.25">
      <c r="B370" s="32">
        <v>1342</v>
      </c>
      <c r="C370" s="32" t="s">
        <v>101</v>
      </c>
      <c r="E370" s="40">
        <v>10000</v>
      </c>
      <c r="F370" s="44">
        <f t="shared" si="7"/>
        <v>10000</v>
      </c>
    </row>
    <row r="371" spans="2:6" x14ac:dyDescent="0.25">
      <c r="B371" s="32">
        <v>1413</v>
      </c>
      <c r="C371" s="32" t="s">
        <v>102</v>
      </c>
      <c r="E371" s="40">
        <v>150000</v>
      </c>
      <c r="F371" s="44">
        <f t="shared" si="7"/>
        <v>150000</v>
      </c>
    </row>
    <row r="372" spans="2:6" x14ac:dyDescent="0.25">
      <c r="B372" s="32">
        <v>1522</v>
      </c>
      <c r="C372" s="32" t="s">
        <v>105</v>
      </c>
      <c r="E372" s="40">
        <v>210000</v>
      </c>
      <c r="F372" s="44">
        <f t="shared" si="7"/>
        <v>210000</v>
      </c>
    </row>
    <row r="373" spans="2:6" x14ac:dyDescent="0.25">
      <c r="B373" s="32">
        <v>1592</v>
      </c>
      <c r="C373" s="32" t="s">
        <v>106</v>
      </c>
      <c r="E373" s="40">
        <v>4980.5</v>
      </c>
      <c r="F373" s="44">
        <f t="shared" si="7"/>
        <v>4980.5</v>
      </c>
    </row>
    <row r="374" spans="2:6" x14ac:dyDescent="0.25">
      <c r="B374" s="32">
        <v>1711</v>
      </c>
      <c r="C374" s="32" t="s">
        <v>107</v>
      </c>
      <c r="E374" s="40">
        <v>258326.7</v>
      </c>
      <c r="F374" s="44">
        <f t="shared" si="7"/>
        <v>258326.7</v>
      </c>
    </row>
    <row r="375" spans="2:6" x14ac:dyDescent="0.25">
      <c r="B375" s="32">
        <v>1721</v>
      </c>
      <c r="C375" s="32" t="s">
        <v>108</v>
      </c>
      <c r="E375" s="40">
        <v>98280</v>
      </c>
      <c r="F375" s="44">
        <f t="shared" si="7"/>
        <v>98280</v>
      </c>
    </row>
    <row r="376" spans="2:6" x14ac:dyDescent="0.25">
      <c r="B376" s="32">
        <v>2111</v>
      </c>
      <c r="C376" s="32" t="s">
        <v>109</v>
      </c>
      <c r="D376" s="36">
        <v>8000</v>
      </c>
      <c r="F376" s="44">
        <f t="shared" si="7"/>
        <v>8000</v>
      </c>
    </row>
    <row r="377" spans="2:6" x14ac:dyDescent="0.25">
      <c r="B377" s="32">
        <v>2121</v>
      </c>
      <c r="C377" s="32" t="s">
        <v>110</v>
      </c>
      <c r="D377" s="36">
        <v>15000</v>
      </c>
      <c r="F377" s="44">
        <f t="shared" si="7"/>
        <v>15000</v>
      </c>
    </row>
    <row r="378" spans="2:6" x14ac:dyDescent="0.25">
      <c r="B378" s="32">
        <v>2142</v>
      </c>
      <c r="C378" s="32" t="s">
        <v>111</v>
      </c>
      <c r="D378" s="36"/>
      <c r="F378" s="44">
        <f t="shared" si="7"/>
        <v>0</v>
      </c>
    </row>
    <row r="379" spans="2:6" x14ac:dyDescent="0.25">
      <c r="B379" s="32">
        <v>2161</v>
      </c>
      <c r="C379" s="32" t="s">
        <v>91</v>
      </c>
      <c r="D379" s="36">
        <v>8000</v>
      </c>
      <c r="F379" s="44">
        <f t="shared" si="7"/>
        <v>8000</v>
      </c>
    </row>
    <row r="380" spans="2:6" x14ac:dyDescent="0.25">
      <c r="B380" s="32">
        <v>2212</v>
      </c>
      <c r="C380" s="32" t="s">
        <v>112</v>
      </c>
      <c r="D380" s="36">
        <v>3000</v>
      </c>
      <c r="F380" s="44">
        <f t="shared" si="7"/>
        <v>3000</v>
      </c>
    </row>
    <row r="381" spans="2:6" x14ac:dyDescent="0.25">
      <c r="B381" s="32">
        <v>2312</v>
      </c>
      <c r="C381" s="32" t="s">
        <v>113</v>
      </c>
      <c r="D381" s="36">
        <v>5000</v>
      </c>
      <c r="F381" s="44">
        <f t="shared" si="7"/>
        <v>5000</v>
      </c>
    </row>
    <row r="382" spans="2:6" x14ac:dyDescent="0.25">
      <c r="B382" s="32">
        <v>2411</v>
      </c>
      <c r="C382" s="32" t="s">
        <v>114</v>
      </c>
      <c r="D382" s="36">
        <v>11000</v>
      </c>
      <c r="F382" s="44">
        <f t="shared" si="7"/>
        <v>11000</v>
      </c>
    </row>
    <row r="383" spans="2:6" x14ac:dyDescent="0.25">
      <c r="B383" s="32">
        <v>2461</v>
      </c>
      <c r="C383" s="32" t="s">
        <v>115</v>
      </c>
      <c r="D383" s="36">
        <v>5000</v>
      </c>
      <c r="F383" s="44">
        <f t="shared" si="7"/>
        <v>5000</v>
      </c>
    </row>
    <row r="384" spans="2:6" x14ac:dyDescent="0.25">
      <c r="B384" s="32">
        <v>2491</v>
      </c>
      <c r="C384" s="32" t="s">
        <v>116</v>
      </c>
      <c r="D384" s="36">
        <v>25000</v>
      </c>
      <c r="F384" s="44">
        <f t="shared" si="7"/>
        <v>25000</v>
      </c>
    </row>
    <row r="385" spans="2:6" x14ac:dyDescent="0.25">
      <c r="B385" s="32">
        <v>2612</v>
      </c>
      <c r="C385" s="32" t="s">
        <v>117</v>
      </c>
      <c r="D385" s="36">
        <v>95000</v>
      </c>
      <c r="F385" s="44">
        <f t="shared" si="7"/>
        <v>95000</v>
      </c>
    </row>
    <row r="386" spans="2:6" x14ac:dyDescent="0.25">
      <c r="B386" s="32">
        <v>2711</v>
      </c>
      <c r="C386" s="32" t="s">
        <v>118</v>
      </c>
      <c r="D386" s="36">
        <v>20000</v>
      </c>
      <c r="F386" s="44">
        <f t="shared" si="7"/>
        <v>20000</v>
      </c>
    </row>
    <row r="387" spans="2:6" x14ac:dyDescent="0.25">
      <c r="B387" s="32">
        <v>2731</v>
      </c>
      <c r="C387" s="32" t="s">
        <v>119</v>
      </c>
      <c r="D387" s="36">
        <v>40000</v>
      </c>
      <c r="F387" s="44">
        <f t="shared" si="7"/>
        <v>40000</v>
      </c>
    </row>
    <row r="388" spans="2:6" x14ac:dyDescent="0.25">
      <c r="B388" s="32">
        <v>2981</v>
      </c>
      <c r="C388" s="32" t="s">
        <v>120</v>
      </c>
      <c r="D388" s="36">
        <v>25000</v>
      </c>
      <c r="F388" s="44">
        <f t="shared" si="7"/>
        <v>25000</v>
      </c>
    </row>
    <row r="389" spans="2:6" x14ac:dyDescent="0.25">
      <c r="B389" s="32">
        <v>3111</v>
      </c>
      <c r="C389" s="32" t="s">
        <v>121</v>
      </c>
      <c r="D389" s="36">
        <v>20000</v>
      </c>
      <c r="F389" s="44">
        <f t="shared" si="7"/>
        <v>20000</v>
      </c>
    </row>
    <row r="390" spans="2:6" x14ac:dyDescent="0.25">
      <c r="B390" s="32">
        <v>3131</v>
      </c>
      <c r="C390" s="32" t="s">
        <v>90</v>
      </c>
      <c r="D390" s="36">
        <v>15000</v>
      </c>
      <c r="F390" s="44">
        <f t="shared" si="7"/>
        <v>15000</v>
      </c>
    </row>
    <row r="391" spans="2:6" x14ac:dyDescent="0.25">
      <c r="B391" s="32">
        <v>3141</v>
      </c>
      <c r="C391" s="32" t="s">
        <v>98</v>
      </c>
      <c r="D391" s="36">
        <v>1000</v>
      </c>
      <c r="F391" s="44">
        <f t="shared" si="7"/>
        <v>1000</v>
      </c>
    </row>
    <row r="392" spans="2:6" x14ac:dyDescent="0.25">
      <c r="B392" s="32">
        <v>31813</v>
      </c>
      <c r="C392" s="32" t="s">
        <v>122</v>
      </c>
      <c r="D392" s="36">
        <v>100</v>
      </c>
      <c r="F392" s="44">
        <f t="shared" si="7"/>
        <v>100</v>
      </c>
    </row>
    <row r="393" spans="2:6" ht="30" x14ac:dyDescent="0.25">
      <c r="B393" s="32">
        <v>3317</v>
      </c>
      <c r="C393" s="39" t="s">
        <v>123</v>
      </c>
      <c r="D393" s="36"/>
      <c r="F393" s="44">
        <f t="shared" si="7"/>
        <v>0</v>
      </c>
    </row>
    <row r="394" spans="2:6" x14ac:dyDescent="0.25">
      <c r="B394" s="32">
        <v>3332</v>
      </c>
      <c r="C394" s="32" t="s">
        <v>124</v>
      </c>
      <c r="D394" s="36">
        <v>1000</v>
      </c>
      <c r="F394" s="44">
        <f t="shared" si="7"/>
        <v>1000</v>
      </c>
    </row>
    <row r="395" spans="2:6" x14ac:dyDescent="0.25">
      <c r="B395" s="32">
        <v>3341</v>
      </c>
      <c r="C395" s="32" t="s">
        <v>125</v>
      </c>
      <c r="D395" s="36">
        <v>10000</v>
      </c>
      <c r="F395" s="44">
        <f t="shared" si="7"/>
        <v>10000</v>
      </c>
    </row>
    <row r="396" spans="2:6" x14ac:dyDescent="0.25">
      <c r="B396" s="32">
        <v>3411</v>
      </c>
      <c r="C396" s="32" t="s">
        <v>126</v>
      </c>
      <c r="D396" s="36">
        <v>6000</v>
      </c>
      <c r="F396" s="44">
        <f t="shared" si="7"/>
        <v>6000</v>
      </c>
    </row>
    <row r="397" spans="2:6" x14ac:dyDescent="0.25">
      <c r="B397" s="32">
        <v>3451</v>
      </c>
      <c r="C397" s="32" t="s">
        <v>89</v>
      </c>
      <c r="D397" s="36">
        <v>26000</v>
      </c>
      <c r="F397" s="44">
        <f t="shared" si="7"/>
        <v>26000</v>
      </c>
    </row>
    <row r="398" spans="2:6" x14ac:dyDescent="0.25">
      <c r="B398" s="32">
        <v>3551</v>
      </c>
      <c r="C398" s="32" t="s">
        <v>127</v>
      </c>
      <c r="D398" s="36">
        <v>10000</v>
      </c>
      <c r="F398" s="44">
        <f t="shared" si="7"/>
        <v>10000</v>
      </c>
    </row>
    <row r="399" spans="2:6" x14ac:dyDescent="0.25">
      <c r="B399" s="32">
        <v>3571</v>
      </c>
      <c r="C399" s="32" t="s">
        <v>128</v>
      </c>
      <c r="D399" s="36">
        <v>2000</v>
      </c>
      <c r="F399" s="44">
        <f t="shared" si="7"/>
        <v>2000</v>
      </c>
    </row>
    <row r="400" spans="2:6" x14ac:dyDescent="0.25">
      <c r="B400" s="32">
        <v>3612</v>
      </c>
      <c r="C400" s="32" t="s">
        <v>129</v>
      </c>
      <c r="D400" s="36">
        <v>2000</v>
      </c>
      <c r="F400" s="44">
        <f t="shared" si="7"/>
        <v>2000</v>
      </c>
    </row>
    <row r="401" spans="2:10" x14ac:dyDescent="0.25">
      <c r="B401" s="32">
        <v>3641</v>
      </c>
      <c r="C401" s="32" t="s">
        <v>130</v>
      </c>
      <c r="D401" s="36">
        <v>100</v>
      </c>
      <c r="F401" s="44">
        <f t="shared" si="7"/>
        <v>100</v>
      </c>
    </row>
    <row r="402" spans="2:10" x14ac:dyDescent="0.25">
      <c r="B402" s="32">
        <v>3751</v>
      </c>
      <c r="C402" s="32" t="s">
        <v>131</v>
      </c>
      <c r="D402" s="36">
        <v>1000</v>
      </c>
      <c r="F402" s="44">
        <f t="shared" si="7"/>
        <v>1000</v>
      </c>
    </row>
    <row r="403" spans="2:10" x14ac:dyDescent="0.25">
      <c r="B403" s="32">
        <v>3811</v>
      </c>
      <c r="C403" s="32" t="s">
        <v>132</v>
      </c>
      <c r="D403" s="36">
        <v>100</v>
      </c>
      <c r="F403" s="44">
        <f t="shared" si="7"/>
        <v>100</v>
      </c>
    </row>
    <row r="404" spans="2:10" x14ac:dyDescent="0.25">
      <c r="B404" s="32">
        <v>3853</v>
      </c>
      <c r="C404" s="32" t="s">
        <v>133</v>
      </c>
      <c r="D404" s="36">
        <v>100</v>
      </c>
      <c r="F404" s="44">
        <f t="shared" si="7"/>
        <v>100</v>
      </c>
    </row>
    <row r="405" spans="2:10" x14ac:dyDescent="0.25">
      <c r="B405" s="32">
        <v>3921</v>
      </c>
      <c r="C405" s="32" t="s">
        <v>134</v>
      </c>
      <c r="D405" s="36">
        <v>500</v>
      </c>
      <c r="F405" s="44">
        <f t="shared" si="7"/>
        <v>500</v>
      </c>
    </row>
    <row r="406" spans="2:10" x14ac:dyDescent="0.25">
      <c r="B406" s="32">
        <v>3981</v>
      </c>
      <c r="C406" s="32" t="s">
        <v>135</v>
      </c>
      <c r="D406" s="36">
        <v>37290.839999999997</v>
      </c>
      <c r="F406" s="44">
        <f t="shared" si="7"/>
        <v>37290.839999999997</v>
      </c>
    </row>
    <row r="407" spans="2:10" x14ac:dyDescent="0.25">
      <c r="B407" s="32">
        <v>4411</v>
      </c>
      <c r="C407" s="32" t="s">
        <v>136</v>
      </c>
      <c r="D407" s="36">
        <v>307465</v>
      </c>
      <c r="F407" s="44">
        <f t="shared" si="7"/>
        <v>307465</v>
      </c>
    </row>
    <row r="408" spans="2:10" x14ac:dyDescent="0.25">
      <c r="B408" s="32">
        <v>4421</v>
      </c>
      <c r="C408" s="32" t="s">
        <v>137</v>
      </c>
      <c r="D408" s="36">
        <v>20000</v>
      </c>
      <c r="F408" s="44">
        <f t="shared" si="7"/>
        <v>20000</v>
      </c>
    </row>
    <row r="409" spans="2:10" x14ac:dyDescent="0.25">
      <c r="B409" s="32">
        <v>5111</v>
      </c>
      <c r="C409" s="37" t="s">
        <v>138</v>
      </c>
      <c r="D409" s="38">
        <v>20000</v>
      </c>
      <c r="F409" s="44">
        <f t="shared" si="7"/>
        <v>20000</v>
      </c>
    </row>
    <row r="410" spans="2:10" x14ac:dyDescent="0.25">
      <c r="B410" s="32">
        <v>5151</v>
      </c>
      <c r="C410" s="32" t="s">
        <v>139</v>
      </c>
      <c r="D410" s="36">
        <v>100</v>
      </c>
      <c r="F410" s="44">
        <f t="shared" si="7"/>
        <v>100</v>
      </c>
    </row>
    <row r="411" spans="2:10" x14ac:dyDescent="0.25">
      <c r="B411" s="32">
        <v>5691</v>
      </c>
      <c r="C411" s="32" t="s">
        <v>140</v>
      </c>
      <c r="D411" s="36">
        <v>19000</v>
      </c>
      <c r="F411" s="44">
        <f t="shared" si="7"/>
        <v>19000</v>
      </c>
    </row>
    <row r="412" spans="2:10" x14ac:dyDescent="0.25">
      <c r="B412" s="32">
        <v>5911</v>
      </c>
      <c r="C412" s="32" t="s">
        <v>141</v>
      </c>
      <c r="D412" s="36">
        <v>5000</v>
      </c>
      <c r="E412" s="33"/>
      <c r="F412" s="44">
        <f t="shared" si="7"/>
        <v>5000</v>
      </c>
    </row>
    <row r="413" spans="2:10" ht="15.75" thickBot="1" x14ac:dyDescent="0.3"/>
    <row r="414" spans="2:10" ht="23.25" thickBot="1" x14ac:dyDescent="0.3">
      <c r="B414" s="35" t="s">
        <v>34</v>
      </c>
      <c r="C414" s="246" t="s">
        <v>42</v>
      </c>
      <c r="D414" s="247"/>
      <c r="E414" s="247"/>
      <c r="F414" s="248"/>
    </row>
    <row r="415" spans="2:10" ht="15.75" thickBot="1" x14ac:dyDescent="0.3">
      <c r="B415" s="9" t="s">
        <v>36</v>
      </c>
      <c r="C415" s="236" t="s">
        <v>41</v>
      </c>
      <c r="D415" s="237"/>
      <c r="E415" s="237"/>
      <c r="F415" s="238"/>
      <c r="J415" s="46"/>
    </row>
    <row r="416" spans="2:10" ht="26.25" x14ac:dyDescent="0.25">
      <c r="B416" s="41" t="s">
        <v>96</v>
      </c>
      <c r="C416" s="42" t="s">
        <v>95</v>
      </c>
      <c r="D416" s="43" t="s">
        <v>94</v>
      </c>
      <c r="E416" s="43" t="s">
        <v>93</v>
      </c>
      <c r="F416" s="42" t="s">
        <v>92</v>
      </c>
      <c r="J416" s="46"/>
    </row>
    <row r="417" spans="2:6" x14ac:dyDescent="0.25">
      <c r="B417" s="32">
        <v>1131</v>
      </c>
      <c r="C417" s="32" t="s">
        <v>104</v>
      </c>
      <c r="E417" s="40">
        <v>1391633.46</v>
      </c>
      <c r="F417" s="44">
        <f>E417+D417</f>
        <v>1391633.46</v>
      </c>
    </row>
    <row r="418" spans="2:6" x14ac:dyDescent="0.25">
      <c r="B418" s="32">
        <v>1221</v>
      </c>
      <c r="C418" s="32" t="s">
        <v>99</v>
      </c>
      <c r="E418" s="40">
        <v>342700</v>
      </c>
      <c r="F418" s="44">
        <f t="shared" ref="F418:F463" si="8">E418+D418</f>
        <v>342700</v>
      </c>
    </row>
    <row r="419" spans="2:6" x14ac:dyDescent="0.25">
      <c r="B419" s="32">
        <v>1321</v>
      </c>
      <c r="C419" s="32" t="s">
        <v>100</v>
      </c>
      <c r="E419" s="40">
        <v>30936</v>
      </c>
      <c r="F419" s="44">
        <f t="shared" si="8"/>
        <v>30936</v>
      </c>
    </row>
    <row r="420" spans="2:6" x14ac:dyDescent="0.25">
      <c r="B420" s="32">
        <v>1323</v>
      </c>
      <c r="C420" s="32" t="s">
        <v>103</v>
      </c>
      <c r="E420" s="40">
        <v>206240.02</v>
      </c>
      <c r="F420" s="44">
        <f t="shared" si="8"/>
        <v>206240.02</v>
      </c>
    </row>
    <row r="421" spans="2:6" x14ac:dyDescent="0.25">
      <c r="B421" s="32">
        <v>1342</v>
      </c>
      <c r="C421" s="32" t="s">
        <v>101</v>
      </c>
      <c r="E421" s="40">
        <v>10000</v>
      </c>
      <c r="F421" s="44">
        <f t="shared" si="8"/>
        <v>10000</v>
      </c>
    </row>
    <row r="422" spans="2:6" x14ac:dyDescent="0.25">
      <c r="B422" s="32">
        <v>1413</v>
      </c>
      <c r="C422" s="32" t="s">
        <v>102</v>
      </c>
      <c r="E422" s="40">
        <v>150000</v>
      </c>
      <c r="F422" s="44">
        <f t="shared" si="8"/>
        <v>150000</v>
      </c>
    </row>
    <row r="423" spans="2:6" x14ac:dyDescent="0.25">
      <c r="B423" s="32">
        <v>1522</v>
      </c>
      <c r="C423" s="32" t="s">
        <v>105</v>
      </c>
      <c r="E423" s="40">
        <v>210000</v>
      </c>
      <c r="F423" s="44">
        <f t="shared" si="8"/>
        <v>210000</v>
      </c>
    </row>
    <row r="424" spans="2:6" x14ac:dyDescent="0.25">
      <c r="B424" s="32">
        <v>1592</v>
      </c>
      <c r="C424" s="32" t="s">
        <v>106</v>
      </c>
      <c r="E424" s="40">
        <v>4980.5</v>
      </c>
      <c r="F424" s="44">
        <f t="shared" si="8"/>
        <v>4980.5</v>
      </c>
    </row>
    <row r="425" spans="2:6" x14ac:dyDescent="0.25">
      <c r="B425" s="32">
        <v>1711</v>
      </c>
      <c r="C425" s="32" t="s">
        <v>107</v>
      </c>
      <c r="E425" s="40">
        <v>258326.7</v>
      </c>
      <c r="F425" s="44">
        <f t="shared" si="8"/>
        <v>258326.7</v>
      </c>
    </row>
    <row r="426" spans="2:6" x14ac:dyDescent="0.25">
      <c r="B426" s="32">
        <v>1721</v>
      </c>
      <c r="C426" s="32" t="s">
        <v>108</v>
      </c>
      <c r="E426" s="40">
        <v>98280</v>
      </c>
      <c r="F426" s="44">
        <f t="shared" si="8"/>
        <v>98280</v>
      </c>
    </row>
    <row r="427" spans="2:6" x14ac:dyDescent="0.25">
      <c r="B427" s="32">
        <v>2111</v>
      </c>
      <c r="C427" s="32" t="s">
        <v>109</v>
      </c>
      <c r="D427" s="36">
        <v>8000</v>
      </c>
      <c r="F427" s="44">
        <f t="shared" si="8"/>
        <v>8000</v>
      </c>
    </row>
    <row r="428" spans="2:6" x14ac:dyDescent="0.25">
      <c r="B428" s="32">
        <v>2121</v>
      </c>
      <c r="C428" s="32" t="s">
        <v>110</v>
      </c>
      <c r="D428" s="36">
        <v>15000</v>
      </c>
      <c r="F428" s="44">
        <f t="shared" si="8"/>
        <v>15000</v>
      </c>
    </row>
    <row r="429" spans="2:6" x14ac:dyDescent="0.25">
      <c r="B429" s="32">
        <v>2142</v>
      </c>
      <c r="C429" s="32" t="s">
        <v>111</v>
      </c>
      <c r="D429" s="36"/>
      <c r="F429" s="44">
        <f t="shared" si="8"/>
        <v>0</v>
      </c>
    </row>
    <row r="430" spans="2:6" x14ac:dyDescent="0.25">
      <c r="B430" s="32">
        <v>2161</v>
      </c>
      <c r="C430" s="32" t="s">
        <v>91</v>
      </c>
      <c r="D430" s="36">
        <v>8000</v>
      </c>
      <c r="F430" s="44">
        <f t="shared" si="8"/>
        <v>8000</v>
      </c>
    </row>
    <row r="431" spans="2:6" x14ac:dyDescent="0.25">
      <c r="B431" s="32">
        <v>2212</v>
      </c>
      <c r="C431" s="32" t="s">
        <v>112</v>
      </c>
      <c r="D431" s="36">
        <v>3000</v>
      </c>
      <c r="F431" s="44">
        <f t="shared" si="8"/>
        <v>3000</v>
      </c>
    </row>
    <row r="432" spans="2:6" x14ac:dyDescent="0.25">
      <c r="B432" s="32">
        <v>2312</v>
      </c>
      <c r="C432" s="32" t="s">
        <v>113</v>
      </c>
      <c r="D432" s="36">
        <v>5000</v>
      </c>
      <c r="F432" s="44">
        <f t="shared" si="8"/>
        <v>5000</v>
      </c>
    </row>
    <row r="433" spans="2:6" x14ac:dyDescent="0.25">
      <c r="B433" s="32">
        <v>2411</v>
      </c>
      <c r="C433" s="32" t="s">
        <v>114</v>
      </c>
      <c r="D433" s="36">
        <v>11000</v>
      </c>
      <c r="F433" s="44">
        <f t="shared" si="8"/>
        <v>11000</v>
      </c>
    </row>
    <row r="434" spans="2:6" x14ac:dyDescent="0.25">
      <c r="B434" s="32">
        <v>2461</v>
      </c>
      <c r="C434" s="32" t="s">
        <v>115</v>
      </c>
      <c r="D434" s="36">
        <v>5000</v>
      </c>
      <c r="F434" s="44">
        <f t="shared" si="8"/>
        <v>5000</v>
      </c>
    </row>
    <row r="435" spans="2:6" x14ac:dyDescent="0.25">
      <c r="B435" s="32">
        <v>2491</v>
      </c>
      <c r="C435" s="32" t="s">
        <v>116</v>
      </c>
      <c r="D435" s="36">
        <v>25000</v>
      </c>
      <c r="F435" s="44">
        <f t="shared" si="8"/>
        <v>25000</v>
      </c>
    </row>
    <row r="436" spans="2:6" x14ac:dyDescent="0.25">
      <c r="B436" s="32">
        <v>2612</v>
      </c>
      <c r="C436" s="32" t="s">
        <v>117</v>
      </c>
      <c r="D436" s="36">
        <v>95000</v>
      </c>
      <c r="F436" s="44">
        <f t="shared" si="8"/>
        <v>95000</v>
      </c>
    </row>
    <row r="437" spans="2:6" x14ac:dyDescent="0.25">
      <c r="B437" s="32">
        <v>2711</v>
      </c>
      <c r="C437" s="32" t="s">
        <v>118</v>
      </c>
      <c r="D437" s="36">
        <v>20000</v>
      </c>
      <c r="F437" s="44">
        <f t="shared" si="8"/>
        <v>20000</v>
      </c>
    </row>
    <row r="438" spans="2:6" x14ac:dyDescent="0.25">
      <c r="B438" s="32">
        <v>2731</v>
      </c>
      <c r="C438" s="32" t="s">
        <v>119</v>
      </c>
      <c r="D438" s="36">
        <v>40000</v>
      </c>
      <c r="F438" s="44">
        <f t="shared" si="8"/>
        <v>40000</v>
      </c>
    </row>
    <row r="439" spans="2:6" x14ac:dyDescent="0.25">
      <c r="B439" s="32">
        <v>2981</v>
      </c>
      <c r="C439" s="32" t="s">
        <v>120</v>
      </c>
      <c r="D439" s="36">
        <v>25000</v>
      </c>
      <c r="F439" s="44">
        <f t="shared" si="8"/>
        <v>25000</v>
      </c>
    </row>
    <row r="440" spans="2:6" x14ac:dyDescent="0.25">
      <c r="B440" s="32">
        <v>3111</v>
      </c>
      <c r="C440" s="32" t="s">
        <v>121</v>
      </c>
      <c r="D440" s="36">
        <v>20000</v>
      </c>
      <c r="F440" s="44">
        <f t="shared" si="8"/>
        <v>20000</v>
      </c>
    </row>
    <row r="441" spans="2:6" x14ac:dyDescent="0.25">
      <c r="B441" s="32">
        <v>3131</v>
      </c>
      <c r="C441" s="32" t="s">
        <v>90</v>
      </c>
      <c r="D441" s="36">
        <v>15000</v>
      </c>
      <c r="F441" s="44">
        <f t="shared" si="8"/>
        <v>15000</v>
      </c>
    </row>
    <row r="442" spans="2:6" x14ac:dyDescent="0.25">
      <c r="B442" s="32">
        <v>3141</v>
      </c>
      <c r="C442" s="32" t="s">
        <v>98</v>
      </c>
      <c r="D442" s="36">
        <v>1000</v>
      </c>
      <c r="F442" s="44">
        <f t="shared" si="8"/>
        <v>1000</v>
      </c>
    </row>
    <row r="443" spans="2:6" x14ac:dyDescent="0.25">
      <c r="B443" s="32">
        <v>31813</v>
      </c>
      <c r="C443" s="32" t="s">
        <v>122</v>
      </c>
      <c r="D443" s="36">
        <v>100</v>
      </c>
      <c r="F443" s="44">
        <f t="shared" si="8"/>
        <v>100</v>
      </c>
    </row>
    <row r="444" spans="2:6" ht="30" x14ac:dyDescent="0.25">
      <c r="B444" s="32">
        <v>3317</v>
      </c>
      <c r="C444" s="39" t="s">
        <v>123</v>
      </c>
      <c r="D444" s="36"/>
      <c r="F444" s="44">
        <f t="shared" si="8"/>
        <v>0</v>
      </c>
    </row>
    <row r="445" spans="2:6" x14ac:dyDescent="0.25">
      <c r="B445" s="32">
        <v>3332</v>
      </c>
      <c r="C445" s="32" t="s">
        <v>124</v>
      </c>
      <c r="D445" s="36">
        <v>1000</v>
      </c>
      <c r="F445" s="44">
        <f t="shared" si="8"/>
        <v>1000</v>
      </c>
    </row>
    <row r="446" spans="2:6" x14ac:dyDescent="0.25">
      <c r="B446" s="32">
        <v>3341</v>
      </c>
      <c r="C446" s="32" t="s">
        <v>125</v>
      </c>
      <c r="D446" s="36">
        <v>10000</v>
      </c>
      <c r="F446" s="44">
        <f t="shared" si="8"/>
        <v>10000</v>
      </c>
    </row>
    <row r="447" spans="2:6" x14ac:dyDescent="0.25">
      <c r="B447" s="32">
        <v>3411</v>
      </c>
      <c r="C447" s="32" t="s">
        <v>126</v>
      </c>
      <c r="D447" s="36">
        <v>6000</v>
      </c>
      <c r="F447" s="44">
        <f t="shared" si="8"/>
        <v>6000</v>
      </c>
    </row>
    <row r="448" spans="2:6" x14ac:dyDescent="0.25">
      <c r="B448" s="32">
        <v>3451</v>
      </c>
      <c r="C448" s="32" t="s">
        <v>89</v>
      </c>
      <c r="D448" s="36">
        <v>26000</v>
      </c>
      <c r="F448" s="44">
        <f t="shared" si="8"/>
        <v>26000</v>
      </c>
    </row>
    <row r="449" spans="2:6" x14ac:dyDescent="0.25">
      <c r="B449" s="32">
        <v>3551</v>
      </c>
      <c r="C449" s="32" t="s">
        <v>127</v>
      </c>
      <c r="D449" s="36">
        <v>10000</v>
      </c>
      <c r="F449" s="44">
        <f t="shared" si="8"/>
        <v>10000</v>
      </c>
    </row>
    <row r="450" spans="2:6" x14ac:dyDescent="0.25">
      <c r="B450" s="32">
        <v>3571</v>
      </c>
      <c r="C450" s="32" t="s">
        <v>128</v>
      </c>
      <c r="D450" s="36">
        <v>2000</v>
      </c>
      <c r="F450" s="44">
        <f t="shared" si="8"/>
        <v>2000</v>
      </c>
    </row>
    <row r="451" spans="2:6" x14ac:dyDescent="0.25">
      <c r="B451" s="32">
        <v>3612</v>
      </c>
      <c r="C451" s="32" t="s">
        <v>129</v>
      </c>
      <c r="D451" s="36">
        <v>2000</v>
      </c>
      <c r="F451" s="44">
        <f t="shared" si="8"/>
        <v>2000</v>
      </c>
    </row>
    <row r="452" spans="2:6" x14ac:dyDescent="0.25">
      <c r="B452" s="32">
        <v>3641</v>
      </c>
      <c r="C452" s="32" t="s">
        <v>130</v>
      </c>
      <c r="D452" s="36">
        <v>100</v>
      </c>
      <c r="F452" s="44">
        <f t="shared" si="8"/>
        <v>100</v>
      </c>
    </row>
    <row r="453" spans="2:6" x14ac:dyDescent="0.25">
      <c r="B453" s="32">
        <v>3751</v>
      </c>
      <c r="C453" s="32" t="s">
        <v>131</v>
      </c>
      <c r="D453" s="36">
        <v>1000</v>
      </c>
      <c r="F453" s="44">
        <f t="shared" si="8"/>
        <v>1000</v>
      </c>
    </row>
    <row r="454" spans="2:6" x14ac:dyDescent="0.25">
      <c r="B454" s="32">
        <v>3811</v>
      </c>
      <c r="C454" s="32" t="s">
        <v>132</v>
      </c>
      <c r="D454" s="36">
        <v>100</v>
      </c>
      <c r="F454" s="44">
        <f t="shared" si="8"/>
        <v>100</v>
      </c>
    </row>
    <row r="455" spans="2:6" x14ac:dyDescent="0.25">
      <c r="B455" s="32">
        <v>3853</v>
      </c>
      <c r="C455" s="32" t="s">
        <v>133</v>
      </c>
      <c r="D455" s="36">
        <v>100</v>
      </c>
      <c r="F455" s="44">
        <f t="shared" si="8"/>
        <v>100</v>
      </c>
    </row>
    <row r="456" spans="2:6" x14ac:dyDescent="0.25">
      <c r="B456" s="32">
        <v>3921</v>
      </c>
      <c r="C456" s="32" t="s">
        <v>134</v>
      </c>
      <c r="D456" s="36">
        <v>500</v>
      </c>
      <c r="F456" s="44">
        <f t="shared" si="8"/>
        <v>500</v>
      </c>
    </row>
    <row r="457" spans="2:6" x14ac:dyDescent="0.25">
      <c r="B457" s="32">
        <v>3981</v>
      </c>
      <c r="C457" s="32" t="s">
        <v>135</v>
      </c>
      <c r="D457" s="36">
        <v>37290.839999999997</v>
      </c>
      <c r="F457" s="44">
        <f t="shared" si="8"/>
        <v>37290.839999999997</v>
      </c>
    </row>
    <row r="458" spans="2:6" x14ac:dyDescent="0.25">
      <c r="B458" s="32">
        <v>4411</v>
      </c>
      <c r="C458" s="32" t="s">
        <v>136</v>
      </c>
      <c r="D458" s="36">
        <v>307465</v>
      </c>
      <c r="F458" s="44">
        <f t="shared" si="8"/>
        <v>307465</v>
      </c>
    </row>
    <row r="459" spans="2:6" x14ac:dyDescent="0.25">
      <c r="B459" s="32">
        <v>4421</v>
      </c>
      <c r="C459" s="32" t="s">
        <v>137</v>
      </c>
      <c r="D459" s="36">
        <v>20000</v>
      </c>
      <c r="F459" s="44">
        <f t="shared" si="8"/>
        <v>20000</v>
      </c>
    </row>
    <row r="460" spans="2:6" x14ac:dyDescent="0.25">
      <c r="B460" s="32">
        <v>5111</v>
      </c>
      <c r="C460" s="37" t="s">
        <v>138</v>
      </c>
      <c r="D460" s="38">
        <v>20000</v>
      </c>
      <c r="F460" s="44">
        <f t="shared" si="8"/>
        <v>20000</v>
      </c>
    </row>
    <row r="461" spans="2:6" x14ac:dyDescent="0.25">
      <c r="B461" s="32">
        <v>5151</v>
      </c>
      <c r="C461" s="32" t="s">
        <v>139</v>
      </c>
      <c r="D461" s="36">
        <v>100</v>
      </c>
      <c r="F461" s="44">
        <f t="shared" si="8"/>
        <v>100</v>
      </c>
    </row>
    <row r="462" spans="2:6" x14ac:dyDescent="0.25">
      <c r="B462" s="32">
        <v>5691</v>
      </c>
      <c r="C462" s="32" t="s">
        <v>140</v>
      </c>
      <c r="D462" s="36">
        <v>19000</v>
      </c>
      <c r="F462" s="44">
        <f t="shared" si="8"/>
        <v>19000</v>
      </c>
    </row>
    <row r="463" spans="2:6" x14ac:dyDescent="0.25">
      <c r="B463" s="32">
        <v>5911</v>
      </c>
      <c r="C463" s="32" t="s">
        <v>141</v>
      </c>
      <c r="D463" s="36">
        <v>5000</v>
      </c>
      <c r="E463" s="33"/>
      <c r="F463" s="44">
        <f t="shared" si="8"/>
        <v>5000</v>
      </c>
    </row>
    <row r="465" spans="2:6" ht="15.75" thickBot="1" x14ac:dyDescent="0.3"/>
    <row r="466" spans="2:6" ht="23.25" thickBot="1" x14ac:dyDescent="0.3">
      <c r="B466" s="35" t="s">
        <v>34</v>
      </c>
      <c r="C466" s="246" t="s">
        <v>42</v>
      </c>
      <c r="D466" s="247"/>
      <c r="E466" s="247"/>
      <c r="F466" s="248"/>
    </row>
    <row r="467" spans="2:6" ht="15.75" thickBot="1" x14ac:dyDescent="0.3">
      <c r="B467" s="9" t="s">
        <v>37</v>
      </c>
      <c r="C467" s="236" t="s">
        <v>41</v>
      </c>
      <c r="D467" s="237"/>
      <c r="E467" s="237"/>
      <c r="F467" s="238"/>
    </row>
    <row r="468" spans="2:6" ht="26.25" x14ac:dyDescent="0.25">
      <c r="B468" s="41" t="s">
        <v>96</v>
      </c>
      <c r="C468" s="42" t="s">
        <v>95</v>
      </c>
      <c r="D468" s="43" t="s">
        <v>94</v>
      </c>
      <c r="E468" s="43" t="s">
        <v>93</v>
      </c>
      <c r="F468" s="42" t="s">
        <v>92</v>
      </c>
    </row>
    <row r="469" spans="2:6" x14ac:dyDescent="0.25">
      <c r="B469" s="32">
        <v>1131</v>
      </c>
      <c r="C469" s="32" t="s">
        <v>104</v>
      </c>
      <c r="E469" s="40">
        <v>1391633.46</v>
      </c>
      <c r="F469" s="44">
        <f>E469+D469</f>
        <v>1391633.46</v>
      </c>
    </row>
    <row r="470" spans="2:6" x14ac:dyDescent="0.25">
      <c r="B470" s="32">
        <v>1221</v>
      </c>
      <c r="C470" s="32" t="s">
        <v>99</v>
      </c>
      <c r="E470" s="40">
        <v>342700</v>
      </c>
      <c r="F470" s="44">
        <f t="shared" ref="F470:F515" si="9">E470+D470</f>
        <v>342700</v>
      </c>
    </row>
    <row r="471" spans="2:6" x14ac:dyDescent="0.25">
      <c r="B471" s="32">
        <v>1321</v>
      </c>
      <c r="C471" s="32" t="s">
        <v>100</v>
      </c>
      <c r="E471" s="40">
        <v>30936</v>
      </c>
      <c r="F471" s="44">
        <f t="shared" si="9"/>
        <v>30936</v>
      </c>
    </row>
    <row r="472" spans="2:6" x14ac:dyDescent="0.25">
      <c r="B472" s="32">
        <v>1323</v>
      </c>
      <c r="C472" s="32" t="s">
        <v>103</v>
      </c>
      <c r="E472" s="40">
        <v>206240.02</v>
      </c>
      <c r="F472" s="44">
        <f t="shared" si="9"/>
        <v>206240.02</v>
      </c>
    </row>
    <row r="473" spans="2:6" x14ac:dyDescent="0.25">
      <c r="B473" s="32">
        <v>1342</v>
      </c>
      <c r="C473" s="32" t="s">
        <v>101</v>
      </c>
      <c r="E473" s="40">
        <v>10000</v>
      </c>
      <c r="F473" s="44">
        <f t="shared" si="9"/>
        <v>10000</v>
      </c>
    </row>
    <row r="474" spans="2:6" x14ac:dyDescent="0.25">
      <c r="B474" s="32">
        <v>1413</v>
      </c>
      <c r="C474" s="32" t="s">
        <v>102</v>
      </c>
      <c r="E474" s="40">
        <v>150000</v>
      </c>
      <c r="F474" s="44">
        <f t="shared" si="9"/>
        <v>150000</v>
      </c>
    </row>
    <row r="475" spans="2:6" x14ac:dyDescent="0.25">
      <c r="B475" s="32">
        <v>1522</v>
      </c>
      <c r="C475" s="32" t="s">
        <v>105</v>
      </c>
      <c r="E475" s="40">
        <v>210000</v>
      </c>
      <c r="F475" s="44">
        <f t="shared" si="9"/>
        <v>210000</v>
      </c>
    </row>
    <row r="476" spans="2:6" x14ac:dyDescent="0.25">
      <c r="B476" s="32">
        <v>1592</v>
      </c>
      <c r="C476" s="32" t="s">
        <v>106</v>
      </c>
      <c r="E476" s="40">
        <v>4980.5</v>
      </c>
      <c r="F476" s="44">
        <f t="shared" si="9"/>
        <v>4980.5</v>
      </c>
    </row>
    <row r="477" spans="2:6" x14ac:dyDescent="0.25">
      <c r="B477" s="32">
        <v>1711</v>
      </c>
      <c r="C477" s="32" t="s">
        <v>107</v>
      </c>
      <c r="E477" s="40">
        <v>258326.7</v>
      </c>
      <c r="F477" s="44">
        <f t="shared" si="9"/>
        <v>258326.7</v>
      </c>
    </row>
    <row r="478" spans="2:6" x14ac:dyDescent="0.25">
      <c r="B478" s="32">
        <v>1721</v>
      </c>
      <c r="C478" s="32" t="s">
        <v>108</v>
      </c>
      <c r="E478" s="40">
        <v>98280</v>
      </c>
      <c r="F478" s="44">
        <f t="shared" si="9"/>
        <v>98280</v>
      </c>
    </row>
    <row r="479" spans="2:6" x14ac:dyDescent="0.25">
      <c r="B479" s="32">
        <v>2111</v>
      </c>
      <c r="C479" s="32" t="s">
        <v>109</v>
      </c>
      <c r="D479" s="36">
        <v>8000</v>
      </c>
      <c r="F479" s="44">
        <f t="shared" si="9"/>
        <v>8000</v>
      </c>
    </row>
    <row r="480" spans="2:6" x14ac:dyDescent="0.25">
      <c r="B480" s="32">
        <v>2121</v>
      </c>
      <c r="C480" s="32" t="s">
        <v>110</v>
      </c>
      <c r="D480" s="36">
        <v>15000</v>
      </c>
      <c r="F480" s="44">
        <f t="shared" si="9"/>
        <v>15000</v>
      </c>
    </row>
    <row r="481" spans="2:6" x14ac:dyDescent="0.25">
      <c r="B481" s="32">
        <v>2142</v>
      </c>
      <c r="C481" s="32" t="s">
        <v>111</v>
      </c>
      <c r="D481" s="36"/>
      <c r="F481" s="44">
        <f t="shared" si="9"/>
        <v>0</v>
      </c>
    </row>
    <row r="482" spans="2:6" x14ac:dyDescent="0.25">
      <c r="B482" s="32">
        <v>2161</v>
      </c>
      <c r="C482" s="32" t="s">
        <v>91</v>
      </c>
      <c r="D482" s="36">
        <v>8000</v>
      </c>
      <c r="F482" s="44">
        <f t="shared" si="9"/>
        <v>8000</v>
      </c>
    </row>
    <row r="483" spans="2:6" x14ac:dyDescent="0.25">
      <c r="B483" s="32">
        <v>2212</v>
      </c>
      <c r="C483" s="32" t="s">
        <v>112</v>
      </c>
      <c r="D483" s="36">
        <v>3000</v>
      </c>
      <c r="F483" s="44">
        <f t="shared" si="9"/>
        <v>3000</v>
      </c>
    </row>
    <row r="484" spans="2:6" x14ac:dyDescent="0.25">
      <c r="B484" s="32">
        <v>2312</v>
      </c>
      <c r="C484" s="32" t="s">
        <v>113</v>
      </c>
      <c r="D484" s="36">
        <v>5000</v>
      </c>
      <c r="F484" s="44">
        <f t="shared" si="9"/>
        <v>5000</v>
      </c>
    </row>
    <row r="485" spans="2:6" x14ac:dyDescent="0.25">
      <c r="B485" s="32">
        <v>2411</v>
      </c>
      <c r="C485" s="32" t="s">
        <v>114</v>
      </c>
      <c r="D485" s="36">
        <v>11000</v>
      </c>
      <c r="F485" s="44">
        <f t="shared" si="9"/>
        <v>11000</v>
      </c>
    </row>
    <row r="486" spans="2:6" x14ac:dyDescent="0.25">
      <c r="B486" s="32">
        <v>2461</v>
      </c>
      <c r="C486" s="32" t="s">
        <v>115</v>
      </c>
      <c r="D486" s="36">
        <v>5000</v>
      </c>
      <c r="F486" s="44">
        <f t="shared" si="9"/>
        <v>5000</v>
      </c>
    </row>
    <row r="487" spans="2:6" x14ac:dyDescent="0.25">
      <c r="B487" s="32">
        <v>2491</v>
      </c>
      <c r="C487" s="32" t="s">
        <v>116</v>
      </c>
      <c r="D487" s="36">
        <v>25000</v>
      </c>
      <c r="F487" s="44">
        <f t="shared" si="9"/>
        <v>25000</v>
      </c>
    </row>
    <row r="488" spans="2:6" x14ac:dyDescent="0.25">
      <c r="B488" s="32">
        <v>2612</v>
      </c>
      <c r="C488" s="32" t="s">
        <v>117</v>
      </c>
      <c r="D488" s="36">
        <v>95000</v>
      </c>
      <c r="F488" s="44">
        <f t="shared" si="9"/>
        <v>95000</v>
      </c>
    </row>
    <row r="489" spans="2:6" x14ac:dyDescent="0.25">
      <c r="B489" s="32">
        <v>2711</v>
      </c>
      <c r="C489" s="32" t="s">
        <v>118</v>
      </c>
      <c r="D489" s="36">
        <v>20000</v>
      </c>
      <c r="F489" s="44">
        <f t="shared" si="9"/>
        <v>20000</v>
      </c>
    </row>
    <row r="490" spans="2:6" x14ac:dyDescent="0.25">
      <c r="B490" s="32">
        <v>2731</v>
      </c>
      <c r="C490" s="32" t="s">
        <v>119</v>
      </c>
      <c r="D490" s="36">
        <v>40000</v>
      </c>
      <c r="F490" s="44">
        <f t="shared" si="9"/>
        <v>40000</v>
      </c>
    </row>
    <row r="491" spans="2:6" x14ac:dyDescent="0.25">
      <c r="B491" s="32">
        <v>2981</v>
      </c>
      <c r="C491" s="32" t="s">
        <v>120</v>
      </c>
      <c r="D491" s="36">
        <v>25000</v>
      </c>
      <c r="F491" s="44">
        <f t="shared" si="9"/>
        <v>25000</v>
      </c>
    </row>
    <row r="492" spans="2:6" x14ac:dyDescent="0.25">
      <c r="B492" s="32">
        <v>3111</v>
      </c>
      <c r="C492" s="32" t="s">
        <v>121</v>
      </c>
      <c r="D492" s="36">
        <v>20000</v>
      </c>
      <c r="F492" s="44">
        <f t="shared" si="9"/>
        <v>20000</v>
      </c>
    </row>
    <row r="493" spans="2:6" x14ac:dyDescent="0.25">
      <c r="B493" s="32">
        <v>3131</v>
      </c>
      <c r="C493" s="32" t="s">
        <v>90</v>
      </c>
      <c r="D493" s="36">
        <v>15000</v>
      </c>
      <c r="F493" s="44">
        <f t="shared" si="9"/>
        <v>15000</v>
      </c>
    </row>
    <row r="494" spans="2:6" x14ac:dyDescent="0.25">
      <c r="B494" s="32">
        <v>3141</v>
      </c>
      <c r="C494" s="32" t="s">
        <v>98</v>
      </c>
      <c r="D494" s="36">
        <v>1000</v>
      </c>
      <c r="F494" s="44">
        <f t="shared" si="9"/>
        <v>1000</v>
      </c>
    </row>
    <row r="495" spans="2:6" x14ac:dyDescent="0.25">
      <c r="B495" s="32">
        <v>31813</v>
      </c>
      <c r="C495" s="32" t="s">
        <v>122</v>
      </c>
      <c r="D495" s="36">
        <v>100</v>
      </c>
      <c r="F495" s="44">
        <f t="shared" si="9"/>
        <v>100</v>
      </c>
    </row>
    <row r="496" spans="2:6" ht="30" x14ac:dyDescent="0.25">
      <c r="B496" s="32">
        <v>3317</v>
      </c>
      <c r="C496" s="39" t="s">
        <v>123</v>
      </c>
      <c r="D496" s="36"/>
      <c r="F496" s="44">
        <f t="shared" si="9"/>
        <v>0</v>
      </c>
    </row>
    <row r="497" spans="2:6" x14ac:dyDescent="0.25">
      <c r="B497" s="32">
        <v>3332</v>
      </c>
      <c r="C497" s="32" t="s">
        <v>124</v>
      </c>
      <c r="D497" s="36">
        <v>1000</v>
      </c>
      <c r="F497" s="44">
        <f t="shared" si="9"/>
        <v>1000</v>
      </c>
    </row>
    <row r="498" spans="2:6" x14ac:dyDescent="0.25">
      <c r="B498" s="32">
        <v>3341</v>
      </c>
      <c r="C498" s="32" t="s">
        <v>125</v>
      </c>
      <c r="D498" s="36">
        <v>10000</v>
      </c>
      <c r="F498" s="44">
        <f t="shared" si="9"/>
        <v>10000</v>
      </c>
    </row>
    <row r="499" spans="2:6" x14ac:dyDescent="0.25">
      <c r="B499" s="32">
        <v>3411</v>
      </c>
      <c r="C499" s="32" t="s">
        <v>126</v>
      </c>
      <c r="D499" s="36">
        <v>6000</v>
      </c>
      <c r="F499" s="44">
        <f t="shared" si="9"/>
        <v>6000</v>
      </c>
    </row>
    <row r="500" spans="2:6" x14ac:dyDescent="0.25">
      <c r="B500" s="32">
        <v>3451</v>
      </c>
      <c r="C500" s="32" t="s">
        <v>89</v>
      </c>
      <c r="D500" s="36">
        <v>26000</v>
      </c>
      <c r="F500" s="44">
        <f t="shared" si="9"/>
        <v>26000</v>
      </c>
    </row>
    <row r="501" spans="2:6" x14ac:dyDescent="0.25">
      <c r="B501" s="32">
        <v>3551</v>
      </c>
      <c r="C501" s="32" t="s">
        <v>127</v>
      </c>
      <c r="D501" s="36">
        <v>10000</v>
      </c>
      <c r="F501" s="44">
        <f t="shared" si="9"/>
        <v>10000</v>
      </c>
    </row>
    <row r="502" spans="2:6" x14ac:dyDescent="0.25">
      <c r="B502" s="32">
        <v>3571</v>
      </c>
      <c r="C502" s="32" t="s">
        <v>128</v>
      </c>
      <c r="D502" s="36">
        <v>2000</v>
      </c>
      <c r="F502" s="44">
        <f t="shared" si="9"/>
        <v>2000</v>
      </c>
    </row>
    <row r="503" spans="2:6" x14ac:dyDescent="0.25">
      <c r="B503" s="32">
        <v>3612</v>
      </c>
      <c r="C503" s="32" t="s">
        <v>129</v>
      </c>
      <c r="D503" s="36">
        <v>2000</v>
      </c>
      <c r="F503" s="44">
        <f t="shared" si="9"/>
        <v>2000</v>
      </c>
    </row>
    <row r="504" spans="2:6" x14ac:dyDescent="0.25">
      <c r="B504" s="32">
        <v>3641</v>
      </c>
      <c r="C504" s="32" t="s">
        <v>130</v>
      </c>
      <c r="D504" s="36">
        <v>100</v>
      </c>
      <c r="F504" s="44">
        <f t="shared" si="9"/>
        <v>100</v>
      </c>
    </row>
    <row r="505" spans="2:6" x14ac:dyDescent="0.25">
      <c r="B505" s="32">
        <v>3751</v>
      </c>
      <c r="C505" s="32" t="s">
        <v>131</v>
      </c>
      <c r="D505" s="36">
        <v>1000</v>
      </c>
      <c r="F505" s="44">
        <f t="shared" si="9"/>
        <v>1000</v>
      </c>
    </row>
    <row r="506" spans="2:6" x14ac:dyDescent="0.25">
      <c r="B506" s="32">
        <v>3811</v>
      </c>
      <c r="C506" s="32" t="s">
        <v>132</v>
      </c>
      <c r="D506" s="36">
        <v>100</v>
      </c>
      <c r="F506" s="44">
        <f t="shared" si="9"/>
        <v>100</v>
      </c>
    </row>
    <row r="507" spans="2:6" x14ac:dyDescent="0.25">
      <c r="B507" s="32">
        <v>3853</v>
      </c>
      <c r="C507" s="32" t="s">
        <v>133</v>
      </c>
      <c r="D507" s="36">
        <v>100</v>
      </c>
      <c r="F507" s="44">
        <f t="shared" si="9"/>
        <v>100</v>
      </c>
    </row>
    <row r="508" spans="2:6" x14ac:dyDescent="0.25">
      <c r="B508" s="32">
        <v>3921</v>
      </c>
      <c r="C508" s="32" t="s">
        <v>134</v>
      </c>
      <c r="D508" s="36">
        <v>500</v>
      </c>
      <c r="F508" s="44">
        <f t="shared" si="9"/>
        <v>500</v>
      </c>
    </row>
    <row r="509" spans="2:6" x14ac:dyDescent="0.25">
      <c r="B509" s="32">
        <v>3981</v>
      </c>
      <c r="C509" s="32" t="s">
        <v>135</v>
      </c>
      <c r="D509" s="36">
        <v>37290.839999999997</v>
      </c>
      <c r="F509" s="44">
        <f t="shared" si="9"/>
        <v>37290.839999999997</v>
      </c>
    </row>
    <row r="510" spans="2:6" x14ac:dyDescent="0.25">
      <c r="B510" s="32">
        <v>4411</v>
      </c>
      <c r="C510" s="32" t="s">
        <v>136</v>
      </c>
      <c r="D510" s="36">
        <v>307465</v>
      </c>
      <c r="F510" s="44">
        <f t="shared" si="9"/>
        <v>307465</v>
      </c>
    </row>
    <row r="511" spans="2:6" x14ac:dyDescent="0.25">
      <c r="B511" s="32">
        <v>4421</v>
      </c>
      <c r="C511" s="32" t="s">
        <v>137</v>
      </c>
      <c r="D511" s="36">
        <v>20000</v>
      </c>
      <c r="F511" s="44">
        <f t="shared" si="9"/>
        <v>20000</v>
      </c>
    </row>
    <row r="512" spans="2:6" x14ac:dyDescent="0.25">
      <c r="B512" s="32">
        <v>5111</v>
      </c>
      <c r="C512" s="37" t="s">
        <v>138</v>
      </c>
      <c r="D512" s="38">
        <v>20000</v>
      </c>
      <c r="F512" s="44">
        <f t="shared" si="9"/>
        <v>20000</v>
      </c>
    </row>
    <row r="513" spans="2:6" x14ac:dyDescent="0.25">
      <c r="B513" s="32">
        <v>5151</v>
      </c>
      <c r="C513" s="32" t="s">
        <v>139</v>
      </c>
      <c r="D513" s="36">
        <v>100</v>
      </c>
      <c r="F513" s="44">
        <f t="shared" si="9"/>
        <v>100</v>
      </c>
    </row>
    <row r="514" spans="2:6" x14ac:dyDescent="0.25">
      <c r="B514" s="32">
        <v>5691</v>
      </c>
      <c r="C514" s="32" t="s">
        <v>140</v>
      </c>
      <c r="D514" s="36">
        <v>19000</v>
      </c>
      <c r="F514" s="44">
        <f t="shared" si="9"/>
        <v>19000</v>
      </c>
    </row>
    <row r="515" spans="2:6" x14ac:dyDescent="0.25">
      <c r="B515" s="32">
        <v>5911</v>
      </c>
      <c r="C515" s="32" t="s">
        <v>141</v>
      </c>
      <c r="D515" s="36">
        <v>5000</v>
      </c>
      <c r="E515" s="33"/>
      <c r="F515" s="44">
        <f t="shared" si="9"/>
        <v>5000</v>
      </c>
    </row>
  </sheetData>
  <mergeCells count="24">
    <mergeCell ref="C467:F467"/>
    <mergeCell ref="C210:F210"/>
    <mergeCell ref="C211:F211"/>
    <mergeCell ref="C261:F261"/>
    <mergeCell ref="C262:F262"/>
    <mergeCell ref="C312:F312"/>
    <mergeCell ref="C313:F313"/>
    <mergeCell ref="C363:F363"/>
    <mergeCell ref="C364:F364"/>
    <mergeCell ref="C414:F414"/>
    <mergeCell ref="C415:F415"/>
    <mergeCell ref="C466:F466"/>
    <mergeCell ref="C160:F160"/>
    <mergeCell ref="B3:C3"/>
    <mergeCell ref="D3:F3"/>
    <mergeCell ref="B4:C4"/>
    <mergeCell ref="D4:F4"/>
    <mergeCell ref="C5:F5"/>
    <mergeCell ref="C6:F6"/>
    <mergeCell ref="C56:F56"/>
    <mergeCell ref="C57:F57"/>
    <mergeCell ref="C107:F107"/>
    <mergeCell ref="C108:F108"/>
    <mergeCell ref="C159:F15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36"/>
  <sheetViews>
    <sheetView topLeftCell="A221" workbookViewId="0">
      <selection activeCell="B211" sqref="B211"/>
    </sheetView>
  </sheetViews>
  <sheetFormatPr baseColWidth="10" defaultColWidth="11.42578125" defaultRowHeight="15" x14ac:dyDescent="0.25"/>
  <cols>
    <col min="2" max="2" width="37.7109375" customWidth="1"/>
    <col min="3" max="3" width="26.140625" customWidth="1"/>
    <col min="4" max="4" width="22.42578125" customWidth="1"/>
    <col min="5" max="5" width="17" customWidth="1"/>
    <col min="6" max="6" width="34.28515625" customWidth="1"/>
  </cols>
  <sheetData>
    <row r="2" spans="1:12" x14ac:dyDescent="0.25">
      <c r="B2" s="249" t="s">
        <v>208</v>
      </c>
      <c r="C2" s="249"/>
      <c r="D2" s="249"/>
      <c r="E2" s="249"/>
      <c r="F2" s="249"/>
      <c r="G2" s="249"/>
    </row>
    <row r="3" spans="1:12" x14ac:dyDescent="0.25">
      <c r="A3" s="250" t="s">
        <v>309</v>
      </c>
      <c r="B3" s="250"/>
      <c r="C3" s="250"/>
    </row>
    <row r="4" spans="1:12" x14ac:dyDescent="0.25">
      <c r="A4" s="93" t="s">
        <v>251</v>
      </c>
      <c r="B4" s="93" t="s">
        <v>212</v>
      </c>
      <c r="C4" s="93" t="s">
        <v>213</v>
      </c>
      <c r="D4" s="93" t="s">
        <v>204</v>
      </c>
    </row>
    <row r="5" spans="1:12" x14ac:dyDescent="0.25">
      <c r="A5" s="102" t="s">
        <v>261</v>
      </c>
      <c r="B5" s="101" t="s">
        <v>256</v>
      </c>
      <c r="C5" s="32" t="s">
        <v>258</v>
      </c>
      <c r="D5" s="32">
        <v>150</v>
      </c>
      <c r="F5" s="127"/>
      <c r="G5" s="127"/>
      <c r="H5" s="127"/>
      <c r="I5" s="127"/>
      <c r="J5" s="14"/>
      <c r="K5" s="14"/>
      <c r="L5" s="14"/>
    </row>
    <row r="6" spans="1:12" x14ac:dyDescent="0.25">
      <c r="A6" s="102" t="s">
        <v>261</v>
      </c>
      <c r="B6" s="32" t="s">
        <v>262</v>
      </c>
      <c r="C6" s="32" t="s">
        <v>259</v>
      </c>
      <c r="D6" s="32">
        <v>40</v>
      </c>
      <c r="J6" s="14"/>
    </row>
    <row r="7" spans="1:12" ht="30" x14ac:dyDescent="0.25">
      <c r="A7" s="102" t="s">
        <v>261</v>
      </c>
      <c r="B7" s="39" t="s">
        <v>255</v>
      </c>
      <c r="C7" s="32" t="s">
        <v>258</v>
      </c>
      <c r="D7" s="32">
        <v>450</v>
      </c>
      <c r="J7" s="14"/>
    </row>
    <row r="8" spans="1:12" x14ac:dyDescent="0.25">
      <c r="A8" s="102" t="s">
        <v>261</v>
      </c>
      <c r="B8" s="32" t="s">
        <v>263</v>
      </c>
      <c r="C8" s="32" t="s">
        <v>258</v>
      </c>
      <c r="D8" s="32">
        <v>300</v>
      </c>
      <c r="J8" s="14"/>
    </row>
    <row r="9" spans="1:12" ht="15" customHeight="1" x14ac:dyDescent="0.25">
      <c r="A9" s="102" t="s">
        <v>261</v>
      </c>
      <c r="B9" s="32" t="s">
        <v>257</v>
      </c>
      <c r="C9" s="32" t="s">
        <v>260</v>
      </c>
      <c r="D9" s="32">
        <v>485</v>
      </c>
    </row>
    <row r="10" spans="1:12" x14ac:dyDescent="0.25">
      <c r="D10">
        <v>1425</v>
      </c>
    </row>
    <row r="11" spans="1:12" ht="21" x14ac:dyDescent="0.35">
      <c r="A11" s="154" t="s">
        <v>351</v>
      </c>
      <c r="B11" s="155" t="s">
        <v>281</v>
      </c>
      <c r="C11" s="156"/>
      <c r="D11" s="157"/>
    </row>
    <row r="12" spans="1:12" x14ac:dyDescent="0.25">
      <c r="B12" s="158" t="s">
        <v>277</v>
      </c>
      <c r="C12" s="159"/>
      <c r="D12" s="160"/>
    </row>
    <row r="13" spans="1:12" s="128" customFormat="1" ht="18" customHeight="1" x14ac:dyDescent="0.3">
      <c r="A13" s="152" t="s">
        <v>351</v>
      </c>
      <c r="B13" s="155" t="s">
        <v>349</v>
      </c>
      <c r="C13" s="156"/>
      <c r="D13" s="157"/>
    </row>
    <row r="14" spans="1:12" ht="18.75" x14ac:dyDescent="0.3">
      <c r="A14" s="153"/>
      <c r="B14" s="158" t="s">
        <v>277</v>
      </c>
      <c r="C14" s="159"/>
      <c r="D14" s="160"/>
    </row>
    <row r="15" spans="1:12" ht="18.75" x14ac:dyDescent="0.3">
      <c r="A15" s="153" t="s">
        <v>351</v>
      </c>
      <c r="B15" s="155" t="s">
        <v>350</v>
      </c>
      <c r="C15" s="156"/>
      <c r="D15" s="157"/>
    </row>
    <row r="16" spans="1:12" x14ac:dyDescent="0.25">
      <c r="B16" s="158" t="s">
        <v>277</v>
      </c>
      <c r="C16" s="159"/>
      <c r="D16" s="160"/>
    </row>
    <row r="17" spans="1:6" x14ac:dyDescent="0.25">
      <c r="B17" s="108"/>
      <c r="F17" s="128"/>
    </row>
    <row r="18" spans="1:6" x14ac:dyDescent="0.25">
      <c r="A18" s="132" t="s">
        <v>310</v>
      </c>
      <c r="B18" s="128"/>
      <c r="C18" s="128"/>
      <c r="D18" s="128"/>
    </row>
    <row r="19" spans="1:6" x14ac:dyDescent="0.25">
      <c r="A19" s="93" t="s">
        <v>251</v>
      </c>
      <c r="B19" s="93" t="s">
        <v>212</v>
      </c>
      <c r="C19" s="93" t="s">
        <v>213</v>
      </c>
      <c r="D19" s="93" t="s">
        <v>204</v>
      </c>
      <c r="E19" s="128"/>
    </row>
    <row r="20" spans="1:6" x14ac:dyDescent="0.25">
      <c r="A20" s="102" t="s">
        <v>261</v>
      </c>
      <c r="B20" s="172" t="s">
        <v>318</v>
      </c>
      <c r="C20" s="173" t="s">
        <v>319</v>
      </c>
      <c r="D20" s="173">
        <v>1500</v>
      </c>
    </row>
    <row r="21" spans="1:6" x14ac:dyDescent="0.25">
      <c r="A21" s="102" t="s">
        <v>261</v>
      </c>
      <c r="B21" s="173" t="s">
        <v>320</v>
      </c>
      <c r="C21" s="173" t="s">
        <v>321</v>
      </c>
      <c r="D21" s="173">
        <v>1500</v>
      </c>
    </row>
    <row r="22" spans="1:6" x14ac:dyDescent="0.25">
      <c r="A22" s="102" t="s">
        <v>261</v>
      </c>
      <c r="B22" s="173" t="s">
        <v>322</v>
      </c>
      <c r="C22" s="173" t="s">
        <v>319</v>
      </c>
      <c r="D22" s="173">
        <v>500</v>
      </c>
    </row>
    <row r="23" spans="1:6" x14ac:dyDescent="0.25">
      <c r="A23" s="102" t="s">
        <v>261</v>
      </c>
      <c r="B23" s="174" t="s">
        <v>323</v>
      </c>
      <c r="C23" s="174" t="s">
        <v>325</v>
      </c>
      <c r="D23" s="174">
        <v>500</v>
      </c>
    </row>
    <row r="24" spans="1:6" x14ac:dyDescent="0.25">
      <c r="A24" s="102" t="s">
        <v>261</v>
      </c>
      <c r="B24" s="173" t="s">
        <v>324</v>
      </c>
      <c r="C24" s="174" t="s">
        <v>325</v>
      </c>
      <c r="D24" s="173">
        <v>300</v>
      </c>
    </row>
    <row r="25" spans="1:6" x14ac:dyDescent="0.25">
      <c r="A25" s="130"/>
      <c r="B25" s="131"/>
      <c r="C25" s="131"/>
      <c r="D25" s="131">
        <f>SUM(D21:D24)</f>
        <v>2800</v>
      </c>
    </row>
    <row r="26" spans="1:6" ht="21" x14ac:dyDescent="0.35">
      <c r="A26" s="154" t="s">
        <v>351</v>
      </c>
      <c r="B26" s="155" t="s">
        <v>281</v>
      </c>
      <c r="C26" s="156"/>
      <c r="D26" s="157"/>
    </row>
    <row r="27" spans="1:6" x14ac:dyDescent="0.25">
      <c r="B27" s="158" t="s">
        <v>277</v>
      </c>
      <c r="C27" s="159"/>
      <c r="D27" s="160"/>
    </row>
    <row r="28" spans="1:6" ht="18.75" x14ac:dyDescent="0.3">
      <c r="A28" s="152" t="s">
        <v>351</v>
      </c>
      <c r="B28" s="155" t="s">
        <v>349</v>
      </c>
      <c r="C28" s="156"/>
      <c r="D28" s="157"/>
    </row>
    <row r="29" spans="1:6" ht="18.75" x14ac:dyDescent="0.3">
      <c r="A29" s="153"/>
      <c r="B29" s="158" t="s">
        <v>277</v>
      </c>
      <c r="C29" s="159"/>
      <c r="D29" s="160"/>
    </row>
    <row r="30" spans="1:6" ht="18.75" x14ac:dyDescent="0.3">
      <c r="A30" s="153" t="s">
        <v>351</v>
      </c>
      <c r="B30" s="155" t="s">
        <v>350</v>
      </c>
      <c r="C30" s="156"/>
      <c r="D30" s="157"/>
    </row>
    <row r="31" spans="1:6" ht="15" customHeight="1" x14ac:dyDescent="0.25">
      <c r="B31" s="158" t="s">
        <v>277</v>
      </c>
      <c r="C31" s="159"/>
      <c r="D31" s="160"/>
    </row>
    <row r="33" spans="1:4" x14ac:dyDescent="0.25">
      <c r="A33" s="108" t="s">
        <v>311</v>
      </c>
    </row>
    <row r="34" spans="1:4" x14ac:dyDescent="0.25">
      <c r="A34" s="134" t="s">
        <v>1</v>
      </c>
      <c r="B34" s="135"/>
      <c r="C34" s="135"/>
      <c r="D34" s="135"/>
    </row>
    <row r="35" spans="1:4" x14ac:dyDescent="0.25">
      <c r="A35" s="87" t="s">
        <v>203</v>
      </c>
      <c r="B35" s="87" t="s">
        <v>202</v>
      </c>
      <c r="C35" s="87" t="s">
        <v>253</v>
      </c>
      <c r="D35" s="87" t="s">
        <v>204</v>
      </c>
    </row>
    <row r="36" spans="1:4" ht="15" customHeight="1" x14ac:dyDescent="0.25">
      <c r="A36" s="85" t="s">
        <v>205</v>
      </c>
      <c r="B36" s="86" t="s">
        <v>327</v>
      </c>
      <c r="C36" s="32" t="s">
        <v>360</v>
      </c>
      <c r="D36" s="32">
        <v>8906</v>
      </c>
    </row>
    <row r="37" spans="1:4" x14ac:dyDescent="0.25">
      <c r="A37" s="85" t="s">
        <v>205</v>
      </c>
      <c r="B37" s="32" t="s">
        <v>328</v>
      </c>
      <c r="C37" s="32" t="s">
        <v>359</v>
      </c>
      <c r="D37" s="32">
        <v>447</v>
      </c>
    </row>
    <row r="38" spans="1:4" x14ac:dyDescent="0.25">
      <c r="A38" s="85" t="s">
        <v>205</v>
      </c>
      <c r="B38" s="37" t="s">
        <v>326</v>
      </c>
      <c r="C38" s="32" t="s">
        <v>209</v>
      </c>
      <c r="D38" s="32">
        <v>18123</v>
      </c>
    </row>
    <row r="39" spans="1:4" x14ac:dyDescent="0.25">
      <c r="A39" s="87" t="s">
        <v>211</v>
      </c>
      <c r="B39" s="32" t="s">
        <v>329</v>
      </c>
      <c r="C39" s="32" t="s">
        <v>206</v>
      </c>
      <c r="D39" s="32">
        <v>40</v>
      </c>
    </row>
    <row r="40" spans="1:4" x14ac:dyDescent="0.25">
      <c r="D40" s="32">
        <f>SUM(D36:D39)</f>
        <v>27516</v>
      </c>
    </row>
    <row r="42" spans="1:4" ht="21" x14ac:dyDescent="0.35">
      <c r="A42" s="154" t="s">
        <v>351</v>
      </c>
      <c r="B42" s="155" t="s">
        <v>281</v>
      </c>
      <c r="C42" s="156"/>
      <c r="D42" s="157"/>
    </row>
    <row r="43" spans="1:4" ht="18" customHeight="1" x14ac:dyDescent="0.25">
      <c r="B43" s="158" t="s">
        <v>277</v>
      </c>
      <c r="C43" s="159"/>
      <c r="D43" s="160"/>
    </row>
    <row r="44" spans="1:4" ht="15" customHeight="1" x14ac:dyDescent="0.3">
      <c r="A44" s="152" t="s">
        <v>351</v>
      </c>
      <c r="B44" s="155" t="s">
        <v>349</v>
      </c>
      <c r="C44" s="156"/>
      <c r="D44" s="157"/>
    </row>
    <row r="45" spans="1:4" ht="15" customHeight="1" x14ac:dyDescent="0.3">
      <c r="A45" s="153"/>
      <c r="B45" s="158" t="s">
        <v>277</v>
      </c>
      <c r="C45" s="159"/>
      <c r="D45" s="160"/>
    </row>
    <row r="46" spans="1:4" ht="18.75" x14ac:dyDescent="0.3">
      <c r="A46" s="153" t="s">
        <v>351</v>
      </c>
      <c r="B46" s="155" t="s">
        <v>350</v>
      </c>
      <c r="C46" s="156"/>
      <c r="D46" s="157"/>
    </row>
    <row r="47" spans="1:4" x14ac:dyDescent="0.25">
      <c r="B47" s="158" t="s">
        <v>277</v>
      </c>
      <c r="C47" s="159"/>
      <c r="D47" s="160"/>
    </row>
    <row r="48" spans="1:4" ht="20.25" customHeight="1" x14ac:dyDescent="0.25"/>
    <row r="49" spans="1:4" ht="33.75" customHeight="1" x14ac:dyDescent="0.25">
      <c r="A49" s="251" t="s">
        <v>312</v>
      </c>
      <c r="B49" s="251"/>
      <c r="C49" s="251"/>
      <c r="D49" s="251"/>
    </row>
    <row r="50" spans="1:4" x14ac:dyDescent="0.25">
      <c r="A50" s="93" t="s">
        <v>251</v>
      </c>
      <c r="B50" s="93" t="s">
        <v>212</v>
      </c>
      <c r="C50" s="93" t="s">
        <v>213</v>
      </c>
      <c r="D50" s="93" t="s">
        <v>204</v>
      </c>
    </row>
    <row r="51" spans="1:4" x14ac:dyDescent="0.25">
      <c r="A51" s="102" t="s">
        <v>261</v>
      </c>
      <c r="B51" s="171" t="s">
        <v>357</v>
      </c>
      <c r="C51" s="32" t="s">
        <v>1</v>
      </c>
      <c r="D51" s="32" t="s">
        <v>1</v>
      </c>
    </row>
    <row r="52" spans="1:4" x14ac:dyDescent="0.25">
      <c r="A52" s="125"/>
      <c r="B52" s="108"/>
      <c r="C52" s="108"/>
      <c r="D52" s="108"/>
    </row>
    <row r="53" spans="1:4" ht="15.75" customHeight="1" x14ac:dyDescent="0.25">
      <c r="A53" s="126" t="s">
        <v>1</v>
      </c>
      <c r="B53" s="108"/>
      <c r="C53" s="108"/>
      <c r="D53" s="108"/>
    </row>
    <row r="54" spans="1:4" ht="16.5" customHeight="1" x14ac:dyDescent="0.35">
      <c r="A54" s="154" t="s">
        <v>351</v>
      </c>
      <c r="B54" s="155" t="s">
        <v>281</v>
      </c>
      <c r="C54" s="156"/>
      <c r="D54" s="157"/>
    </row>
    <row r="55" spans="1:4" ht="15.75" customHeight="1" x14ac:dyDescent="0.25">
      <c r="B55" s="158" t="s">
        <v>277</v>
      </c>
      <c r="C55" s="159"/>
      <c r="D55" s="160"/>
    </row>
    <row r="56" spans="1:4" ht="18" customHeight="1" x14ac:dyDescent="0.3">
      <c r="A56" s="152" t="s">
        <v>351</v>
      </c>
      <c r="B56" s="155" t="s">
        <v>349</v>
      </c>
      <c r="C56" s="156"/>
      <c r="D56" s="157"/>
    </row>
    <row r="57" spans="1:4" ht="15.75" customHeight="1" x14ac:dyDescent="0.3">
      <c r="A57" s="153"/>
      <c r="B57" s="158" t="s">
        <v>277</v>
      </c>
      <c r="C57" s="159"/>
      <c r="D57" s="160"/>
    </row>
    <row r="58" spans="1:4" ht="15" customHeight="1" x14ac:dyDescent="0.3">
      <c r="A58" s="153" t="s">
        <v>351</v>
      </c>
      <c r="B58" s="155" t="s">
        <v>350</v>
      </c>
      <c r="C58" s="156"/>
      <c r="D58" s="157"/>
    </row>
    <row r="59" spans="1:4" ht="14.25" customHeight="1" x14ac:dyDescent="0.25">
      <c r="B59" s="158" t="s">
        <v>277</v>
      </c>
      <c r="C59" s="159"/>
      <c r="D59" s="160"/>
    </row>
    <row r="60" spans="1:4" ht="16.5" customHeight="1" x14ac:dyDescent="0.25"/>
    <row r="62" spans="1:4" ht="17.25" customHeight="1" x14ac:dyDescent="0.25"/>
    <row r="63" spans="1:4" ht="15" customHeight="1" x14ac:dyDescent="0.25"/>
    <row r="64" spans="1:4" ht="16.5" customHeight="1" x14ac:dyDescent="0.25">
      <c r="A64" s="252" t="s">
        <v>313</v>
      </c>
      <c r="B64" s="252"/>
      <c r="C64" s="252"/>
      <c r="D64" s="252"/>
    </row>
    <row r="65" spans="1:5" ht="30.75" customHeight="1" x14ac:dyDescent="0.25">
      <c r="A65" s="93" t="s">
        <v>251</v>
      </c>
      <c r="B65" s="93" t="s">
        <v>212</v>
      </c>
      <c r="C65" s="93" t="s">
        <v>213</v>
      </c>
      <c r="D65" s="93" t="s">
        <v>332</v>
      </c>
      <c r="E65" s="93" t="s">
        <v>204</v>
      </c>
    </row>
    <row r="66" spans="1:5" ht="33" customHeight="1" x14ac:dyDescent="0.25">
      <c r="A66" s="102" t="s">
        <v>261</v>
      </c>
      <c r="B66" s="138" t="s">
        <v>236</v>
      </c>
      <c r="C66" s="138" t="s">
        <v>237</v>
      </c>
      <c r="D66" s="139" t="s">
        <v>238</v>
      </c>
      <c r="E66" s="140" t="s">
        <v>239</v>
      </c>
    </row>
    <row r="67" spans="1:5" ht="29.25" customHeight="1" x14ac:dyDescent="0.25">
      <c r="A67" s="102" t="s">
        <v>261</v>
      </c>
      <c r="B67" s="138" t="s">
        <v>240</v>
      </c>
      <c r="C67" s="138" t="s">
        <v>241</v>
      </c>
      <c r="D67" s="139" t="s">
        <v>242</v>
      </c>
      <c r="E67" s="140" t="s">
        <v>243</v>
      </c>
    </row>
    <row r="68" spans="1:5" ht="23.25" customHeight="1" x14ac:dyDescent="0.25">
      <c r="A68" s="102" t="s">
        <v>261</v>
      </c>
      <c r="B68" s="138" t="s">
        <v>244</v>
      </c>
      <c r="C68" s="138" t="s">
        <v>245</v>
      </c>
      <c r="D68" s="139" t="s">
        <v>246</v>
      </c>
      <c r="E68" s="140">
        <v>1500</v>
      </c>
    </row>
    <row r="69" spans="1:5" ht="24" x14ac:dyDescent="0.25">
      <c r="A69" s="102" t="s">
        <v>261</v>
      </c>
      <c r="B69" s="138" t="s">
        <v>247</v>
      </c>
      <c r="C69" s="138" t="s">
        <v>245</v>
      </c>
      <c r="D69" s="139" t="s">
        <v>246</v>
      </c>
      <c r="E69" s="140">
        <v>1500</v>
      </c>
    </row>
    <row r="70" spans="1:5" ht="24" x14ac:dyDescent="0.25">
      <c r="A70" s="102" t="s">
        <v>261</v>
      </c>
      <c r="B70" s="138" t="s">
        <v>221</v>
      </c>
      <c r="C70" s="138" t="s">
        <v>248</v>
      </c>
      <c r="D70" s="139" t="s">
        <v>249</v>
      </c>
      <c r="E70" s="140">
        <v>1500</v>
      </c>
    </row>
    <row r="71" spans="1:5" ht="15" customHeight="1" x14ac:dyDescent="0.25"/>
    <row r="72" spans="1:5" ht="18.75" customHeight="1" x14ac:dyDescent="0.25">
      <c r="A72" s="252" t="s">
        <v>313</v>
      </c>
      <c r="B72" s="252"/>
      <c r="C72" s="252"/>
      <c r="D72" s="252"/>
      <c r="E72" s="252"/>
    </row>
    <row r="73" spans="1:5" x14ac:dyDescent="0.25">
      <c r="A73" s="93" t="s">
        <v>251</v>
      </c>
      <c r="B73" s="93" t="s">
        <v>212</v>
      </c>
      <c r="C73" s="93" t="s">
        <v>213</v>
      </c>
      <c r="D73" s="93" t="s">
        <v>214</v>
      </c>
      <c r="E73" s="93" t="s">
        <v>204</v>
      </c>
    </row>
    <row r="74" spans="1:5" ht="28.5" customHeight="1" x14ac:dyDescent="0.25">
      <c r="A74" s="102" t="s">
        <v>333</v>
      </c>
      <c r="B74" s="138" t="s">
        <v>215</v>
      </c>
      <c r="C74" s="138" t="s">
        <v>216</v>
      </c>
      <c r="D74" s="139" t="s">
        <v>217</v>
      </c>
      <c r="E74" s="140">
        <v>1500</v>
      </c>
    </row>
    <row r="75" spans="1:5" ht="27.75" customHeight="1" x14ac:dyDescent="0.25">
      <c r="A75" s="102" t="s">
        <v>333</v>
      </c>
      <c r="B75" s="138" t="s">
        <v>218</v>
      </c>
      <c r="C75" s="138" t="s">
        <v>219</v>
      </c>
      <c r="D75" s="139" t="s">
        <v>217</v>
      </c>
      <c r="E75" s="140">
        <v>2000</v>
      </c>
    </row>
    <row r="76" spans="1:5" ht="26.25" customHeight="1" x14ac:dyDescent="0.25">
      <c r="A76" s="102" t="s">
        <v>333</v>
      </c>
      <c r="B76" s="138" t="s">
        <v>220</v>
      </c>
      <c r="C76" s="138" t="s">
        <v>221</v>
      </c>
      <c r="D76" s="139" t="s">
        <v>222</v>
      </c>
      <c r="E76" s="140">
        <v>2500</v>
      </c>
    </row>
    <row r="77" spans="1:5" ht="36" x14ac:dyDescent="0.25">
      <c r="A77" s="102" t="s">
        <v>333</v>
      </c>
      <c r="B77" s="138" t="s">
        <v>223</v>
      </c>
      <c r="C77" s="138" t="s">
        <v>221</v>
      </c>
      <c r="D77" s="139" t="s">
        <v>224</v>
      </c>
      <c r="E77" s="140">
        <v>3500</v>
      </c>
    </row>
    <row r="78" spans="1:5" ht="21" customHeight="1" x14ac:dyDescent="0.25">
      <c r="A78" s="102" t="s">
        <v>333</v>
      </c>
      <c r="B78" s="139" t="s">
        <v>225</v>
      </c>
      <c r="C78" s="138" t="s">
        <v>226</v>
      </c>
      <c r="D78" s="138" t="s">
        <v>227</v>
      </c>
      <c r="E78" s="140">
        <v>2500</v>
      </c>
    </row>
    <row r="79" spans="1:5" ht="36" customHeight="1" x14ac:dyDescent="0.25">
      <c r="A79" s="102" t="s">
        <v>333</v>
      </c>
      <c r="B79" s="139" t="s">
        <v>228</v>
      </c>
      <c r="C79" s="139" t="s">
        <v>229</v>
      </c>
      <c r="D79" s="139" t="s">
        <v>230</v>
      </c>
      <c r="E79" s="140">
        <v>2000</v>
      </c>
    </row>
    <row r="80" spans="1:5" ht="24" x14ac:dyDescent="0.25">
      <c r="A80" s="102" t="s">
        <v>333</v>
      </c>
      <c r="B80" s="138" t="s">
        <v>231</v>
      </c>
      <c r="C80" s="139" t="s">
        <v>232</v>
      </c>
      <c r="D80" s="175" t="s">
        <v>233</v>
      </c>
      <c r="E80" s="140">
        <v>3500</v>
      </c>
    </row>
    <row r="81" spans="1:5" ht="24" x14ac:dyDescent="0.25">
      <c r="A81" s="102" t="s">
        <v>333</v>
      </c>
      <c r="B81" s="138" t="s">
        <v>330</v>
      </c>
      <c r="C81" s="138" t="s">
        <v>234</v>
      </c>
      <c r="D81" s="139" t="s">
        <v>331</v>
      </c>
      <c r="E81" s="140" t="s">
        <v>235</v>
      </c>
    </row>
    <row r="82" spans="1:5" ht="36" x14ac:dyDescent="0.25">
      <c r="A82" s="102" t="s">
        <v>333</v>
      </c>
      <c r="B82" s="138" t="s">
        <v>236</v>
      </c>
      <c r="C82" s="138" t="s">
        <v>237</v>
      </c>
      <c r="D82" s="139" t="s">
        <v>238</v>
      </c>
      <c r="E82" s="140" t="s">
        <v>239</v>
      </c>
    </row>
    <row r="83" spans="1:5" ht="24" x14ac:dyDescent="0.25">
      <c r="A83" s="102" t="s">
        <v>333</v>
      </c>
      <c r="B83" s="138" t="s">
        <v>240</v>
      </c>
      <c r="C83" s="138" t="s">
        <v>241</v>
      </c>
      <c r="D83" s="139" t="s">
        <v>242</v>
      </c>
      <c r="E83" s="140" t="s">
        <v>243</v>
      </c>
    </row>
    <row r="84" spans="1:5" ht="24" x14ac:dyDescent="0.25">
      <c r="A84" s="102" t="s">
        <v>333</v>
      </c>
      <c r="B84" s="138" t="s">
        <v>244</v>
      </c>
      <c r="C84" s="138" t="s">
        <v>245</v>
      </c>
      <c r="D84" s="139" t="s">
        <v>246</v>
      </c>
      <c r="E84" s="140">
        <v>1500</v>
      </c>
    </row>
    <row r="85" spans="1:5" ht="24" x14ac:dyDescent="0.25">
      <c r="A85" s="102" t="s">
        <v>333</v>
      </c>
      <c r="B85" s="138" t="s">
        <v>247</v>
      </c>
      <c r="C85" s="138" t="s">
        <v>245</v>
      </c>
      <c r="D85" s="139" t="s">
        <v>246</v>
      </c>
      <c r="E85" s="140">
        <v>1500</v>
      </c>
    </row>
    <row r="86" spans="1:5" ht="24" x14ac:dyDescent="0.25">
      <c r="A86" s="102" t="s">
        <v>333</v>
      </c>
      <c r="B86" s="138" t="s">
        <v>221</v>
      </c>
      <c r="C86" s="138" t="s">
        <v>248</v>
      </c>
      <c r="D86" s="139" t="s">
        <v>249</v>
      </c>
      <c r="E86" s="140">
        <v>1500</v>
      </c>
    </row>
    <row r="87" spans="1:5" ht="24" x14ac:dyDescent="0.25">
      <c r="A87" s="102" t="s">
        <v>333</v>
      </c>
      <c r="B87" s="138" t="s">
        <v>250</v>
      </c>
      <c r="C87" s="138" t="s">
        <v>245</v>
      </c>
      <c r="D87" s="139" t="s">
        <v>246</v>
      </c>
      <c r="E87" s="140">
        <v>2000</v>
      </c>
    </row>
    <row r="88" spans="1:5" x14ac:dyDescent="0.25">
      <c r="A88" s="141"/>
      <c r="E88" s="136">
        <v>24000</v>
      </c>
    </row>
    <row r="89" spans="1:5" ht="15" customHeight="1" x14ac:dyDescent="0.3">
      <c r="A89" s="152" t="s">
        <v>351</v>
      </c>
      <c r="B89" s="155" t="s">
        <v>349</v>
      </c>
      <c r="C89" s="156"/>
      <c r="D89" s="157"/>
    </row>
    <row r="90" spans="1:5" ht="18.75" x14ac:dyDescent="0.3">
      <c r="A90" s="153"/>
      <c r="B90" s="158" t="s">
        <v>277</v>
      </c>
      <c r="C90" s="159"/>
      <c r="D90" s="160"/>
    </row>
    <row r="91" spans="1:5" ht="18.75" x14ac:dyDescent="0.3">
      <c r="A91" s="153" t="s">
        <v>351</v>
      </c>
      <c r="B91" s="155" t="s">
        <v>350</v>
      </c>
      <c r="C91" s="156"/>
      <c r="D91" s="157"/>
    </row>
    <row r="92" spans="1:5" x14ac:dyDescent="0.25">
      <c r="B92" s="158" t="s">
        <v>277</v>
      </c>
      <c r="C92" s="159"/>
      <c r="D92" s="160"/>
    </row>
    <row r="101" spans="1:4" ht="15" customHeight="1" x14ac:dyDescent="0.25"/>
    <row r="109" spans="1:4" x14ac:dyDescent="0.25">
      <c r="A109" s="127"/>
      <c r="B109" s="127"/>
      <c r="C109" s="127"/>
      <c r="D109" s="127"/>
    </row>
    <row r="110" spans="1:4" ht="20.25" customHeight="1" x14ac:dyDescent="0.25"/>
    <row r="113" spans="1:6" x14ac:dyDescent="0.25">
      <c r="A113" s="252" t="s">
        <v>314</v>
      </c>
      <c r="B113" s="252"/>
      <c r="C113" s="252"/>
      <c r="D113" s="252"/>
      <c r="E113" s="252"/>
    </row>
    <row r="114" spans="1:6" x14ac:dyDescent="0.25">
      <c r="A114" s="93" t="s">
        <v>251</v>
      </c>
      <c r="B114" s="93" t="s">
        <v>212</v>
      </c>
      <c r="C114" s="93" t="s">
        <v>213</v>
      </c>
      <c r="D114" s="93" t="s">
        <v>332</v>
      </c>
      <c r="E114" s="93" t="s">
        <v>204</v>
      </c>
    </row>
    <row r="115" spans="1:6" ht="36" x14ac:dyDescent="0.25">
      <c r="A115" s="102" t="s">
        <v>261</v>
      </c>
      <c r="B115" s="138" t="s">
        <v>236</v>
      </c>
      <c r="C115" s="138" t="s">
        <v>237</v>
      </c>
      <c r="D115" s="139" t="s">
        <v>238</v>
      </c>
      <c r="E115" s="140" t="s">
        <v>352</v>
      </c>
    </row>
    <row r="116" spans="1:6" ht="24" x14ac:dyDescent="0.25">
      <c r="A116" s="102" t="s">
        <v>261</v>
      </c>
      <c r="B116" s="138" t="s">
        <v>240</v>
      </c>
      <c r="C116" s="138" t="s">
        <v>241</v>
      </c>
      <c r="D116" s="139" t="s">
        <v>242</v>
      </c>
      <c r="E116" s="140" t="s">
        <v>243</v>
      </c>
    </row>
    <row r="117" spans="1:6" ht="24" x14ac:dyDescent="0.25">
      <c r="A117" s="102" t="s">
        <v>261</v>
      </c>
      <c r="B117" s="138" t="s">
        <v>244</v>
      </c>
      <c r="C117" s="138" t="s">
        <v>245</v>
      </c>
      <c r="D117" s="139" t="s">
        <v>246</v>
      </c>
      <c r="E117" s="140">
        <v>1500</v>
      </c>
    </row>
    <row r="118" spans="1:6" ht="28.5" customHeight="1" x14ac:dyDescent="0.25">
      <c r="A118" s="102" t="s">
        <v>261</v>
      </c>
      <c r="B118" s="138" t="s">
        <v>247</v>
      </c>
      <c r="C118" s="138" t="s">
        <v>245</v>
      </c>
      <c r="D118" s="139" t="s">
        <v>246</v>
      </c>
      <c r="E118" s="140">
        <v>1500</v>
      </c>
    </row>
    <row r="119" spans="1:6" ht="24" x14ac:dyDescent="0.25">
      <c r="A119" s="102" t="s">
        <v>261</v>
      </c>
      <c r="B119" s="138" t="s">
        <v>221</v>
      </c>
      <c r="C119" s="138" t="s">
        <v>248</v>
      </c>
      <c r="D119" s="139" t="s">
        <v>249</v>
      </c>
      <c r="E119" s="140">
        <v>1500</v>
      </c>
    </row>
    <row r="120" spans="1:6" x14ac:dyDescent="0.25">
      <c r="F120" s="149"/>
    </row>
    <row r="121" spans="1:6" x14ac:dyDescent="0.25">
      <c r="F121" s="14"/>
    </row>
    <row r="122" spans="1:6" ht="21" x14ac:dyDescent="0.35">
      <c r="A122" s="154" t="s">
        <v>351</v>
      </c>
      <c r="B122" s="155" t="s">
        <v>281</v>
      </c>
      <c r="C122" s="156"/>
      <c r="D122" s="157"/>
    </row>
    <row r="123" spans="1:6" x14ac:dyDescent="0.25">
      <c r="B123" s="158" t="s">
        <v>277</v>
      </c>
      <c r="C123" s="159"/>
      <c r="D123" s="160"/>
    </row>
    <row r="124" spans="1:6" ht="18.75" x14ac:dyDescent="0.3">
      <c r="A124" s="152" t="s">
        <v>351</v>
      </c>
      <c r="B124" s="155" t="s">
        <v>349</v>
      </c>
      <c r="C124" s="156"/>
      <c r="D124" s="157"/>
    </row>
    <row r="125" spans="1:6" ht="18.75" x14ac:dyDescent="0.3">
      <c r="A125" s="153"/>
      <c r="B125" s="158" t="s">
        <v>277</v>
      </c>
      <c r="C125" s="159"/>
      <c r="D125" s="160"/>
    </row>
    <row r="126" spans="1:6" ht="18.75" x14ac:dyDescent="0.3">
      <c r="A126" s="153" t="s">
        <v>351</v>
      </c>
      <c r="B126" s="155" t="s">
        <v>350</v>
      </c>
      <c r="C126" s="156"/>
      <c r="D126" s="157"/>
    </row>
    <row r="127" spans="1:6" x14ac:dyDescent="0.25">
      <c r="B127" s="158" t="s">
        <v>277</v>
      </c>
      <c r="C127" s="159"/>
      <c r="D127" s="160"/>
    </row>
    <row r="136" spans="1:14" ht="23.25" customHeight="1" x14ac:dyDescent="0.25"/>
    <row r="140" spans="1:14" x14ac:dyDescent="0.25">
      <c r="H140" s="104"/>
      <c r="I140" s="103"/>
      <c r="J140" s="104"/>
      <c r="K140" s="103"/>
      <c r="L140" s="104"/>
      <c r="M140" s="103"/>
      <c r="N140" s="105"/>
    </row>
    <row r="141" spans="1:14" x14ac:dyDescent="0.25">
      <c r="H141" s="103"/>
      <c r="I141" s="103"/>
      <c r="J141" s="103"/>
      <c r="K141" s="103"/>
      <c r="L141" s="103"/>
      <c r="M141" s="103"/>
      <c r="N141" s="103"/>
    </row>
    <row r="142" spans="1:14" x14ac:dyDescent="0.25">
      <c r="A142" s="252" t="s">
        <v>314</v>
      </c>
      <c r="B142" s="252"/>
      <c r="C142" s="252"/>
      <c r="D142" s="252"/>
      <c r="E142" s="252"/>
    </row>
    <row r="143" spans="1:14" x14ac:dyDescent="0.25">
      <c r="A143" s="93" t="s">
        <v>251</v>
      </c>
      <c r="B143" s="93" t="s">
        <v>212</v>
      </c>
      <c r="C143" s="93" t="s">
        <v>213</v>
      </c>
      <c r="D143" s="93" t="s">
        <v>214</v>
      </c>
      <c r="E143" s="93" t="s">
        <v>204</v>
      </c>
    </row>
    <row r="144" spans="1:14" ht="24" x14ac:dyDescent="0.25">
      <c r="A144" s="102" t="s">
        <v>261</v>
      </c>
      <c r="B144" s="138" t="s">
        <v>215</v>
      </c>
      <c r="C144" s="138" t="s">
        <v>216</v>
      </c>
      <c r="D144" s="139" t="s">
        <v>217</v>
      </c>
      <c r="E144" s="140">
        <v>1500</v>
      </c>
    </row>
    <row r="145" spans="1:5" ht="24" x14ac:dyDescent="0.25">
      <c r="A145" s="102" t="s">
        <v>261</v>
      </c>
      <c r="B145" s="138" t="s">
        <v>218</v>
      </c>
      <c r="C145" s="138" t="s">
        <v>219</v>
      </c>
      <c r="D145" s="139" t="s">
        <v>217</v>
      </c>
      <c r="E145" s="140">
        <v>2000</v>
      </c>
    </row>
    <row r="146" spans="1:5" ht="24" x14ac:dyDescent="0.25">
      <c r="A146" s="102" t="s">
        <v>261</v>
      </c>
      <c r="B146" s="138" t="s">
        <v>220</v>
      </c>
      <c r="C146" s="138" t="s">
        <v>221</v>
      </c>
      <c r="D146" s="139" t="s">
        <v>222</v>
      </c>
      <c r="E146" s="140">
        <v>2500</v>
      </c>
    </row>
    <row r="147" spans="1:5" ht="36" x14ac:dyDescent="0.25">
      <c r="A147" s="102" t="s">
        <v>261</v>
      </c>
      <c r="B147" s="138" t="s">
        <v>223</v>
      </c>
      <c r="C147" s="138" t="s">
        <v>221</v>
      </c>
      <c r="D147" s="139" t="s">
        <v>224</v>
      </c>
      <c r="E147" s="140">
        <v>3500</v>
      </c>
    </row>
    <row r="148" spans="1:5" x14ac:dyDescent="0.25">
      <c r="A148" s="102" t="s">
        <v>261</v>
      </c>
      <c r="B148" s="139" t="s">
        <v>225</v>
      </c>
      <c r="C148" s="138" t="s">
        <v>226</v>
      </c>
      <c r="D148" s="138" t="s">
        <v>227</v>
      </c>
      <c r="E148" s="140">
        <v>2500</v>
      </c>
    </row>
    <row r="149" spans="1:5" ht="24" x14ac:dyDescent="0.25">
      <c r="A149" s="102" t="s">
        <v>261</v>
      </c>
      <c r="B149" s="139" t="s">
        <v>228</v>
      </c>
      <c r="C149" s="139" t="s">
        <v>229</v>
      </c>
      <c r="D149" s="138" t="s">
        <v>230</v>
      </c>
      <c r="E149" s="140">
        <v>2000</v>
      </c>
    </row>
    <row r="150" spans="1:5" ht="24" x14ac:dyDescent="0.25">
      <c r="A150" s="102" t="s">
        <v>261</v>
      </c>
      <c r="B150" s="138" t="s">
        <v>231</v>
      </c>
      <c r="C150" s="139" t="s">
        <v>232</v>
      </c>
      <c r="D150" s="138" t="s">
        <v>233</v>
      </c>
      <c r="E150" s="140">
        <v>3500</v>
      </c>
    </row>
    <row r="151" spans="1:5" ht="24" x14ac:dyDescent="0.25">
      <c r="A151" s="102" t="s">
        <v>261</v>
      </c>
      <c r="B151" s="138" t="s">
        <v>330</v>
      </c>
      <c r="C151" s="138" t="s">
        <v>234</v>
      </c>
      <c r="D151" s="139" t="s">
        <v>331</v>
      </c>
      <c r="E151" s="140" t="s">
        <v>235</v>
      </c>
    </row>
    <row r="152" spans="1:5" ht="36" x14ac:dyDescent="0.25">
      <c r="A152" s="102" t="s">
        <v>261</v>
      </c>
      <c r="B152" s="138" t="s">
        <v>236</v>
      </c>
      <c r="C152" s="138" t="s">
        <v>237</v>
      </c>
      <c r="D152" s="139" t="s">
        <v>238</v>
      </c>
      <c r="E152" s="140" t="s">
        <v>239</v>
      </c>
    </row>
    <row r="153" spans="1:5" ht="24" x14ac:dyDescent="0.25">
      <c r="A153" s="102" t="s">
        <v>333</v>
      </c>
      <c r="B153" s="138" t="s">
        <v>240</v>
      </c>
      <c r="C153" s="138" t="s">
        <v>241</v>
      </c>
      <c r="D153" s="139" t="s">
        <v>242</v>
      </c>
      <c r="E153" s="140" t="s">
        <v>243</v>
      </c>
    </row>
    <row r="154" spans="1:5" ht="24" x14ac:dyDescent="0.25">
      <c r="A154" s="102" t="s">
        <v>333</v>
      </c>
      <c r="B154" s="138" t="s">
        <v>244</v>
      </c>
      <c r="C154" s="138" t="s">
        <v>245</v>
      </c>
      <c r="D154" s="139" t="s">
        <v>246</v>
      </c>
      <c r="E154" s="140">
        <v>1500</v>
      </c>
    </row>
    <row r="155" spans="1:5" ht="24" x14ac:dyDescent="0.25">
      <c r="A155" s="102" t="s">
        <v>333</v>
      </c>
      <c r="B155" s="138" t="s">
        <v>247</v>
      </c>
      <c r="C155" s="138" t="s">
        <v>245</v>
      </c>
      <c r="D155" s="139" t="s">
        <v>246</v>
      </c>
      <c r="E155" s="140">
        <v>1500</v>
      </c>
    </row>
    <row r="156" spans="1:5" ht="24" x14ac:dyDescent="0.25">
      <c r="A156" s="102" t="s">
        <v>333</v>
      </c>
      <c r="B156" s="138" t="s">
        <v>221</v>
      </c>
      <c r="C156" s="138" t="s">
        <v>248</v>
      </c>
      <c r="D156" s="139" t="s">
        <v>249</v>
      </c>
      <c r="E156" s="140">
        <v>1500</v>
      </c>
    </row>
    <row r="157" spans="1:5" ht="24" x14ac:dyDescent="0.25">
      <c r="A157" s="102" t="s">
        <v>333</v>
      </c>
      <c r="B157" s="138" t="s">
        <v>250</v>
      </c>
      <c r="C157" s="138" t="s">
        <v>245</v>
      </c>
      <c r="D157" s="139" t="s">
        <v>246</v>
      </c>
      <c r="E157" s="140">
        <v>2000</v>
      </c>
    </row>
    <row r="158" spans="1:5" x14ac:dyDescent="0.25">
      <c r="A158" s="141"/>
      <c r="E158" s="136">
        <v>24000</v>
      </c>
    </row>
    <row r="159" spans="1:5" ht="18.75" x14ac:dyDescent="0.3">
      <c r="A159" s="152" t="s">
        <v>351</v>
      </c>
      <c r="B159" s="155" t="s">
        <v>349</v>
      </c>
      <c r="C159" s="156"/>
      <c r="D159" s="157"/>
    </row>
    <row r="160" spans="1:5" ht="18.75" x14ac:dyDescent="0.3">
      <c r="A160" s="153"/>
      <c r="B160" s="158" t="s">
        <v>277</v>
      </c>
      <c r="C160" s="159"/>
      <c r="D160" s="160"/>
    </row>
    <row r="161" spans="1:7" ht="18.75" x14ac:dyDescent="0.3">
      <c r="A161" s="153" t="s">
        <v>351</v>
      </c>
      <c r="B161" s="155" t="s">
        <v>350</v>
      </c>
      <c r="C161" s="156"/>
      <c r="D161" s="157"/>
    </row>
    <row r="162" spans="1:7" x14ac:dyDescent="0.25">
      <c r="B162" s="158" t="s">
        <v>277</v>
      </c>
      <c r="C162" s="159"/>
      <c r="D162" s="160"/>
    </row>
    <row r="167" spans="1:7" ht="23.25" customHeight="1" x14ac:dyDescent="0.25">
      <c r="A167" s="252" t="s">
        <v>315</v>
      </c>
      <c r="B167" s="252"/>
      <c r="C167" s="252"/>
      <c r="D167" s="252"/>
    </row>
    <row r="168" spans="1:7" ht="23.25" customHeight="1" x14ac:dyDescent="0.25">
      <c r="A168" s="93" t="s">
        <v>251</v>
      </c>
      <c r="B168" s="143" t="s">
        <v>212</v>
      </c>
      <c r="C168" s="143" t="s">
        <v>213</v>
      </c>
      <c r="D168" s="137" t="s">
        <v>334</v>
      </c>
    </row>
    <row r="169" spans="1:7" x14ac:dyDescent="0.25">
      <c r="A169" s="142" t="s">
        <v>261</v>
      </c>
      <c r="B169" s="144" t="s">
        <v>335</v>
      </c>
      <c r="C169" s="144" t="s">
        <v>336</v>
      </c>
      <c r="D169" s="145">
        <v>316</v>
      </c>
      <c r="G169" s="129"/>
    </row>
    <row r="170" spans="1:7" x14ac:dyDescent="0.25">
      <c r="A170" s="142" t="s">
        <v>261</v>
      </c>
      <c r="B170" s="144" t="s">
        <v>337</v>
      </c>
      <c r="C170" s="144" t="s">
        <v>336</v>
      </c>
      <c r="D170" s="145">
        <v>45</v>
      </c>
    </row>
    <row r="171" spans="1:7" x14ac:dyDescent="0.25">
      <c r="A171" s="142" t="s">
        <v>261</v>
      </c>
      <c r="B171" s="144" t="s">
        <v>338</v>
      </c>
      <c r="C171" s="144" t="s">
        <v>339</v>
      </c>
      <c r="D171" s="145">
        <v>320</v>
      </c>
    </row>
    <row r="172" spans="1:7" x14ac:dyDescent="0.25">
      <c r="D172" s="144">
        <f>SUM(D169:D171)</f>
        <v>681</v>
      </c>
    </row>
    <row r="174" spans="1:7" ht="21" x14ac:dyDescent="0.35">
      <c r="A174" s="154" t="s">
        <v>351</v>
      </c>
      <c r="B174" s="155" t="s">
        <v>281</v>
      </c>
      <c r="C174" s="156"/>
      <c r="D174" s="157"/>
      <c r="E174" s="146"/>
    </row>
    <row r="175" spans="1:7" x14ac:dyDescent="0.25">
      <c r="B175" s="158" t="s">
        <v>277</v>
      </c>
      <c r="C175" s="159"/>
      <c r="D175" s="160"/>
      <c r="E175" s="146"/>
    </row>
    <row r="176" spans="1:7" ht="18.75" x14ac:dyDescent="0.3">
      <c r="A176" s="152" t="s">
        <v>351</v>
      </c>
      <c r="B176" s="155" t="s">
        <v>349</v>
      </c>
      <c r="C176" s="156"/>
      <c r="D176" s="157"/>
      <c r="E176" s="147"/>
    </row>
    <row r="177" spans="1:7" ht="18.75" x14ac:dyDescent="0.3">
      <c r="A177" s="153"/>
      <c r="B177" s="158" t="s">
        <v>277</v>
      </c>
      <c r="C177" s="159"/>
      <c r="D177" s="160"/>
    </row>
    <row r="178" spans="1:7" ht="18.75" x14ac:dyDescent="0.3">
      <c r="A178" s="153" t="s">
        <v>351</v>
      </c>
      <c r="B178" s="155" t="s">
        <v>350</v>
      </c>
      <c r="C178" s="156"/>
      <c r="D178" s="157"/>
    </row>
    <row r="179" spans="1:7" x14ac:dyDescent="0.25">
      <c r="B179" s="158" t="s">
        <v>277</v>
      </c>
      <c r="C179" s="159"/>
      <c r="D179" s="160"/>
    </row>
    <row r="181" spans="1:7" x14ac:dyDescent="0.25">
      <c r="F181" s="133"/>
    </row>
    <row r="187" spans="1:7" x14ac:dyDescent="0.25">
      <c r="G187" s="103"/>
    </row>
    <row r="188" spans="1:7" x14ac:dyDescent="0.25">
      <c r="G188" s="103"/>
    </row>
    <row r="196" spans="1:5" ht="18" customHeight="1" x14ac:dyDescent="0.25"/>
    <row r="198" spans="1:5" x14ac:dyDescent="0.25">
      <c r="A198" s="252" t="s">
        <v>316</v>
      </c>
      <c r="B198" s="252"/>
      <c r="C198" s="252"/>
      <c r="D198" s="252"/>
    </row>
    <row r="199" spans="1:5" x14ac:dyDescent="0.25">
      <c r="A199" s="93" t="s">
        <v>251</v>
      </c>
      <c r="B199" s="93" t="s">
        <v>212</v>
      </c>
      <c r="C199" s="93" t="s">
        <v>213</v>
      </c>
      <c r="D199" s="93" t="s">
        <v>204</v>
      </c>
    </row>
    <row r="200" spans="1:5" x14ac:dyDescent="0.25">
      <c r="A200" s="102" t="s">
        <v>261</v>
      </c>
      <c r="B200" s="101" t="s">
        <v>340</v>
      </c>
      <c r="C200" s="32" t="s">
        <v>336</v>
      </c>
      <c r="D200" s="32">
        <v>100</v>
      </c>
    </row>
    <row r="201" spans="1:5" x14ac:dyDescent="0.25">
      <c r="A201" s="102" t="s">
        <v>261</v>
      </c>
      <c r="B201" s="32" t="s">
        <v>341</v>
      </c>
      <c r="C201" s="32" t="s">
        <v>336</v>
      </c>
      <c r="D201" s="32">
        <v>150</v>
      </c>
    </row>
    <row r="202" spans="1:5" x14ac:dyDescent="0.25">
      <c r="A202" s="102" t="s">
        <v>261</v>
      </c>
      <c r="B202" s="32" t="s">
        <v>342</v>
      </c>
      <c r="C202" s="32" t="s">
        <v>336</v>
      </c>
      <c r="D202" s="32">
        <v>100</v>
      </c>
    </row>
    <row r="203" spans="1:5" x14ac:dyDescent="0.25">
      <c r="A203" s="102" t="s">
        <v>261</v>
      </c>
      <c r="B203" s="32" t="s">
        <v>343</v>
      </c>
      <c r="C203" s="32" t="s">
        <v>346</v>
      </c>
      <c r="D203" s="32">
        <v>100</v>
      </c>
    </row>
    <row r="204" spans="1:5" x14ac:dyDescent="0.25">
      <c r="A204" s="102" t="s">
        <v>261</v>
      </c>
      <c r="B204" s="32" t="s">
        <v>344</v>
      </c>
      <c r="C204" s="32" t="s">
        <v>347</v>
      </c>
      <c r="D204" s="32">
        <v>100</v>
      </c>
    </row>
    <row r="205" spans="1:5" x14ac:dyDescent="0.25">
      <c r="A205" s="102" t="s">
        <v>261</v>
      </c>
      <c r="B205" s="151" t="s">
        <v>345</v>
      </c>
      <c r="C205" s="151" t="s">
        <v>348</v>
      </c>
      <c r="D205" s="150">
        <v>200</v>
      </c>
      <c r="E205" s="149"/>
    </row>
    <row r="206" spans="1:5" x14ac:dyDescent="0.25">
      <c r="C206" s="14"/>
      <c r="D206" s="14">
        <f>SUM(D200:D205)</f>
        <v>750</v>
      </c>
      <c r="E206" s="14"/>
    </row>
    <row r="208" spans="1:5" ht="21" x14ac:dyDescent="0.35">
      <c r="A208" s="154" t="s">
        <v>351</v>
      </c>
      <c r="B208" s="155" t="s">
        <v>281</v>
      </c>
      <c r="C208" s="156"/>
      <c r="D208" s="157"/>
    </row>
    <row r="209" spans="1:5" x14ac:dyDescent="0.25">
      <c r="B209" s="158" t="s">
        <v>277</v>
      </c>
      <c r="C209" s="159"/>
      <c r="D209" s="160"/>
    </row>
    <row r="210" spans="1:5" ht="18.75" x14ac:dyDescent="0.3">
      <c r="A210" s="152" t="s">
        <v>351</v>
      </c>
      <c r="B210" s="155" t="s">
        <v>349</v>
      </c>
      <c r="C210" s="156"/>
      <c r="D210" s="157"/>
    </row>
    <row r="211" spans="1:5" ht="18.75" x14ac:dyDescent="0.3">
      <c r="A211" s="153"/>
      <c r="B211" s="158" t="s">
        <v>277</v>
      </c>
      <c r="C211" s="159"/>
      <c r="D211" s="160"/>
    </row>
    <row r="212" spans="1:5" ht="18.75" x14ac:dyDescent="0.3">
      <c r="A212" s="153" t="s">
        <v>351</v>
      </c>
      <c r="B212" s="155" t="s">
        <v>350</v>
      </c>
      <c r="C212" s="156"/>
      <c r="D212" s="157"/>
      <c r="E212" s="94"/>
    </row>
    <row r="213" spans="1:5" x14ac:dyDescent="0.25">
      <c r="B213" s="158" t="s">
        <v>277</v>
      </c>
      <c r="C213" s="159"/>
      <c r="D213" s="160"/>
      <c r="E213" s="94"/>
    </row>
    <row r="214" spans="1:5" x14ac:dyDescent="0.25">
      <c r="A214" s="84"/>
    </row>
    <row r="215" spans="1:5" ht="21" customHeight="1" x14ac:dyDescent="0.25">
      <c r="A215" s="252" t="s">
        <v>317</v>
      </c>
      <c r="B215" s="252"/>
      <c r="C215" s="252"/>
      <c r="D215" s="252"/>
    </row>
    <row r="216" spans="1:5" x14ac:dyDescent="0.25">
      <c r="A216" s="93" t="s">
        <v>251</v>
      </c>
      <c r="B216" s="93" t="s">
        <v>212</v>
      </c>
      <c r="C216" s="93" t="s">
        <v>213</v>
      </c>
      <c r="D216" s="93" t="s">
        <v>204</v>
      </c>
    </row>
    <row r="217" spans="1:5" x14ac:dyDescent="0.25">
      <c r="A217" s="102" t="s">
        <v>261</v>
      </c>
      <c r="B217" s="171" t="s">
        <v>355</v>
      </c>
      <c r="C217" s="32" t="s">
        <v>1</v>
      </c>
      <c r="D217" s="32" t="s">
        <v>1</v>
      </c>
    </row>
    <row r="220" spans="1:5" ht="21" x14ac:dyDescent="0.35">
      <c r="A220" s="154" t="s">
        <v>351</v>
      </c>
      <c r="B220" s="155" t="s">
        <v>281</v>
      </c>
      <c r="C220" s="156"/>
      <c r="D220" s="157"/>
    </row>
    <row r="221" spans="1:5" x14ac:dyDescent="0.25">
      <c r="B221" s="158" t="s">
        <v>277</v>
      </c>
      <c r="C221" s="159"/>
      <c r="D221" s="160"/>
    </row>
    <row r="222" spans="1:5" ht="18.75" x14ac:dyDescent="0.3">
      <c r="A222" s="152" t="s">
        <v>351</v>
      </c>
      <c r="B222" s="155" t="s">
        <v>349</v>
      </c>
      <c r="C222" s="156"/>
      <c r="D222" s="157"/>
    </row>
    <row r="223" spans="1:5" ht="18.75" x14ac:dyDescent="0.3">
      <c r="A223" s="153"/>
      <c r="B223" s="158" t="s">
        <v>277</v>
      </c>
      <c r="C223" s="159"/>
      <c r="D223" s="160"/>
    </row>
    <row r="224" spans="1:5" ht="18.75" x14ac:dyDescent="0.3">
      <c r="A224" s="153" t="s">
        <v>351</v>
      </c>
      <c r="B224" s="155" t="s">
        <v>350</v>
      </c>
      <c r="C224" s="156"/>
      <c r="D224" s="157"/>
    </row>
    <row r="225" spans="1:5" x14ac:dyDescent="0.25">
      <c r="B225" s="158" t="s">
        <v>277</v>
      </c>
      <c r="C225" s="159"/>
      <c r="D225" s="160"/>
    </row>
    <row r="229" spans="1:5" ht="15.75" x14ac:dyDescent="0.25">
      <c r="B229" s="106" t="s">
        <v>356</v>
      </c>
      <c r="C229" s="106"/>
    </row>
    <row r="230" spans="1:5" ht="15.75" x14ac:dyDescent="0.25">
      <c r="A230" s="92" t="s">
        <v>1</v>
      </c>
      <c r="B230" s="107" t="s">
        <v>210</v>
      </c>
    </row>
    <row r="232" spans="1:5" x14ac:dyDescent="0.25">
      <c r="A232" s="93" t="s">
        <v>251</v>
      </c>
      <c r="B232" s="93" t="s">
        <v>212</v>
      </c>
      <c r="C232" s="93" t="s">
        <v>213</v>
      </c>
      <c r="D232" s="93" t="s">
        <v>214</v>
      </c>
      <c r="E232" s="93" t="s">
        <v>204</v>
      </c>
    </row>
    <row r="233" spans="1:5" ht="25.5" x14ac:dyDescent="0.25">
      <c r="A233" s="102" t="s">
        <v>261</v>
      </c>
      <c r="B233" s="96" t="s">
        <v>215</v>
      </c>
      <c r="C233" s="96" t="s">
        <v>216</v>
      </c>
      <c r="D233" s="97" t="s">
        <v>217</v>
      </c>
      <c r="E233" s="95">
        <v>1500</v>
      </c>
    </row>
    <row r="234" spans="1:5" ht="25.5" x14ac:dyDescent="0.25">
      <c r="A234" s="102" t="s">
        <v>261</v>
      </c>
      <c r="B234" s="96" t="s">
        <v>218</v>
      </c>
      <c r="C234" s="96" t="s">
        <v>219</v>
      </c>
      <c r="D234" s="97" t="s">
        <v>217</v>
      </c>
      <c r="E234" s="95">
        <v>2000</v>
      </c>
    </row>
    <row r="235" spans="1:5" ht="25.5" x14ac:dyDescent="0.25">
      <c r="A235" s="102" t="s">
        <v>261</v>
      </c>
      <c r="B235" s="96" t="s">
        <v>220</v>
      </c>
      <c r="C235" s="96" t="s">
        <v>221</v>
      </c>
      <c r="D235" s="97" t="s">
        <v>222</v>
      </c>
      <c r="E235" s="95">
        <v>2500</v>
      </c>
    </row>
    <row r="236" spans="1:5" ht="38.25" x14ac:dyDescent="0.25">
      <c r="A236" s="102" t="s">
        <v>261</v>
      </c>
      <c r="B236" s="96" t="s">
        <v>223</v>
      </c>
      <c r="C236" s="96" t="s">
        <v>221</v>
      </c>
      <c r="D236" s="97" t="s">
        <v>224</v>
      </c>
      <c r="E236" s="95">
        <v>3500</v>
      </c>
    </row>
    <row r="237" spans="1:5" ht="25.5" x14ac:dyDescent="0.25">
      <c r="A237" s="170" t="s">
        <v>333</v>
      </c>
      <c r="B237" s="97" t="s">
        <v>225</v>
      </c>
      <c r="C237" s="96" t="s">
        <v>226</v>
      </c>
      <c r="D237" s="98" t="s">
        <v>227</v>
      </c>
      <c r="E237" s="95">
        <v>2500</v>
      </c>
    </row>
    <row r="238" spans="1:5" ht="42.75" customHeight="1" x14ac:dyDescent="0.25">
      <c r="A238" s="170" t="s">
        <v>333</v>
      </c>
      <c r="B238" s="97" t="s">
        <v>228</v>
      </c>
      <c r="C238" s="97" t="s">
        <v>229</v>
      </c>
      <c r="D238" s="97" t="s">
        <v>230</v>
      </c>
      <c r="E238" s="95">
        <v>2000</v>
      </c>
    </row>
    <row r="239" spans="1:5" ht="25.5" x14ac:dyDescent="0.25">
      <c r="A239" s="170" t="s">
        <v>333</v>
      </c>
      <c r="B239" s="96" t="s">
        <v>231</v>
      </c>
      <c r="C239" s="97" t="s">
        <v>232</v>
      </c>
      <c r="D239" s="97" t="s">
        <v>233</v>
      </c>
      <c r="E239" s="95">
        <v>3500</v>
      </c>
    </row>
    <row r="240" spans="1:5" ht="25.5" x14ac:dyDescent="0.25">
      <c r="A240" s="170" t="s">
        <v>333</v>
      </c>
      <c r="B240" s="98" t="s">
        <v>252</v>
      </c>
      <c r="C240" s="96" t="s">
        <v>234</v>
      </c>
      <c r="D240" s="98" t="s">
        <v>252</v>
      </c>
      <c r="E240" s="95" t="s">
        <v>235</v>
      </c>
    </row>
    <row r="241" spans="1:5" ht="38.25" x14ac:dyDescent="0.25">
      <c r="A241" s="170" t="s">
        <v>333</v>
      </c>
      <c r="B241" s="96" t="s">
        <v>236</v>
      </c>
      <c r="C241" s="96" t="s">
        <v>237</v>
      </c>
      <c r="D241" s="97" t="s">
        <v>238</v>
      </c>
      <c r="E241" s="95" t="s">
        <v>239</v>
      </c>
    </row>
    <row r="242" spans="1:5" ht="25.5" x14ac:dyDescent="0.25">
      <c r="A242" s="170" t="s">
        <v>278</v>
      </c>
      <c r="B242" s="96" t="s">
        <v>240</v>
      </c>
      <c r="C242" s="96" t="s">
        <v>241</v>
      </c>
      <c r="D242" s="97" t="s">
        <v>242</v>
      </c>
      <c r="E242" s="95" t="s">
        <v>243</v>
      </c>
    </row>
    <row r="243" spans="1:5" ht="25.5" x14ac:dyDescent="0.25">
      <c r="A243" s="170" t="s">
        <v>278</v>
      </c>
      <c r="B243" s="96" t="s">
        <v>244</v>
      </c>
      <c r="C243" s="96" t="s">
        <v>245</v>
      </c>
      <c r="D243" s="97" t="s">
        <v>246</v>
      </c>
      <c r="E243" s="95">
        <v>1500</v>
      </c>
    </row>
    <row r="244" spans="1:5" ht="25.5" x14ac:dyDescent="0.25">
      <c r="A244" s="170" t="s">
        <v>278</v>
      </c>
      <c r="B244" s="96" t="s">
        <v>247</v>
      </c>
      <c r="C244" s="96" t="s">
        <v>245</v>
      </c>
      <c r="D244" s="97" t="s">
        <v>246</v>
      </c>
      <c r="E244" s="95">
        <v>1500</v>
      </c>
    </row>
    <row r="245" spans="1:5" ht="25.5" x14ac:dyDescent="0.25">
      <c r="A245" s="170" t="s">
        <v>278</v>
      </c>
      <c r="B245" s="97" t="s">
        <v>249</v>
      </c>
      <c r="C245" s="96" t="s">
        <v>248</v>
      </c>
      <c r="D245" s="97" t="s">
        <v>249</v>
      </c>
      <c r="E245" s="95">
        <v>1500</v>
      </c>
    </row>
    <row r="246" spans="1:5" ht="25.5" x14ac:dyDescent="0.25">
      <c r="A246" s="170" t="s">
        <v>278</v>
      </c>
      <c r="B246" s="97" t="s">
        <v>246</v>
      </c>
      <c r="C246" s="96" t="s">
        <v>250</v>
      </c>
      <c r="D246" s="97" t="s">
        <v>246</v>
      </c>
      <c r="E246" s="95">
        <v>2000</v>
      </c>
    </row>
    <row r="247" spans="1:5" x14ac:dyDescent="0.25">
      <c r="A247" s="99"/>
      <c r="B247" s="99"/>
      <c r="C247" s="99"/>
      <c r="D247" s="99"/>
      <c r="E247" s="100">
        <v>24000</v>
      </c>
    </row>
    <row r="250" spans="1:5" ht="18.75" x14ac:dyDescent="0.3">
      <c r="A250" s="153" t="s">
        <v>351</v>
      </c>
      <c r="B250" s="155" t="s">
        <v>350</v>
      </c>
      <c r="C250" s="156"/>
      <c r="D250" s="157"/>
    </row>
    <row r="251" spans="1:5" x14ac:dyDescent="0.25">
      <c r="B251" s="158" t="s">
        <v>277</v>
      </c>
      <c r="C251" s="159"/>
      <c r="D251" s="160"/>
    </row>
    <row r="254" spans="1:5" x14ac:dyDescent="0.25">
      <c r="B254" s="148" t="s">
        <v>208</v>
      </c>
      <c r="C254" s="148"/>
    </row>
    <row r="255" spans="1:5" ht="15.75" x14ac:dyDescent="0.25">
      <c r="B255" s="107" t="s">
        <v>254</v>
      </c>
    </row>
    <row r="257" spans="1:4" x14ac:dyDescent="0.25">
      <c r="B257" s="108" t="s">
        <v>358</v>
      </c>
    </row>
    <row r="258" spans="1:4" x14ac:dyDescent="0.25">
      <c r="A258" s="87" t="s">
        <v>203</v>
      </c>
      <c r="B258" s="87" t="s">
        <v>202</v>
      </c>
      <c r="C258" s="87" t="s">
        <v>253</v>
      </c>
      <c r="D258" s="87" t="s">
        <v>204</v>
      </c>
    </row>
    <row r="259" spans="1:4" x14ac:dyDescent="0.25">
      <c r="A259" s="102" t="s">
        <v>261</v>
      </c>
      <c r="B259" s="32" t="s">
        <v>266</v>
      </c>
      <c r="C259" s="32" t="s">
        <v>269</v>
      </c>
      <c r="D259" s="32">
        <v>40</v>
      </c>
    </row>
    <row r="260" spans="1:4" x14ac:dyDescent="0.25">
      <c r="A260" s="102" t="s">
        <v>261</v>
      </c>
      <c r="B260" s="32" t="s">
        <v>268</v>
      </c>
      <c r="C260" s="32" t="s">
        <v>270</v>
      </c>
      <c r="D260" s="32">
        <v>60</v>
      </c>
    </row>
    <row r="261" spans="1:4" x14ac:dyDescent="0.25">
      <c r="A261" s="102" t="s">
        <v>261</v>
      </c>
      <c r="B261" s="32" t="s">
        <v>273</v>
      </c>
      <c r="C261" s="32" t="s">
        <v>265</v>
      </c>
      <c r="D261" s="32">
        <v>40</v>
      </c>
    </row>
    <row r="262" spans="1:4" x14ac:dyDescent="0.25">
      <c r="A262" s="102" t="s">
        <v>261</v>
      </c>
      <c r="B262" s="32" t="s">
        <v>264</v>
      </c>
      <c r="C262" s="32" t="s">
        <v>270</v>
      </c>
      <c r="D262" s="32">
        <v>200</v>
      </c>
    </row>
    <row r="263" spans="1:4" x14ac:dyDescent="0.25">
      <c r="A263" s="102" t="s">
        <v>261</v>
      </c>
      <c r="B263" s="32" t="s">
        <v>274</v>
      </c>
      <c r="C263" s="32" t="s">
        <v>270</v>
      </c>
      <c r="D263" s="32">
        <v>1653</v>
      </c>
    </row>
    <row r="264" spans="1:4" x14ac:dyDescent="0.25">
      <c r="A264" s="102" t="s">
        <v>261</v>
      </c>
      <c r="B264" s="32" t="s">
        <v>275</v>
      </c>
      <c r="C264" s="32" t="s">
        <v>270</v>
      </c>
      <c r="D264" s="32">
        <v>800</v>
      </c>
    </row>
    <row r="265" spans="1:4" x14ac:dyDescent="0.25">
      <c r="A265" s="102" t="s">
        <v>261</v>
      </c>
      <c r="B265" s="32" t="s">
        <v>276</v>
      </c>
      <c r="C265" s="32" t="s">
        <v>271</v>
      </c>
      <c r="D265" s="32">
        <v>150</v>
      </c>
    </row>
    <row r="266" spans="1:4" x14ac:dyDescent="0.25">
      <c r="A266" s="102" t="s">
        <v>261</v>
      </c>
      <c r="B266" s="32" t="s">
        <v>264</v>
      </c>
      <c r="C266" s="32" t="s">
        <v>270</v>
      </c>
      <c r="D266" s="32">
        <v>200</v>
      </c>
    </row>
    <row r="267" spans="1:4" x14ac:dyDescent="0.25">
      <c r="A267" s="102" t="s">
        <v>261</v>
      </c>
      <c r="B267" s="32" t="s">
        <v>267</v>
      </c>
      <c r="C267" s="32" t="s">
        <v>272</v>
      </c>
      <c r="D267" s="32">
        <v>40</v>
      </c>
    </row>
    <row r="268" spans="1:4" x14ac:dyDescent="0.25">
      <c r="D268" s="32">
        <v>3183</v>
      </c>
    </row>
    <row r="269" spans="1:4" ht="21" x14ac:dyDescent="0.35">
      <c r="A269" s="154" t="s">
        <v>351</v>
      </c>
      <c r="B269" s="155" t="s">
        <v>281</v>
      </c>
      <c r="C269" s="156"/>
      <c r="D269" s="157"/>
    </row>
    <row r="270" spans="1:4" x14ac:dyDescent="0.25">
      <c r="B270" s="158" t="s">
        <v>277</v>
      </c>
      <c r="C270" s="159"/>
      <c r="D270" s="160"/>
    </row>
    <row r="272" spans="1:4" x14ac:dyDescent="0.25">
      <c r="A272" s="93" t="s">
        <v>251</v>
      </c>
      <c r="B272" s="93" t="s">
        <v>212</v>
      </c>
      <c r="C272" s="93" t="s">
        <v>213</v>
      </c>
      <c r="D272" s="93" t="s">
        <v>204</v>
      </c>
    </row>
    <row r="273" spans="1:5" x14ac:dyDescent="0.25">
      <c r="A273" s="87" t="s">
        <v>278</v>
      </c>
      <c r="B273" s="101" t="s">
        <v>340</v>
      </c>
      <c r="C273" s="32" t="s">
        <v>336</v>
      </c>
      <c r="D273" s="32">
        <v>100</v>
      </c>
    </row>
    <row r="274" spans="1:5" x14ac:dyDescent="0.25">
      <c r="A274" s="87" t="s">
        <v>278</v>
      </c>
      <c r="B274" s="32" t="s">
        <v>341</v>
      </c>
      <c r="C274" s="32" t="s">
        <v>336</v>
      </c>
      <c r="D274" s="32">
        <v>300</v>
      </c>
    </row>
    <row r="275" spans="1:5" x14ac:dyDescent="0.25">
      <c r="A275" s="87" t="s">
        <v>278</v>
      </c>
      <c r="B275" s="32" t="s">
        <v>343</v>
      </c>
      <c r="C275" s="32" t="s">
        <v>346</v>
      </c>
      <c r="D275" s="32">
        <v>100</v>
      </c>
    </row>
    <row r="276" spans="1:5" x14ac:dyDescent="0.25">
      <c r="A276" s="87" t="s">
        <v>278</v>
      </c>
      <c r="B276" s="32" t="s">
        <v>344</v>
      </c>
      <c r="C276" s="32" t="s">
        <v>347</v>
      </c>
      <c r="D276" s="32">
        <v>100</v>
      </c>
    </row>
    <row r="277" spans="1:5" ht="18.75" x14ac:dyDescent="0.3">
      <c r="A277" s="152"/>
      <c r="B277" s="169"/>
      <c r="C277" s="14"/>
      <c r="D277" s="32">
        <v>600</v>
      </c>
    </row>
    <row r="278" spans="1:5" ht="18.75" x14ac:dyDescent="0.3">
      <c r="A278" s="153" t="s">
        <v>351</v>
      </c>
      <c r="B278" s="155" t="s">
        <v>350</v>
      </c>
      <c r="C278" s="156"/>
      <c r="D278" s="157"/>
    </row>
    <row r="279" spans="1:5" x14ac:dyDescent="0.25">
      <c r="B279" s="158" t="s">
        <v>277</v>
      </c>
      <c r="C279" s="159"/>
      <c r="D279" s="160"/>
      <c r="E279" s="148"/>
    </row>
    <row r="296" spans="1:4" ht="18.75" x14ac:dyDescent="0.3">
      <c r="A296" s="153"/>
      <c r="B296" s="169"/>
      <c r="C296" s="14"/>
      <c r="D296" s="14"/>
    </row>
    <row r="297" spans="1:4" x14ac:dyDescent="0.25">
      <c r="B297" s="14"/>
      <c r="C297" s="14"/>
      <c r="D297" s="14"/>
    </row>
    <row r="316" spans="2:3" ht="15.75" x14ac:dyDescent="0.25">
      <c r="B316" s="106"/>
      <c r="C316" s="106"/>
    </row>
    <row r="318" spans="2:3" x14ac:dyDescent="0.25">
      <c r="B318" s="108"/>
    </row>
    <row r="336" spans="2:2" x14ac:dyDescent="0.25">
      <c r="B336" s="108"/>
    </row>
  </sheetData>
  <mergeCells count="10">
    <mergeCell ref="B2:G2"/>
    <mergeCell ref="A3:C3"/>
    <mergeCell ref="A49:D49"/>
    <mergeCell ref="A198:D198"/>
    <mergeCell ref="A215:D215"/>
    <mergeCell ref="A64:D64"/>
    <mergeCell ref="A72:E72"/>
    <mergeCell ref="A113:E113"/>
    <mergeCell ref="A142:E142"/>
    <mergeCell ref="A167:D167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4" workbookViewId="0">
      <selection activeCell="H18" sqref="H1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arbol problema</vt:lpstr>
      <vt:lpstr>arbol objetivo</vt:lpstr>
      <vt:lpstr>mir</vt:lpstr>
      <vt:lpstr>ficha tecnica</vt:lpstr>
      <vt:lpstr>presupuestos</vt:lpstr>
      <vt:lpstr>INF. ACT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COMUDE JR</cp:lastModifiedBy>
  <cp:lastPrinted>2021-09-13T14:14:06Z</cp:lastPrinted>
  <dcterms:created xsi:type="dcterms:W3CDTF">2018-01-24T19:25:48Z</dcterms:created>
  <dcterms:modified xsi:type="dcterms:W3CDTF">2021-10-21T15:11:48Z</dcterms:modified>
</cp:coreProperties>
</file>