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105" windowWidth="14325" windowHeight="11760" tabRatio="695" firstSheet="4" activeTab="5"/>
  </bookViews>
  <sheets>
    <sheet name="POA FORMATO 1" sheetId="1" r:id="rId1"/>
    <sheet name="POA FORMATO 2" sheetId="2" state="hidden" r:id="rId2"/>
    <sheet name="POA FORMATO 2 (ENERO-MARZO)" sheetId="5" r:id="rId3"/>
    <sheet name="POA FORMATO 2 (ABRIL-JUNIO)" sheetId="6" r:id="rId4"/>
    <sheet name="POA FORMATO 2 (JULIO-SEPTIE) (3" sheetId="7" r:id="rId5"/>
    <sheet name="POA FORMATO 2 (OCTUB-DICIEM (4" sheetId="8" r:id="rId6"/>
    <sheet name="FORMATO 3 indicadores rdo" sheetId="3" r:id="rId7"/>
    <sheet name="instructivo formato 3" sheetId="4" r:id="rId8"/>
  </sheets>
  <definedNames>
    <definedName name="_xlnm._FilterDatabase" localSheetId="5" hidden="1">'POA FORMATO 2 (OCTUB-DICIEM (4'!$B$7:$AW$7</definedName>
  </definedNames>
  <calcPr calcId="144525"/>
</workbook>
</file>

<file path=xl/calcChain.xml><?xml version="1.0" encoding="utf-8"?>
<calcChain xmlns="http://schemas.openxmlformats.org/spreadsheetml/2006/main">
  <c r="W102" i="8" l="1"/>
  <c r="U102" i="8"/>
  <c r="S102" i="8"/>
  <c r="AF8" i="8" l="1"/>
  <c r="AF9" i="8"/>
  <c r="AF10" i="8"/>
  <c r="AF11" i="8"/>
  <c r="AF12" i="8"/>
  <c r="AF13" i="8"/>
  <c r="AF14" i="8"/>
  <c r="AF15" i="8"/>
  <c r="AF16" i="8"/>
  <c r="AF17" i="8"/>
  <c r="AF18" i="8"/>
  <c r="AF19" i="8"/>
  <c r="AF20" i="8"/>
  <c r="AF21" i="8"/>
  <c r="AF22" i="8"/>
  <c r="AF23" i="8"/>
  <c r="AF24" i="8"/>
  <c r="AF25" i="8"/>
  <c r="AF26" i="8"/>
  <c r="AF27" i="8"/>
  <c r="AF28" i="8"/>
  <c r="AF29" i="8"/>
  <c r="AF30" i="8"/>
  <c r="AF31" i="8"/>
  <c r="AF32" i="8"/>
  <c r="AF33" i="8"/>
  <c r="AF34" i="8"/>
  <c r="AF35" i="8"/>
  <c r="AF36" i="8"/>
  <c r="AF37" i="8"/>
  <c r="AF38" i="8"/>
  <c r="AF39" i="8"/>
  <c r="AF40" i="8"/>
  <c r="AF41" i="8"/>
  <c r="AF42" i="8"/>
  <c r="AF43" i="8"/>
  <c r="AF44" i="8"/>
  <c r="AF45" i="8"/>
  <c r="AF46" i="8"/>
  <c r="AF47" i="8"/>
  <c r="AF48" i="8"/>
  <c r="AF49" i="8"/>
  <c r="AF50" i="8"/>
  <c r="AF51" i="8"/>
  <c r="AF52" i="8"/>
  <c r="AF53" i="8"/>
  <c r="AF54" i="8"/>
  <c r="AF55" i="8"/>
  <c r="AF56" i="8"/>
  <c r="AF57" i="8"/>
  <c r="AF58" i="8"/>
  <c r="AF59" i="8"/>
  <c r="AF60" i="8"/>
  <c r="AF61" i="8"/>
  <c r="AF62" i="8"/>
  <c r="AF63" i="8"/>
  <c r="AF64" i="8"/>
  <c r="AF65" i="8"/>
  <c r="AF66" i="8"/>
  <c r="AF67" i="8"/>
  <c r="AF68" i="8"/>
  <c r="AF69" i="8"/>
  <c r="AF89" i="8"/>
  <c r="AF90" i="8"/>
  <c r="AF91" i="8"/>
  <c r="AF92" i="8"/>
  <c r="AF93" i="8"/>
  <c r="AF94" i="8"/>
  <c r="AF95" i="8"/>
  <c r="AF96" i="8"/>
  <c r="AF97" i="8"/>
  <c r="AF98" i="8"/>
  <c r="AF99" i="8"/>
  <c r="AF100" i="8"/>
  <c r="AF101" i="8"/>
  <c r="AF70" i="8"/>
  <c r="AF71" i="8"/>
  <c r="AF72" i="8"/>
  <c r="AF73" i="8"/>
  <c r="AF74" i="8"/>
  <c r="AF75" i="8"/>
  <c r="AF76" i="8"/>
  <c r="AF77" i="8"/>
  <c r="AF78" i="8"/>
  <c r="AF79" i="8"/>
  <c r="AF80" i="8"/>
  <c r="AF81" i="8"/>
  <c r="AF82" i="8"/>
  <c r="AF83" i="8"/>
  <c r="AF84" i="8"/>
  <c r="AF85" i="8"/>
  <c r="AF86" i="8"/>
  <c r="AF87" i="8"/>
  <c r="AF88" i="8"/>
  <c r="AK94" i="8" l="1"/>
  <c r="AK96" i="8"/>
  <c r="AK97" i="8"/>
  <c r="AK99" i="8"/>
  <c r="AK100" i="8"/>
  <c r="AK101" i="8"/>
  <c r="AK95" i="8" l="1"/>
  <c r="AK93" i="8"/>
  <c r="AK98" i="8"/>
  <c r="AK89" i="8" l="1"/>
  <c r="AK92" i="8" l="1"/>
  <c r="AK90" i="8"/>
  <c r="AK87" i="8"/>
  <c r="AK88" i="8"/>
  <c r="AK91" i="8"/>
  <c r="H28" i="8" l="1"/>
  <c r="B28" i="8"/>
  <c r="AK26" i="8"/>
  <c r="AK23" i="8"/>
  <c r="AK19" i="8"/>
  <c r="AK16" i="8"/>
  <c r="AK13" i="8"/>
  <c r="AK54" i="8" l="1"/>
  <c r="AK36" i="8"/>
  <c r="AK39" i="8"/>
  <c r="AK43" i="8"/>
  <c r="AK47" i="8"/>
  <c r="AK51" i="8"/>
  <c r="AK55" i="8"/>
  <c r="AK31" i="8"/>
  <c r="AK48" i="8"/>
  <c r="AK35" i="8"/>
  <c r="AK24" i="8"/>
  <c r="AK21" i="8"/>
  <c r="AK27" i="8"/>
  <c r="AK11" i="8"/>
  <c r="AK60" i="8"/>
  <c r="AK64" i="8"/>
  <c r="AK68" i="8"/>
  <c r="AK72" i="8"/>
  <c r="AK76" i="8"/>
  <c r="AK80" i="8"/>
  <c r="AK84" i="8"/>
  <c r="AK29" i="8"/>
  <c r="AK9" i="8"/>
  <c r="AK38" i="8"/>
  <c r="AK42" i="8"/>
  <c r="AK46" i="8"/>
  <c r="AK50" i="8"/>
  <c r="AK53" i="8"/>
  <c r="AK17" i="8"/>
  <c r="AK20" i="8"/>
  <c r="AK37" i="8"/>
  <c r="AK40" i="8"/>
  <c r="AK44" i="8"/>
  <c r="AK12" i="8"/>
  <c r="AK8" i="8"/>
  <c r="AK15" i="8"/>
  <c r="AK25" i="8"/>
  <c r="AK41" i="8"/>
  <c r="AK45" i="8"/>
  <c r="AK49" i="8"/>
  <c r="AK52" i="8"/>
  <c r="AK56" i="8"/>
  <c r="AK33" i="8"/>
  <c r="AK30" i="8"/>
  <c r="AK34" i="8"/>
  <c r="AK59" i="8"/>
  <c r="AK63" i="8"/>
  <c r="AK67" i="8"/>
  <c r="AK71" i="8"/>
  <c r="AK75" i="8"/>
  <c r="AK79" i="8"/>
  <c r="AK83" i="8"/>
  <c r="AK58" i="8"/>
  <c r="AK62" i="8"/>
  <c r="AK66" i="8"/>
  <c r="AK70" i="8"/>
  <c r="AK74" i="8"/>
  <c r="AK78" i="8"/>
  <c r="AK82" i="8"/>
  <c r="AK86" i="8"/>
  <c r="AK32" i="8"/>
  <c r="AK57" i="8"/>
  <c r="AK61" i="8"/>
  <c r="AK65" i="8"/>
  <c r="AK69" i="8"/>
  <c r="AK73" i="8"/>
  <c r="AK77" i="8"/>
  <c r="AK81" i="8"/>
  <c r="AK85" i="8"/>
  <c r="AK22" i="8"/>
  <c r="AK14" i="8"/>
  <c r="AK10" i="8"/>
  <c r="AK18" i="8"/>
  <c r="AK28" i="8"/>
  <c r="AG86" i="7"/>
  <c r="AG87" i="7"/>
  <c r="AG88" i="7"/>
  <c r="AB87" i="7"/>
  <c r="AC87" i="7"/>
  <c r="AD87" i="7"/>
  <c r="AE87" i="7"/>
  <c r="AI87" i="7" l="1"/>
  <c r="AH87" i="7"/>
  <c r="AJ87" i="7"/>
  <c r="AE46" i="7"/>
  <c r="AE66" i="7"/>
  <c r="AE67" i="7"/>
  <c r="AE68" i="7"/>
  <c r="AE69" i="7"/>
  <c r="AB93" i="7"/>
  <c r="AB92" i="7"/>
  <c r="AC91" i="7"/>
  <c r="AD91" i="7"/>
  <c r="AE91" i="7"/>
  <c r="AG91" i="7"/>
  <c r="AC92" i="7"/>
  <c r="AD92" i="7"/>
  <c r="AE92" i="7"/>
  <c r="AI92" i="7" s="1"/>
  <c r="AJ92" i="7" s="1"/>
  <c r="AG92" i="7"/>
  <c r="AC93" i="7"/>
  <c r="AD93" i="7"/>
  <c r="AE93" i="7"/>
  <c r="AG93" i="7"/>
  <c r="AB91" i="7"/>
  <c r="AC65" i="7"/>
  <c r="AD65" i="7"/>
  <c r="AE65" i="7"/>
  <c r="AG65" i="7"/>
  <c r="AC66" i="7"/>
  <c r="AD66" i="7"/>
  <c r="AG66" i="7"/>
  <c r="AC67" i="7"/>
  <c r="AD67" i="7"/>
  <c r="AG67" i="7"/>
  <c r="AC68" i="7"/>
  <c r="AD68" i="7"/>
  <c r="AG68" i="7"/>
  <c r="AC69" i="7"/>
  <c r="AD69" i="7"/>
  <c r="AG69" i="7"/>
  <c r="AC70" i="7"/>
  <c r="AD70" i="7"/>
  <c r="AE70" i="7"/>
  <c r="AG70" i="7"/>
  <c r="AC71" i="7"/>
  <c r="AD71" i="7"/>
  <c r="AE71" i="7"/>
  <c r="AG71" i="7"/>
  <c r="AC72" i="7"/>
  <c r="AD72" i="7"/>
  <c r="AH72" i="7" s="1"/>
  <c r="AE72" i="7"/>
  <c r="AG72" i="7"/>
  <c r="AC73" i="7"/>
  <c r="AD73" i="7"/>
  <c r="AE73" i="7"/>
  <c r="AG73" i="7"/>
  <c r="AC74" i="7"/>
  <c r="AD74" i="7"/>
  <c r="AE74" i="7"/>
  <c r="AG74" i="7"/>
  <c r="AC75" i="7"/>
  <c r="AD75" i="7"/>
  <c r="AE75" i="7"/>
  <c r="AG75" i="7"/>
  <c r="AC76" i="7"/>
  <c r="AD76" i="7"/>
  <c r="AE76" i="7"/>
  <c r="AG76" i="7"/>
  <c r="AC77" i="7"/>
  <c r="AD77" i="7"/>
  <c r="AE77" i="7"/>
  <c r="AG77" i="7"/>
  <c r="AC78" i="7"/>
  <c r="AD78" i="7"/>
  <c r="AE78" i="7"/>
  <c r="AG78" i="7"/>
  <c r="AC79" i="7"/>
  <c r="AD79" i="7"/>
  <c r="AE79" i="7"/>
  <c r="AG79" i="7"/>
  <c r="AC80" i="7"/>
  <c r="AD80" i="7"/>
  <c r="AH80" i="7" s="1"/>
  <c r="AE80" i="7"/>
  <c r="AG80" i="7"/>
  <c r="AC81" i="7"/>
  <c r="AD81" i="7"/>
  <c r="AE81" i="7"/>
  <c r="AG81" i="7"/>
  <c r="AC82" i="7"/>
  <c r="AD82" i="7"/>
  <c r="AE82" i="7"/>
  <c r="AG82" i="7"/>
  <c r="AC83" i="7"/>
  <c r="AD83" i="7"/>
  <c r="AE83" i="7"/>
  <c r="AG83" i="7"/>
  <c r="AC84" i="7"/>
  <c r="AD84" i="7"/>
  <c r="AE84" i="7"/>
  <c r="AG84" i="7"/>
  <c r="AC85" i="7"/>
  <c r="AD85" i="7"/>
  <c r="AE85" i="7"/>
  <c r="AG85" i="7"/>
  <c r="AC86" i="7"/>
  <c r="AD86" i="7"/>
  <c r="AH86" i="7" s="1"/>
  <c r="AE86" i="7"/>
  <c r="AC88" i="7"/>
  <c r="AD88" i="7"/>
  <c r="AE88" i="7"/>
  <c r="AI88" i="7" s="1"/>
  <c r="AC89" i="7"/>
  <c r="AD89" i="7"/>
  <c r="AE89" i="7"/>
  <c r="AG89" i="7"/>
  <c r="AC90" i="7"/>
  <c r="AD90" i="7"/>
  <c r="AE90" i="7"/>
  <c r="AG90" i="7"/>
  <c r="AB90" i="7"/>
  <c r="AB89" i="7"/>
  <c r="AB88" i="7"/>
  <c r="AB86" i="7"/>
  <c r="AB85" i="7"/>
  <c r="AB84" i="7"/>
  <c r="AB83" i="7"/>
  <c r="AB82" i="7"/>
  <c r="AB81" i="7"/>
  <c r="AB80" i="7"/>
  <c r="AB79" i="7"/>
  <c r="AB78" i="7"/>
  <c r="AB77" i="7"/>
  <c r="AB76" i="7"/>
  <c r="AB75" i="7"/>
  <c r="AB74" i="7"/>
  <c r="AB73" i="7"/>
  <c r="AB72" i="7"/>
  <c r="AB71" i="7"/>
  <c r="AB70" i="7"/>
  <c r="AB69" i="7"/>
  <c r="AB68" i="7"/>
  <c r="AB67" i="7"/>
  <c r="AB66" i="7"/>
  <c r="AB65" i="7"/>
  <c r="AG30"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9" i="7"/>
  <c r="AB60" i="7"/>
  <c r="AB61" i="7"/>
  <c r="AB62" i="7"/>
  <c r="AB63" i="7"/>
  <c r="AB64" i="7"/>
  <c r="AG8" i="7"/>
  <c r="AG9" i="7"/>
  <c r="AG10" i="7"/>
  <c r="AG11" i="7"/>
  <c r="AG12" i="7"/>
  <c r="AG13" i="7"/>
  <c r="AG14" i="7"/>
  <c r="AG15" i="7"/>
  <c r="AG16" i="7"/>
  <c r="AG17" i="7"/>
  <c r="AG18" i="7"/>
  <c r="AG19" i="7"/>
  <c r="AG20" i="7"/>
  <c r="AG21" i="7"/>
  <c r="AG22" i="7"/>
  <c r="AG23" i="7"/>
  <c r="AG24" i="7"/>
  <c r="AG25" i="7"/>
  <c r="AG26" i="7"/>
  <c r="AG27" i="7"/>
  <c r="AG28"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29"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7" i="7"/>
  <c r="AE48" i="7"/>
  <c r="AE49" i="7"/>
  <c r="AE50" i="7"/>
  <c r="AE51" i="7"/>
  <c r="AE52" i="7"/>
  <c r="AE53" i="7"/>
  <c r="AE54" i="7"/>
  <c r="AE55" i="7"/>
  <c r="AE56" i="7"/>
  <c r="AE57" i="7"/>
  <c r="AE58" i="7"/>
  <c r="AE59" i="7"/>
  <c r="AE60" i="7"/>
  <c r="AE61" i="7"/>
  <c r="AE62" i="7"/>
  <c r="AE63" i="7"/>
  <c r="AE64" i="7"/>
  <c r="AE9" i="7"/>
  <c r="AE10" i="7"/>
  <c r="AE11" i="7"/>
  <c r="AE12" i="7"/>
  <c r="AE13" i="7"/>
  <c r="AE14" i="7"/>
  <c r="AE15" i="7"/>
  <c r="AE16" i="7"/>
  <c r="AE17" i="7"/>
  <c r="AE18" i="7"/>
  <c r="AE19" i="7"/>
  <c r="AE20" i="7"/>
  <c r="AE8" i="7"/>
  <c r="AD9" i="7"/>
  <c r="AF9" i="7" s="1"/>
  <c r="AD10" i="7"/>
  <c r="AD11" i="7"/>
  <c r="AD12" i="7"/>
  <c r="AF12" i="7" s="1"/>
  <c r="AD13" i="7"/>
  <c r="AD14" i="7"/>
  <c r="AD15" i="7"/>
  <c r="AD16" i="7"/>
  <c r="AF16" i="7" s="1"/>
  <c r="AD17" i="7"/>
  <c r="AF17" i="7" s="1"/>
  <c r="AD18" i="7"/>
  <c r="AF18" i="7" s="1"/>
  <c r="AD19" i="7"/>
  <c r="AF19" i="7" s="1"/>
  <c r="AD20" i="7"/>
  <c r="AF20" i="7" s="1"/>
  <c r="AD21" i="7"/>
  <c r="AF21" i="7" s="1"/>
  <c r="AD22" i="7"/>
  <c r="AF22" i="7" s="1"/>
  <c r="AD23" i="7"/>
  <c r="AD24" i="7"/>
  <c r="AF24" i="7" s="1"/>
  <c r="AD25" i="7"/>
  <c r="AF25" i="7" s="1"/>
  <c r="AD26" i="7"/>
  <c r="AD27" i="7"/>
  <c r="AD28" i="7"/>
  <c r="AF28" i="7" s="1"/>
  <c r="AD29" i="7"/>
  <c r="AD30" i="7"/>
  <c r="AD31" i="7"/>
  <c r="AD32" i="7"/>
  <c r="AD33" i="7"/>
  <c r="AD34" i="7"/>
  <c r="AD35" i="7"/>
  <c r="AD36" i="7"/>
  <c r="AD37" i="7"/>
  <c r="AD38" i="7"/>
  <c r="AD39" i="7"/>
  <c r="AD40" i="7"/>
  <c r="AD41" i="7"/>
  <c r="AD42" i="7"/>
  <c r="AD43" i="7"/>
  <c r="AD44" i="7"/>
  <c r="AD45" i="7"/>
  <c r="AD46" i="7"/>
  <c r="AD47" i="7"/>
  <c r="AD48" i="7"/>
  <c r="AD49" i="7"/>
  <c r="AD50" i="7"/>
  <c r="AF50" i="7" s="1"/>
  <c r="AD51" i="7"/>
  <c r="AD52" i="7"/>
  <c r="AD53" i="7"/>
  <c r="AD54" i="7"/>
  <c r="AD55" i="7"/>
  <c r="AD56" i="7"/>
  <c r="AD57" i="7"/>
  <c r="AD58" i="7"/>
  <c r="AD59" i="7"/>
  <c r="AD60" i="7"/>
  <c r="AD61" i="7"/>
  <c r="AD62" i="7"/>
  <c r="AD63" i="7"/>
  <c r="AD64" i="7"/>
  <c r="AD8" i="7"/>
  <c r="AF8" i="7" s="1"/>
  <c r="AB58" i="7"/>
  <c r="Z28" i="7"/>
  <c r="Z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8" i="7"/>
  <c r="AI62" i="7" l="1"/>
  <c r="AJ62" i="7" s="1"/>
  <c r="AH88" i="7"/>
  <c r="AI86" i="7"/>
  <c r="AI78" i="7"/>
  <c r="AI74" i="7"/>
  <c r="AI72" i="7"/>
  <c r="AI70" i="7"/>
  <c r="AI65" i="7"/>
  <c r="AJ65" i="7" s="1"/>
  <c r="AH91" i="7"/>
  <c r="AI67" i="7"/>
  <c r="AJ67" i="7" s="1"/>
  <c r="AI64" i="7"/>
  <c r="AJ64" i="7" s="1"/>
  <c r="AI63" i="7"/>
  <c r="AJ63" i="7" s="1"/>
  <c r="AI68" i="7"/>
  <c r="AJ68" i="7" s="1"/>
  <c r="AI73" i="7"/>
  <c r="AJ73" i="7" s="1"/>
  <c r="AI71" i="7"/>
  <c r="AJ71" i="7" s="1"/>
  <c r="AI66" i="7"/>
  <c r="AJ66" i="7" s="1"/>
  <c r="AI69" i="7"/>
  <c r="AJ69" i="7"/>
  <c r="AH70" i="7"/>
  <c r="AH92" i="7"/>
  <c r="AI90" i="7"/>
  <c r="AJ90" i="7" s="1"/>
  <c r="AJ88" i="7"/>
  <c r="AJ86" i="7"/>
  <c r="AI85" i="7"/>
  <c r="AJ85" i="7" s="1"/>
  <c r="AI82" i="7"/>
  <c r="AJ82" i="7" s="1"/>
  <c r="AJ78" i="7"/>
  <c r="AI77" i="7"/>
  <c r="AJ77" i="7" s="1"/>
  <c r="AJ74" i="7"/>
  <c r="AH67" i="7"/>
  <c r="AH83" i="7"/>
  <c r="AH82" i="7"/>
  <c r="AH78" i="7"/>
  <c r="AI93" i="7"/>
  <c r="AJ93" i="7" s="1"/>
  <c r="AH93" i="7"/>
  <c r="AI91" i="7"/>
  <c r="AJ91" i="7" s="1"/>
  <c r="AH19" i="7"/>
  <c r="AH89" i="7"/>
  <c r="AH84" i="7"/>
  <c r="AI83" i="7"/>
  <c r="AJ83" i="7" s="1"/>
  <c r="AH74" i="7"/>
  <c r="AH68" i="7"/>
  <c r="AI79" i="7"/>
  <c r="AJ79" i="7" s="1"/>
  <c r="AI81" i="7"/>
  <c r="AJ81" i="7" s="1"/>
  <c r="AH79" i="7"/>
  <c r="AH76" i="7"/>
  <c r="AI75" i="7"/>
  <c r="AJ75" i="7" s="1"/>
  <c r="AJ70" i="7"/>
  <c r="AH75" i="7"/>
  <c r="AH66" i="7"/>
  <c r="AH71" i="7"/>
  <c r="AI12" i="7"/>
  <c r="AJ12" i="7" s="1"/>
  <c r="AI28" i="7"/>
  <c r="AJ28" i="7" s="1"/>
  <c r="AH90" i="7"/>
  <c r="AI89" i="7"/>
  <c r="AJ89" i="7" s="1"/>
  <c r="AH85" i="7"/>
  <c r="AI84" i="7"/>
  <c r="AJ84" i="7" s="1"/>
  <c r="AH81" i="7"/>
  <c r="AI80" i="7"/>
  <c r="AJ80" i="7" s="1"/>
  <c r="AH77" i="7"/>
  <c r="AI76" i="7"/>
  <c r="AJ76" i="7" s="1"/>
  <c r="AH73" i="7"/>
  <c r="AJ72" i="7"/>
  <c r="AH69" i="7"/>
  <c r="AH65" i="7"/>
  <c r="AH27" i="7"/>
  <c r="AH23" i="7"/>
  <c r="AH15" i="7"/>
  <c r="AH11" i="7"/>
  <c r="AI20" i="7"/>
  <c r="AJ20" i="7" s="1"/>
  <c r="AI16" i="7"/>
  <c r="AJ16" i="7" s="1"/>
  <c r="AI24" i="7"/>
  <c r="AJ24" i="7" s="1"/>
  <c r="AH16" i="7"/>
  <c r="AH58" i="7"/>
  <c r="AH54" i="7"/>
  <c r="AH42" i="7"/>
  <c r="AH38" i="7"/>
  <c r="AH30" i="7"/>
  <c r="AH26" i="7"/>
  <c r="AH14" i="7"/>
  <c r="AH10" i="7"/>
  <c r="AI19" i="7"/>
  <c r="AJ19" i="7" s="1"/>
  <c r="AI15" i="7"/>
  <c r="AJ15" i="7" s="1"/>
  <c r="AI11" i="7"/>
  <c r="AJ11" i="7" s="1"/>
  <c r="AI27" i="7"/>
  <c r="AJ27" i="7" s="1"/>
  <c r="AI23" i="7"/>
  <c r="AJ23" i="7" s="1"/>
  <c r="AH29" i="7"/>
  <c r="AH13" i="7"/>
  <c r="AH28" i="7"/>
  <c r="AH24" i="7"/>
  <c r="AH20" i="7"/>
  <c r="AH12" i="7"/>
  <c r="AI8" i="7"/>
  <c r="AJ8" i="7" s="1"/>
  <c r="AH25" i="7"/>
  <c r="AH57" i="7"/>
  <c r="AH41" i="7"/>
  <c r="AI18" i="7"/>
  <c r="AJ18" i="7" s="1"/>
  <c r="AI14" i="7"/>
  <c r="AJ14" i="7" s="1"/>
  <c r="AI10" i="7"/>
  <c r="AJ10" i="7" s="1"/>
  <c r="AI26" i="7"/>
  <c r="AJ26" i="7" s="1"/>
  <c r="AI22" i="7"/>
  <c r="AJ22" i="7" s="1"/>
  <c r="AF27" i="7"/>
  <c r="AF23" i="7"/>
  <c r="AF15" i="7"/>
  <c r="AF11" i="7"/>
  <c r="AH8" i="7"/>
  <c r="AH21" i="7"/>
  <c r="AH18" i="7"/>
  <c r="AH22" i="7"/>
  <c r="AH64" i="7"/>
  <c r="AH60" i="7"/>
  <c r="AH56" i="7"/>
  <c r="AH52" i="7"/>
  <c r="AH48" i="7"/>
  <c r="AH44" i="7"/>
  <c r="AH40" i="7"/>
  <c r="AH36" i="7"/>
  <c r="AH32" i="7"/>
  <c r="AI17" i="7"/>
  <c r="AJ17" i="7" s="1"/>
  <c r="AI13" i="7"/>
  <c r="AJ13" i="7" s="1"/>
  <c r="AI9" i="7"/>
  <c r="AJ9" i="7" s="1"/>
  <c r="AI29" i="7"/>
  <c r="AJ29" i="7" s="1"/>
  <c r="AI25" i="7"/>
  <c r="AJ25" i="7" s="1"/>
  <c r="AI21" i="7"/>
  <c r="AJ21" i="7" s="1"/>
  <c r="AF26" i="7"/>
  <c r="AF14" i="7"/>
  <c r="AF10" i="7"/>
  <c r="AH17" i="7"/>
  <c r="AH59" i="7"/>
  <c r="AH55" i="7"/>
  <c r="AH51" i="7"/>
  <c r="AH43" i="7"/>
  <c r="AH39" i="7"/>
  <c r="AH35" i="7"/>
  <c r="AH31" i="7"/>
  <c r="AI60" i="7"/>
  <c r="AJ60" i="7" s="1"/>
  <c r="AI56" i="7"/>
  <c r="AJ56" i="7" s="1"/>
  <c r="AI52" i="7"/>
  <c r="AJ52" i="7" s="1"/>
  <c r="AI48" i="7"/>
  <c r="AJ48" i="7" s="1"/>
  <c r="AI44" i="7"/>
  <c r="AJ44" i="7" s="1"/>
  <c r="AI40" i="7"/>
  <c r="AJ40" i="7" s="1"/>
  <c r="AI36" i="7"/>
  <c r="AJ36" i="7" s="1"/>
  <c r="AI32" i="7"/>
  <c r="AJ32" i="7" s="1"/>
  <c r="AF29" i="7"/>
  <c r="AF13" i="7"/>
  <c r="AF56" i="7"/>
  <c r="AH63" i="7"/>
  <c r="AH53" i="7"/>
  <c r="AH50" i="7"/>
  <c r="AH47" i="7"/>
  <c r="AH37" i="7"/>
  <c r="AH34" i="7"/>
  <c r="AI59" i="7"/>
  <c r="AJ59" i="7" s="1"/>
  <c r="AI55" i="7"/>
  <c r="AJ55" i="7" s="1"/>
  <c r="AI51" i="7"/>
  <c r="AJ51" i="7" s="1"/>
  <c r="AI47" i="7"/>
  <c r="AJ47" i="7" s="1"/>
  <c r="AI43" i="7"/>
  <c r="AJ43" i="7" s="1"/>
  <c r="AI39" i="7"/>
  <c r="AJ39" i="7" s="1"/>
  <c r="AI35" i="7"/>
  <c r="AJ35" i="7" s="1"/>
  <c r="AI31" i="7"/>
  <c r="AJ31" i="7" s="1"/>
  <c r="AH62" i="7"/>
  <c r="AH49" i="7"/>
  <c r="AH46" i="7"/>
  <c r="AH33" i="7"/>
  <c r="AF36" i="7"/>
  <c r="AI58" i="7"/>
  <c r="AJ58" i="7" s="1"/>
  <c r="AI54" i="7"/>
  <c r="AJ54" i="7" s="1"/>
  <c r="AI50" i="7"/>
  <c r="AJ50" i="7" s="1"/>
  <c r="AI46" i="7"/>
  <c r="AJ46" i="7" s="1"/>
  <c r="AI42" i="7"/>
  <c r="AJ42" i="7" s="1"/>
  <c r="AI38" i="7"/>
  <c r="AJ38" i="7" s="1"/>
  <c r="AI34" i="7"/>
  <c r="AJ34" i="7" s="1"/>
  <c r="AI30" i="7"/>
  <c r="AJ30" i="7" s="1"/>
  <c r="AH61" i="7"/>
  <c r="AH45" i="7"/>
  <c r="AI61" i="7"/>
  <c r="AJ61" i="7" s="1"/>
  <c r="AI57" i="7"/>
  <c r="AJ57" i="7" s="1"/>
  <c r="AI53" i="7"/>
  <c r="AJ53" i="7" s="1"/>
  <c r="AI49" i="7"/>
  <c r="AJ49" i="7" s="1"/>
  <c r="AI45" i="7"/>
  <c r="AJ45" i="7" s="1"/>
  <c r="AI41" i="7"/>
  <c r="AJ41" i="7" s="1"/>
  <c r="AI37" i="7"/>
  <c r="AJ37" i="7" s="1"/>
  <c r="AI33" i="7"/>
  <c r="AJ33" i="7" s="1"/>
  <c r="Z10" i="7" l="1"/>
  <c r="Z11" i="7"/>
  <c r="Z12" i="7"/>
  <c r="Z13" i="7"/>
  <c r="Z14" i="7"/>
  <c r="Z15" i="7"/>
  <c r="Z16" i="7"/>
  <c r="Z17" i="7"/>
  <c r="Z18" i="7"/>
  <c r="Z19" i="7"/>
  <c r="Z20" i="7"/>
  <c r="Z21" i="7"/>
  <c r="Z22" i="7"/>
  <c r="Z23" i="7"/>
  <c r="Z24" i="7"/>
  <c r="Z25" i="7"/>
  <c r="Z26" i="7"/>
  <c r="Z27" i="7"/>
  <c r="Z29" i="7"/>
  <c r="Z8" i="7"/>
  <c r="AC9" i="7"/>
  <c r="AH9" i="7" s="1"/>
  <c r="G28" i="7" l="1"/>
  <c r="A28" i="7"/>
  <c r="AG29" i="6" l="1"/>
  <c r="AG28" i="6" l="1"/>
  <c r="G28" i="6"/>
  <c r="A28" i="6"/>
  <c r="AG27" i="6"/>
  <c r="AG26" i="6"/>
  <c r="AG25" i="6"/>
  <c r="AG24" i="6"/>
  <c r="AG23" i="6"/>
  <c r="AG22" i="6"/>
  <c r="AG21" i="6"/>
  <c r="AG20" i="6"/>
  <c r="AG19" i="6"/>
  <c r="AG18" i="6"/>
  <c r="AG17" i="6"/>
  <c r="AG16" i="6"/>
  <c r="AG15" i="6"/>
  <c r="AG14" i="6"/>
  <c r="AG13" i="6"/>
  <c r="AG12" i="6"/>
  <c r="AG11" i="6"/>
  <c r="AG10" i="6"/>
  <c r="AG9" i="6"/>
  <c r="AG8" i="6"/>
  <c r="Y64" i="1" l="1"/>
  <c r="X64" i="1"/>
  <c r="Y62" i="1" l="1"/>
  <c r="X62" i="1"/>
  <c r="Y61" i="1"/>
  <c r="X61" i="1"/>
  <c r="Y60" i="1"/>
  <c r="X60" i="1"/>
  <c r="Y59" i="1"/>
  <c r="X59" i="1"/>
  <c r="Y58" i="1"/>
  <c r="X58" i="1"/>
  <c r="Y57" i="1"/>
  <c r="X57" i="1"/>
  <c r="Y56" i="1"/>
  <c r="X56" i="1"/>
  <c r="Y55" i="1"/>
  <c r="X55" i="1"/>
  <c r="Y54" i="1"/>
  <c r="X54" i="1"/>
  <c r="Y53" i="1"/>
  <c r="X53" i="1"/>
  <c r="Y52" i="1"/>
  <c r="X52" i="1"/>
  <c r="AG29" i="5" l="1"/>
  <c r="AG24" i="5" l="1"/>
  <c r="AG23" i="5"/>
  <c r="AG22" i="5"/>
  <c r="AG21" i="5"/>
  <c r="Y26" i="1" l="1"/>
  <c r="X26" i="1"/>
  <c r="Y63" i="1" l="1"/>
  <c r="X63" i="1"/>
  <c r="Y51" i="1"/>
  <c r="X51" i="1"/>
  <c r="Y41" i="1" l="1"/>
  <c r="X41" i="1"/>
  <c r="Y40" i="1"/>
  <c r="X40" i="1"/>
  <c r="Y39" i="1"/>
  <c r="X39" i="1"/>
  <c r="Y38" i="1"/>
  <c r="X38" i="1"/>
  <c r="Y37" i="1"/>
  <c r="X37" i="1"/>
  <c r="Y36" i="1"/>
  <c r="X36" i="1"/>
  <c r="Y35" i="1"/>
  <c r="X35" i="1"/>
  <c r="Y34" i="1"/>
  <c r="X34" i="1"/>
  <c r="Y33" i="1"/>
  <c r="X33" i="1"/>
  <c r="Y32" i="1"/>
  <c r="X32" i="1"/>
  <c r="Y31" i="1"/>
  <c r="X31" i="1"/>
  <c r="X30" i="5" l="1"/>
  <c r="AG28" i="5" l="1"/>
  <c r="AG27" i="5"/>
  <c r="I27" i="5"/>
  <c r="I28" i="5" s="1"/>
  <c r="I29" i="5" s="1"/>
  <c r="G28" i="5"/>
  <c r="G29" i="5" s="1"/>
  <c r="A28" i="5"/>
  <c r="A29" i="5" s="1"/>
  <c r="W7" i="3" l="1"/>
  <c r="AG8" i="5" l="1"/>
  <c r="AG9" i="5"/>
  <c r="AG10" i="5"/>
  <c r="AG11" i="5"/>
  <c r="AG12" i="5"/>
  <c r="AG13" i="5"/>
  <c r="AG14" i="5"/>
  <c r="AG15" i="5"/>
  <c r="AG16" i="5"/>
  <c r="AG17" i="5"/>
  <c r="AG18" i="5"/>
  <c r="AG19" i="5"/>
  <c r="AG20" i="5"/>
  <c r="AG25" i="5"/>
  <c r="AG26" i="5"/>
  <c r="L42" i="3" l="1"/>
  <c r="M42" i="3"/>
  <c r="K42" i="3"/>
  <c r="AB15" i="2" l="1"/>
  <c r="AB14" i="2"/>
  <c r="AB13" i="2"/>
  <c r="AE42" i="2" l="1"/>
  <c r="AF42" i="2"/>
  <c r="AE41" i="2"/>
  <c r="AF41" i="2"/>
  <c r="AH12" i="2" l="1"/>
  <c r="AH16" i="2"/>
  <c r="AH17" i="2"/>
  <c r="AH18" i="2"/>
  <c r="AH19" i="2"/>
  <c r="AH20" i="2"/>
  <c r="AH21" i="2"/>
  <c r="AH22" i="2"/>
  <c r="AH23" i="2"/>
  <c r="AH24" i="2"/>
  <c r="AH25" i="2"/>
  <c r="AH26" i="2"/>
  <c r="AH27" i="2"/>
  <c r="AH28" i="2"/>
  <c r="AH29" i="2"/>
  <c r="AH30" i="2"/>
  <c r="AH31" i="2"/>
  <c r="AH32" i="2"/>
  <c r="AH35" i="2"/>
  <c r="AH36" i="2"/>
  <c r="AH37" i="2"/>
  <c r="AH38" i="2"/>
  <c r="AH39" i="2"/>
  <c r="AH40" i="2"/>
  <c r="AH8" i="2"/>
  <c r="AG8" i="2"/>
  <c r="AF16" i="2"/>
  <c r="AF17" i="2"/>
  <c r="AF18" i="2"/>
  <c r="AF19" i="2"/>
  <c r="AF20" i="2"/>
  <c r="AF21" i="2"/>
  <c r="AF22" i="2"/>
  <c r="AF23" i="2"/>
  <c r="AF24" i="2"/>
  <c r="AF25" i="2"/>
  <c r="AF26" i="2"/>
  <c r="AF27" i="2"/>
  <c r="AF28" i="2"/>
  <c r="AF29" i="2"/>
  <c r="AF30" i="2"/>
  <c r="AF31" i="2"/>
  <c r="AF32" i="2"/>
  <c r="AF35" i="2"/>
  <c r="AF36" i="2"/>
  <c r="AF37" i="2"/>
  <c r="AF38" i="2"/>
  <c r="AF39" i="2"/>
  <c r="AF40" i="2"/>
  <c r="AF8" i="2"/>
  <c r="AE16" i="2"/>
  <c r="AE17" i="2"/>
  <c r="AE18" i="2"/>
  <c r="AE19" i="2"/>
  <c r="AE20" i="2"/>
  <c r="AE21" i="2"/>
  <c r="AE22" i="2"/>
  <c r="AE23" i="2"/>
  <c r="AE24" i="2"/>
  <c r="AE25" i="2"/>
  <c r="AE26" i="2"/>
  <c r="AE27" i="2"/>
  <c r="AE28" i="2"/>
  <c r="AE29" i="2"/>
  <c r="AE30" i="2"/>
  <c r="AE31" i="2"/>
  <c r="AE32" i="2"/>
  <c r="AE35" i="2"/>
  <c r="AE36" i="2"/>
  <c r="AE37" i="2"/>
  <c r="AE38" i="2"/>
  <c r="AE39" i="2"/>
  <c r="AE40" i="2"/>
  <c r="AE8" i="2"/>
  <c r="AB11" i="2"/>
  <c r="AG16" i="2"/>
  <c r="AB17" i="2"/>
  <c r="AG17" i="2" s="1"/>
  <c r="AG18" i="2"/>
  <c r="AG19" i="2"/>
  <c r="AG20" i="2"/>
  <c r="AG21" i="2"/>
  <c r="AG22" i="2"/>
  <c r="AG23" i="2"/>
  <c r="AG24" i="2"/>
  <c r="AG25" i="2"/>
  <c r="AG26" i="2"/>
  <c r="AG27" i="2"/>
  <c r="AG28" i="2"/>
  <c r="AG29" i="2"/>
  <c r="AG30" i="2"/>
  <c r="AG31" i="2"/>
  <c r="AG32" i="2"/>
  <c r="AG35" i="2"/>
  <c r="AG36" i="2"/>
  <c r="AG37" i="2"/>
  <c r="AG38" i="2"/>
  <c r="AG39" i="2"/>
  <c r="AG40" i="2"/>
  <c r="AA12" i="2" l="1"/>
  <c r="AG12" i="2"/>
</calcChain>
</file>

<file path=xl/comments1.xml><?xml version="1.0" encoding="utf-8"?>
<comments xmlns="http://schemas.openxmlformats.org/spreadsheetml/2006/main">
  <authors>
    <author/>
  </authors>
  <commentList>
    <comment ref="T8" authorId="0">
      <text>
        <r>
          <rPr>
            <sz val="11"/>
            <color rgb="FF000000"/>
            <rFont val="Calibri"/>
            <family val="2"/>
          </rPr>
          <t>Ecologia:
Número de personas que requieren el servicio</t>
        </r>
      </text>
    </comment>
    <comment ref="V8" authorId="0">
      <text>
        <r>
          <rPr>
            <sz val="11"/>
            <color rgb="FF000000"/>
            <rFont val="Calibri"/>
            <family val="2"/>
          </rPr>
          <t>Ecologia:
Cabecera municipal</t>
        </r>
      </text>
    </comment>
    <comment ref="X8" authorId="0">
      <text>
        <r>
          <rPr>
            <sz val="11"/>
            <color rgb="FF000000"/>
            <rFont val="Calibri"/>
            <family val="2"/>
          </rPr>
          <t>Comparativa entre la población objetivo contra la población beneficiada</t>
        </r>
      </text>
    </comment>
    <comment ref="Y8" authorId="0">
      <text>
        <r>
          <rPr>
            <sz val="11"/>
            <color rgb="FF000000"/>
            <rFont val="Calibri"/>
            <family val="2"/>
          </rPr>
          <t>Comparativa entre la población total contra la población beneficiada</t>
        </r>
      </text>
    </comment>
  </commentList>
</comments>
</file>

<file path=xl/comments2.xml><?xml version="1.0" encoding="utf-8"?>
<comments xmlns="http://schemas.openxmlformats.org/spreadsheetml/2006/main">
  <authors>
    <author/>
  </authors>
  <commentList>
    <comment ref="AG7" authorId="0">
      <text>
        <r>
          <rPr>
            <sz val="11"/>
            <color rgb="FF000000"/>
            <rFont val="Calibri"/>
            <family val="2"/>
          </rPr>
          <t>Ecologia:
Número de personas que requieren el servicio</t>
        </r>
      </text>
    </comment>
  </commentList>
</comments>
</file>

<file path=xl/comments3.xml><?xml version="1.0" encoding="utf-8"?>
<comments xmlns="http://schemas.openxmlformats.org/spreadsheetml/2006/main">
  <authors>
    <author/>
  </authors>
  <commentList>
    <comment ref="AH7" authorId="0">
      <text>
        <r>
          <rPr>
            <sz val="11"/>
            <color rgb="FF000000"/>
            <rFont val="Calibri"/>
            <family val="2"/>
          </rPr>
          <t>Ecologia:
Número de personas que requieren el servicio</t>
        </r>
      </text>
    </comment>
  </commentList>
</comments>
</file>

<file path=xl/comments4.xml><?xml version="1.0" encoding="utf-8"?>
<comments xmlns="http://schemas.openxmlformats.org/spreadsheetml/2006/main">
  <authors>
    <author/>
  </authors>
  <commentList>
    <comment ref="AH7" authorId="0">
      <text>
        <r>
          <rPr>
            <sz val="11"/>
            <color rgb="FF000000"/>
            <rFont val="Calibri"/>
            <family val="2"/>
          </rPr>
          <t>Ecologia:
Número de personas que requieren el servicio</t>
        </r>
      </text>
    </comment>
  </commentList>
</comments>
</file>

<file path=xl/comments5.xml><?xml version="1.0" encoding="utf-8"?>
<comments xmlns="http://schemas.openxmlformats.org/spreadsheetml/2006/main">
  <authors>
    <author/>
  </authors>
  <commentList>
    <comment ref="AH7" authorId="0">
      <text>
        <r>
          <rPr>
            <sz val="11"/>
            <color rgb="FF000000"/>
            <rFont val="Calibri"/>
            <family val="2"/>
          </rPr>
          <t>Ecologia:
Número de personas que requieren el servicio</t>
        </r>
      </text>
    </comment>
  </commentList>
</comments>
</file>

<file path=xl/comments6.xml><?xml version="1.0" encoding="utf-8"?>
<comments xmlns="http://schemas.openxmlformats.org/spreadsheetml/2006/main">
  <authors>
    <author/>
  </authors>
  <commentList>
    <comment ref="AI7" authorId="0">
      <text>
        <r>
          <rPr>
            <sz val="11"/>
            <color rgb="FF000000"/>
            <rFont val="Calibri"/>
            <family val="2"/>
          </rPr>
          <t>Ecologia:
Número de personas que requieren el servicio</t>
        </r>
      </text>
    </comment>
  </commentList>
</comments>
</file>

<file path=xl/sharedStrings.xml><?xml version="1.0" encoding="utf-8"?>
<sst xmlns="http://schemas.openxmlformats.org/spreadsheetml/2006/main" count="6617" uniqueCount="954">
  <si>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</si>
  <si>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</si>
  <si>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</si>
  <si>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</si>
  <si>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</si>
  <si>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</si>
  <si>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</si>
  <si>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</si>
  <si>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</si>
  <si>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</si>
  <si>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</si>
  <si>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</si>
  <si>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</si>
  <si>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</si>
  <si>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POBLACION BENEFICIADA</t>
  </si>
  <si>
    <t>% POBLACION BENEFICIADA EN RELACIÓN A LA POBLACIÓN POTENCIAL</t>
  </si>
  <si>
    <t>EVALUACIÓN DE ACTIVIDADES  
- (R) REALIZADO  
- (NR)NO REALIZADO 
- (P)PROCESO</t>
  </si>
  <si>
    <t>No meta</t>
  </si>
  <si>
    <t>UMBRAL</t>
  </si>
  <si>
    <t>INTÉRVALO (%)</t>
  </si>
  <si>
    <t>ROJO</t>
  </si>
  <si>
    <t>0 - 59</t>
  </si>
  <si>
    <t>AMARILLO</t>
  </si>
  <si>
    <t>60 - 99</t>
  </si>
  <si>
    <t>VERDE</t>
  </si>
  <si>
    <t>Programa Operativo Anual 2020</t>
  </si>
  <si>
    <t>(escudo de la administracion)</t>
  </si>
  <si>
    <t>CLAVE FUNCIONAL</t>
  </si>
  <si>
    <t>UNIDAD DE MEDIDA</t>
  </si>
  <si>
    <t>APROBADO</t>
  </si>
  <si>
    <t>MODIFICADO</t>
  </si>
  <si>
    <t>POR EJERCER</t>
  </si>
  <si>
    <t>PROGRAMADO</t>
  </si>
  <si>
    <t xml:space="preserve">AVANCE FISICO Y FINANCIERO DE LOS PROGRAMAS PRESUPUESTARIOS </t>
  </si>
  <si>
    <t>FORMATO 1: CEDULA DE REGISTRO Y CONTROL DE PROGRAMA PRESUPUESTAL</t>
  </si>
  <si>
    <t xml:space="preserve">FORMATO 2.- AVANCE FISICO Y FINANCIERO DE LOS PROGRAMAS PRESUPUESTARIOS </t>
  </si>
  <si>
    <t>AVANCE FISICO</t>
  </si>
  <si>
    <t>CLAVE Pp</t>
  </si>
  <si>
    <t>EJERCIDO</t>
  </si>
  <si>
    <t>ESCENARIO</t>
  </si>
  <si>
    <t>NUMERO</t>
  </si>
  <si>
    <t>VALUACION ESTIMADA
(Lo que se desea lograr)</t>
  </si>
  <si>
    <t>cabecera municipal</t>
  </si>
  <si>
    <t>FECHA INICIO Y TERMINO</t>
  </si>
  <si>
    <t xml:space="preserve">DESCRIPCION DE ACTIVIDADES 1ER TRIMESTRE </t>
  </si>
  <si>
    <t>CANTIDAD DE LA META ANUAL</t>
  </si>
  <si>
    <t>LINEA BASE DEL AÑO 2019</t>
  </si>
  <si>
    <t>AVANCE FINANCIERO (AVANCE PARTIDAS PRESUPUESTAL DE EGRESOS)</t>
  </si>
  <si>
    <t>No. meta</t>
  </si>
  <si>
    <t>EVIDENCIAS</t>
  </si>
  <si>
    <t>SEMAFORO</t>
  </si>
  <si>
    <t>DATOS GENERALES DE LA META</t>
  </si>
  <si>
    <t>CUENTA CON MIR</t>
  </si>
  <si>
    <t>LOCALIZACION DEL AREA/ZONA DE EJECUCION</t>
  </si>
  <si>
    <t>NOMBRE Y CARGO DEL RESPONSABLE</t>
  </si>
  <si>
    <t>MARZO (descripcion)</t>
  </si>
  <si>
    <t>FEBRERO (Descripción)</t>
  </si>
  <si>
    <t>ENERO (Descripción)</t>
  </si>
  <si>
    <t>ENERO (Cantidad)</t>
  </si>
  <si>
    <t>FEBRERO (Cantidad)</t>
  </si>
  <si>
    <t>MARZO (Cantidad)</t>
  </si>
  <si>
    <t xml:space="preserve">MODIFICADO </t>
  </si>
  <si>
    <t>sacar reporte de programa presupuestario</t>
  </si>
  <si>
    <t>sacar reporte de formato 332</t>
  </si>
  <si>
    <t>sacar reporte formato 333</t>
  </si>
  <si>
    <t>sacar avance de plan anual</t>
  </si>
  <si>
    <t>sacar reporte de PGM</t>
  </si>
  <si>
    <t>sacar reporte de fichas tecnicas</t>
  </si>
  <si>
    <t>enlazar la pregunta de si existe mir y llevarlo a la mir</t>
  </si>
  <si>
    <t>sacar graficas</t>
  </si>
  <si>
    <t>INFORMACIÓN ANUAL DEL PROGRAMA</t>
  </si>
  <si>
    <t>RESULTADOS</t>
  </si>
  <si>
    <t>% AVANCE FISICO DE METAS</t>
  </si>
  <si>
    <t>% AVANCE FINANCIERO DE EGRESOS</t>
  </si>
  <si>
    <t>DATOS DE PROGRAMA DE GOBIERNO MUNICIPAL</t>
  </si>
  <si>
    <t>DEVENGADO</t>
  </si>
  <si>
    <t>ALCANZADO</t>
  </si>
  <si>
    <t>DEVENGADO/MODIFICADO</t>
  </si>
  <si>
    <t>ALCANZADO/PROGRAMADO</t>
  </si>
  <si>
    <t>ALCANZADO/MODIFICADO</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</si>
  <si>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</si>
  <si>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</si>
  <si>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</si>
  <si>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</si>
  <si>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</si>
  <si>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</si>
  <si>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</si>
  <si>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</si>
  <si>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</si>
  <si>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Aprobado
(5)</t>
  </si>
  <si>
    <t>Modificado
(6)</t>
  </si>
  <si>
    <t>Devengado
(7)</t>
  </si>
  <si>
    <t>Pagado
(9)</t>
  </si>
  <si>
    <t>Ejercido
(8)</t>
  </si>
  <si>
    <t>Clave del Programa presupuestario
(1)</t>
  </si>
  <si>
    <t>Nombre del programa presupuestario
(2)</t>
  </si>
  <si>
    <t>Nombre de la dependencia o entidad que lo ejecuta
(3)</t>
  </si>
  <si>
    <t>Fuente de Financiamiento
(4)</t>
  </si>
  <si>
    <t>FIN</t>
  </si>
  <si>
    <t>PROPOSITO</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</si>
  <si>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</si>
  <si>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</si>
  <si>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</si>
  <si>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</si>
  <si>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</si>
  <si>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</si>
  <si>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</si>
  <si>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</si>
  <si>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</si>
  <si>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</si>
  <si>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</si>
  <si>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</si>
  <si>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</si>
  <si>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</si>
  <si>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</si>
  <si>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</si>
  <si>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</si>
  <si>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</si>
  <si>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</si>
  <si>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</si>
  <si>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</si>
  <si>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</si>
  <si>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</si>
  <si>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</si>
  <si>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</si>
  <si>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</si>
  <si>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</si>
  <si>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</si>
  <si>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</si>
  <si>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Reporte trimestral de lndicadores de resultados</t>
  </si>
  <si>
    <t>del 1o. De Enero al 30 de marzo 2020</t>
  </si>
  <si>
    <t>Escudo de la administración</t>
  </si>
  <si>
    <t>MUNICIPIO DE APASEO EL GRANDE, GUANAJUATO</t>
  </si>
  <si>
    <t>INDICADORES Pp</t>
  </si>
  <si>
    <t>clasificación administrativa</t>
  </si>
  <si>
    <t xml:space="preserve"> Clasificación funcional</t>
  </si>
  <si>
    <t>partida especifica</t>
  </si>
  <si>
    <t>concepto</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</si>
  <si>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</si>
  <si>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</si>
  <si>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</si>
  <si>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</si>
  <si>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</si>
  <si>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</si>
  <si>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</si>
  <si>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</si>
  <si>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</si>
  <si>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</si>
  <si>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</si>
  <si>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</si>
  <si>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</si>
  <si>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</si>
  <si>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</si>
  <si>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</si>
  <si>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</si>
  <si>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</si>
  <si>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</si>
  <si>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</si>
  <si>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</si>
  <si>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</si>
  <si>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</si>
  <si>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</si>
  <si>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</si>
  <si>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</si>
  <si>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</si>
  <si>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</si>
  <si>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</si>
  <si>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</si>
  <si>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</si>
  <si>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</si>
  <si>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</si>
  <si>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</si>
  <si>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</si>
  <si>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</si>
  <si>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</si>
  <si>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</si>
  <si>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</si>
  <si>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</si>
  <si>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</si>
  <si>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</si>
  <si>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</si>
  <si>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</si>
  <si>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</si>
  <si>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</si>
  <si>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</si>
  <si>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</si>
  <si>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</si>
  <si>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</si>
  <si>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</si>
  <si>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</si>
  <si>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</si>
  <si>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</si>
  <si>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</si>
  <si>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</si>
  <si>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</si>
  <si>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</si>
  <si>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</si>
  <si>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</si>
  <si>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</si>
  <si>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</si>
  <si>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</si>
  <si>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</si>
  <si>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</si>
  <si>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</si>
  <si>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</si>
  <si>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</si>
  <si>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</si>
  <si>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</si>
  <si>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</si>
  <si>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</si>
  <si>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</si>
  <si>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</si>
  <si>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</si>
  <si>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</si>
  <si>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</si>
  <si>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</si>
  <si>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</si>
  <si>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</si>
  <si>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</si>
  <si>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</si>
  <si>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</si>
  <si>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</si>
  <si>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</si>
  <si>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</si>
  <si>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</si>
  <si>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</si>
  <si>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</si>
  <si>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</si>
  <si>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</si>
  <si>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</si>
  <si>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</si>
  <si>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</si>
  <si>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</si>
  <si>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</si>
  <si>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</si>
  <si>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</si>
  <si>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</si>
  <si>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</si>
  <si>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</si>
  <si>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</si>
  <si>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</si>
  <si>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</si>
  <si>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</si>
  <si>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</si>
  <si>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</si>
  <si>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</si>
  <si>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</si>
  <si>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</si>
  <si>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</si>
  <si>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</si>
  <si>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</si>
  <si>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</si>
  <si>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</si>
  <si>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</si>
  <si>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</si>
  <si>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</si>
  <si>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</si>
  <si>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</si>
  <si>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</si>
  <si>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</si>
  <si>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</si>
  <si>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</si>
  <si>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</si>
  <si>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</si>
  <si>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</si>
  <si>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</si>
  <si>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</si>
  <si>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</si>
  <si>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</si>
  <si>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</si>
  <si>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</si>
  <si>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</si>
  <si>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</si>
  <si>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</si>
  <si>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</si>
  <si>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</si>
  <si>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</si>
  <si>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</si>
  <si>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</si>
  <si>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</si>
  <si>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</si>
  <si>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</si>
  <si>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</si>
  <si>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</si>
  <si>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</si>
  <si>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</si>
  <si>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</si>
  <si>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</si>
  <si>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Concepto</t>
  </si>
  <si>
    <t>EJE 4</t>
  </si>
  <si>
    <t>E00028</t>
  </si>
  <si>
    <t xml:space="preserve">obras publicas </t>
  </si>
  <si>
    <t xml:space="preserve">agua potable </t>
  </si>
  <si>
    <t xml:space="preserve">director de obras publicas </t>
  </si>
  <si>
    <t xml:space="preserve">alcantarillado, drenaje y letrinas </t>
  </si>
  <si>
    <t>4.1.2.3.1.1</t>
  </si>
  <si>
    <t>perforacion de pozo profundo para agua potable en la comunidad de ejido de punta de obrajuelo</t>
  </si>
  <si>
    <t>4.1.2.3.2.1</t>
  </si>
  <si>
    <t xml:space="preserve">numero de pozos elaborados </t>
  </si>
  <si>
    <t xml:space="preserve">amplacion de la red de drenaje en calles comonfort y juan pablo II </t>
  </si>
  <si>
    <t>4.1.2.3.3.1</t>
  </si>
  <si>
    <t xml:space="preserve">aplicación de pintura en muros e impermebilisante en edificios de la casa de la cultura  </t>
  </si>
  <si>
    <t>4.1.2.3.3.2</t>
  </si>
  <si>
    <t>techumbre para los ejercitadores al aire libre centro gerntologico</t>
  </si>
  <si>
    <t xml:space="preserve">edificios publicos   </t>
  </si>
  <si>
    <t xml:space="preserve">numero de personas veneficiadas </t>
  </si>
  <si>
    <t xml:space="preserve">numero de comunidades registradas con necesidad de alumbrado publico </t>
  </si>
  <si>
    <t xml:space="preserve">servicios basicos en mi comunidad </t>
  </si>
  <si>
    <t>4.1.2.3.4.1</t>
  </si>
  <si>
    <t xml:space="preserve">amplacion de la red de electrificacion en la calle camino real al nacimiento y calle el mogote en la comunidad de los julianes   </t>
  </si>
  <si>
    <t>4.1.2.3.4.2</t>
  </si>
  <si>
    <t>4.1.2.3.4.3</t>
  </si>
  <si>
    <t>4.1.2.3.4.4</t>
  </si>
  <si>
    <t>4.1.2.3.4.5</t>
  </si>
  <si>
    <t>4.1.2.3.4.6</t>
  </si>
  <si>
    <t xml:space="preserve">Infraesctructura para convatir la pobreza </t>
  </si>
  <si>
    <t xml:space="preserve">ampliacion de red de elctrificacion en calles cerrito blanco y niño perdido en la comunidad de ojo de agua </t>
  </si>
  <si>
    <t>ampliacion de red de electrificacion en calle camino real en la comunidad del tesoro</t>
  </si>
  <si>
    <t>red de electrificacion en calle gustavo a. madero en la comunidad de san ignacio</t>
  </si>
  <si>
    <t>ampliacion de red electrificacion en calle la mesa comunidad de san ignacio</t>
  </si>
  <si>
    <t>ampliacion de red de electrificacion en calle priv. Allende en la comunidad de col. Rancho nuevo</t>
  </si>
  <si>
    <t>servicios basicos Gto</t>
  </si>
  <si>
    <t>4.1.2.3.5.1</t>
  </si>
  <si>
    <t>4.1.2.3.5.2</t>
  </si>
  <si>
    <t>4.1.2.3.5.3</t>
  </si>
  <si>
    <t>4.1.2.3.5.4</t>
  </si>
  <si>
    <t>4.1.2.3.5.5</t>
  </si>
  <si>
    <t>4.1.2.3.5.6</t>
  </si>
  <si>
    <t>4.1.2.3.5.7</t>
  </si>
  <si>
    <t>4.1.2.3.5.8</t>
  </si>
  <si>
    <t>4.1.2.3.5.9</t>
  </si>
  <si>
    <t>4.1.2.3.5.10</t>
  </si>
  <si>
    <t>ampliacion de red de electrificacion en calle aquiles serdan en la colonia molino de arriba</t>
  </si>
  <si>
    <r>
      <rPr>
        <sz val="8"/>
        <color theme="1"/>
        <rFont val="Calibri"/>
        <family val="2"/>
        <scheme val="minor"/>
      </rPr>
      <t>APLIACION</t>
    </r>
    <r>
      <rPr>
        <sz val="11"/>
        <color theme="1"/>
        <rFont val="Calibri"/>
        <family val="2"/>
        <scheme val="minor"/>
      </rPr>
      <t xml:space="preserve"> </t>
    </r>
    <r>
      <rPr>
        <sz val="8"/>
        <color theme="1"/>
        <rFont val="Calibri"/>
        <family val="2"/>
        <scheme val="minor"/>
      </rPr>
      <t xml:space="preserve">DE RED DE ELECTRIFICACION EN LA CALLE PRIBADA CELAYA EN LA COMUNIDAD DE SAN JOSE AGUAZUL </t>
    </r>
  </si>
  <si>
    <t xml:space="preserve">AMPLIACION DE RED DE ELECTRIFICACION EN LA CALLE PRIV. LOS VAZQUEZ EN LA COMUNIDAD DE SAN PEDRO TENANGO EL NUEVO  </t>
  </si>
  <si>
    <t xml:space="preserve">AMPLIACION DE RED DE ELECRIFICACION EN LA CALLE BICENTENARIO EN LA COMUNIDAD DE OBRAJUELO </t>
  </si>
  <si>
    <t>AMPLIACION DE RED ELECTRIFICACION EN LA CALLE EN CALLE ATLAYAHUALCO EN LA COLONIA EL GUADALUPANO</t>
  </si>
  <si>
    <t xml:space="preserve">AMPLIACION DE RED DE ELECRIFICACION EN LA CALLE  MORELOS, FCO. I MADERO Y MIGUEL RODRIGUEZ EN LA COMUNIDA DE CARDENAS   </t>
  </si>
  <si>
    <t xml:space="preserve">AMPLIACION DE RED DE ELECTRIFICACION EN LA CALLE PIPILA DE LA COMUNIDAD DE GUADALUPE DEL MONTE </t>
  </si>
  <si>
    <t>AMPLIACION DE RED DE ELECTRIFICACION EN CALLES IGNACIO RAYON, PEÑON DE GIBRALLTAR Y SEBASTIAN APARICIO EN COLONIA LA CALZADA</t>
  </si>
  <si>
    <t>AMPLAIACION DE RED DE DRENAJE EN CALLES REVOLUCION, CONSTITUYENTES, REFORMA, PLANDE AYALA E INDEPENDENCIA DE LA COLONIA TIERRA Y LIBERTAD</t>
  </si>
  <si>
    <t>CONTRUCION DE RED DE DRENAJE EN LA COMUNIDAD DE JOCOQUE EN LAS CALLES PRIV. ADOLFO LOPEZ MATEOS, LAURELES , OCTAVIO LICEA, JACARANDAS, GIRASOLES, ARROLLO CHICO Y CAPULINES (2a ETAPA)</t>
  </si>
  <si>
    <t>numero de redes de electrificacion elaboradas</t>
  </si>
  <si>
    <t xml:space="preserve">ampliar redes de distribucion de electrificacion en colonias y comununidades, de acuerdo a la priorizacion de las necesidades </t>
  </si>
  <si>
    <t>implementar un programa de "agua potable" el municipio</t>
  </si>
  <si>
    <t xml:space="preserve">aplicar el programa de alcantarillado drenaje y letrinas </t>
  </si>
  <si>
    <t>si</t>
  </si>
  <si>
    <t>efectuara un programa "vivo espacios en mi colonia" para la conservacion del patrimonio cultura, urbano y arquitectonico del municipio y cumplir con la etapa 4a de modernizacion y rehabilitacion del p'rimer cuadro del municipio</t>
  </si>
  <si>
    <t>realizar un estudio de las comunidades con necesidad de electrificacion y priorizar las obras</t>
  </si>
  <si>
    <t>aplicar el programa de electrificacion rural y colonias pobres, "servicios bacicos Gto. y servicios Basicos en mi comunidad, entre otros.</t>
  </si>
  <si>
    <t>obras publicas</t>
  </si>
  <si>
    <t>4.2.1.9.</t>
  </si>
  <si>
    <t>4.2.1.8</t>
  </si>
  <si>
    <t>efectuara un programa de urbanizacion municipal</t>
  </si>
  <si>
    <t xml:space="preserve">numero de personas beneficiadas con el prograna de urbanizacion </t>
  </si>
  <si>
    <t xml:space="preserve">urbanizacion municipal </t>
  </si>
  <si>
    <t xml:space="preserve">numero de personas beneficiadas con los  programas de electrificacion </t>
  </si>
  <si>
    <t xml:space="preserve">pavimentacion de pavimento a base de concreto hidraulico calle tepeyac en la col la calzada </t>
  </si>
  <si>
    <t>CONTRUCION DE PAVIMENTO A BASE DE CONCRETO HIDRAULICO EN CALLE JUAN BERNARDINO EN LA COL. LACALZADA</t>
  </si>
  <si>
    <t xml:space="preserve">CONSTRUCCION DE PAVIMENTO A BASE DE CONCRETO HIDRAULICO EN CALLE JUAN BAUTISTA EN LA COL. LA CALZADA  </t>
  </si>
  <si>
    <t>PAVIMENTACION  DE LA CALLE DEL ROSARIO COL. LA CALZADA</t>
  </si>
  <si>
    <t>PAVIMENTACION DE CALLE RIO LERMA DE LA COL. ANTONIO PLAZA 1ra SECCION</t>
  </si>
  <si>
    <t xml:space="preserve">PAVIMENTO DE CALLE INSURGENTES A BASE DE CONCRETO HIDRAULICO EN LA COMUNIDAD DE LA PURISIMA </t>
  </si>
  <si>
    <t xml:space="preserve">Numero de redes de drenaje elaborados </t>
  </si>
  <si>
    <t xml:space="preserve">numero de personas beneficiadas con el programa de electrificacion </t>
  </si>
  <si>
    <t>numero de personas beneficiadas con el programa de urbanizacion municipal</t>
  </si>
  <si>
    <t xml:space="preserve">efectuar el programa de urbanizacion </t>
  </si>
  <si>
    <t xml:space="preserve">numero de calles pavimentadas </t>
  </si>
  <si>
    <t xml:space="preserve">numero de redes de electrificacion elaboradas </t>
  </si>
  <si>
    <t xml:space="preserve">que la poblacion cuente con mejores ampliaciones de redes de electrificacion </t>
  </si>
  <si>
    <t xml:space="preserve">que el municipio cuente con una mejor calidad de calles pavimentadas </t>
  </si>
  <si>
    <t>4.1.2.3.6.1</t>
  </si>
  <si>
    <t>4.1.2.3.6.2</t>
  </si>
  <si>
    <t>4.1.2.3.6.3</t>
  </si>
  <si>
    <t>4.1.2.3.6.4</t>
  </si>
  <si>
    <t>4.1.2.3.6.5</t>
  </si>
  <si>
    <t>4.1.2.3.6.6</t>
  </si>
  <si>
    <t xml:space="preserve">que no sea aprobado por con otras instancias </t>
  </si>
  <si>
    <t xml:space="preserve">que no se cuente con recurso suficiente para su realizacion  </t>
  </si>
  <si>
    <t>no se contrato obra</t>
  </si>
  <si>
    <t>E0028</t>
  </si>
  <si>
    <t>pasar conta bety</t>
  </si>
  <si>
    <t>direccion de obras publicas</t>
  </si>
  <si>
    <t>3.4.3</t>
  </si>
  <si>
    <t>construccion</t>
  </si>
  <si>
    <t>recurso municipal</t>
  </si>
  <si>
    <t xml:space="preserve">suma de todas ,as partidas que se desglosan en los conponentes </t>
  </si>
  <si>
    <t>suma de todas ,as partidas de las tres actividades</t>
  </si>
  <si>
    <t>resumen narrativo</t>
  </si>
  <si>
    <t>indice de marginacion por municipio 2015</t>
  </si>
  <si>
    <t xml:space="preserve">porcentaje de poblacion con carencia de servicios basicos </t>
  </si>
  <si>
    <t>contribuir al mejoramiento de la calidad de vida de los apaseenses, mediante mejoras instrumentos de planeacion urbana y regional atraves de una mejor calidad infraesctrutura de los servicios en la vivienda</t>
  </si>
  <si>
    <t xml:space="preserve">viaticos nacionales </t>
  </si>
  <si>
    <t>elaboracion de convenios para la ejecucion de redes de distribucion de agua potable y alcantarillado</t>
  </si>
  <si>
    <t xml:space="preserve">punta de obrajuelo </t>
  </si>
  <si>
    <t xml:space="preserve">col. Vista hermosa </t>
  </si>
  <si>
    <t>comunidades</t>
  </si>
  <si>
    <t xml:space="preserve">col rancho nuevo </t>
  </si>
  <si>
    <t>san jose aguazul</t>
  </si>
  <si>
    <t>san pedro tenango</t>
  </si>
  <si>
    <t>comunidad de obrajuelo</t>
  </si>
  <si>
    <t>Guadalupe del monte</t>
  </si>
  <si>
    <t xml:space="preserve">varias en cabecera municipal </t>
  </si>
  <si>
    <t xml:space="preserve">elaboracion de convenios para la ejecucion de rdes de distribucion de agua potable y drenaje </t>
  </si>
  <si>
    <t xml:space="preserve">implementacion de redes de drenaje </t>
  </si>
  <si>
    <t xml:space="preserve">gestion de proyectos de agua potable y drenaje para su validacion </t>
  </si>
  <si>
    <t xml:space="preserve">no se contrato obra </t>
  </si>
  <si>
    <t xml:space="preserve">no se contrato obra  </t>
  </si>
  <si>
    <t xml:space="preserve">junio- diciembre </t>
  </si>
  <si>
    <t>las comunidades mas marginadas cuentan con servicios bacicos de vivienda de calidad</t>
  </si>
  <si>
    <t xml:space="preserve">redes de hidrahulicas y de drenaje ampleadas y mejoradas </t>
  </si>
  <si>
    <t xml:space="preserve">porcentaje de redes hidrahulicas mejoradas </t>
  </si>
  <si>
    <t xml:space="preserve">porcentaje de obras de agua potable y alcantarillado ejecutadas </t>
  </si>
  <si>
    <t xml:space="preserve">porcentaje de redes de drenaje ejecutadas </t>
  </si>
  <si>
    <t xml:space="preserve">porcentaje de proyectos de agua potable y drenaje </t>
  </si>
  <si>
    <t xml:space="preserve">porcentaje de localidades veneficiadas con redes de electrificacion </t>
  </si>
  <si>
    <t xml:space="preserve">redes de electrificacion implementadas en zonas marginadas </t>
  </si>
  <si>
    <t xml:space="preserve">elaboracion de programas de electrificacion </t>
  </si>
  <si>
    <t xml:space="preserve">porcentaje de redes de electrificacion  ejecutadas </t>
  </si>
  <si>
    <t xml:space="preserve">gestion con autoridades de priorizacion en el servicio de electrificacion </t>
  </si>
  <si>
    <t xml:space="preserve">porcentaje de recursos para electrificacion asignados </t>
  </si>
  <si>
    <t xml:space="preserve">programa de pavimentacion y mejoramiento de caminos implementados </t>
  </si>
  <si>
    <t xml:space="preserve">porcentaje de calles pavimentadas </t>
  </si>
  <si>
    <t>ACTIVIDAD 4</t>
  </si>
  <si>
    <t>ACTIVIDAD 5</t>
  </si>
  <si>
    <t>elaboracion de proyecto de acceso y circulacion para entrar al municipio</t>
  </si>
  <si>
    <t>porcentaje de avances del proyecto de acceso para entrar al municipio</t>
  </si>
  <si>
    <t xml:space="preserve">implementacion de programa de pavimentacion y mantenimiento de vialidades </t>
  </si>
  <si>
    <t xml:space="preserve">porcentaje de calles y vialidades pavimentadas ejecutadas </t>
  </si>
  <si>
    <t xml:space="preserve">elaboracion de banco de proyectos de urbanizacion  actualizados </t>
  </si>
  <si>
    <t xml:space="preserve">porcentaje de proyecos de urbanizacion actualizados </t>
  </si>
  <si>
    <t xml:space="preserve">eleboracion de proyectos de andadores peatonales y corredores ciclistas </t>
  </si>
  <si>
    <t xml:space="preserve">porcentaje de andadorse peatonales y corredores ciclista </t>
  </si>
  <si>
    <t xml:space="preserve">elavoracion de programa de mantenimiento de caminos rurales </t>
  </si>
  <si>
    <t xml:space="preserve">porcentaje de mantenimiento de caminos rurales </t>
  </si>
  <si>
    <t>% POBLACIÓN BENEFICIADA ANUAL EN RELACION A LA POBLACION OBJETIVO</t>
  </si>
  <si>
    <t>DEVENGADO/APROBADO</t>
  </si>
  <si>
    <t xml:space="preserve">comunidad de la purisima </t>
  </si>
  <si>
    <t xml:space="preserve">ELABORACION DE PROGRAMA DE ELECTRIFICACION  </t>
  </si>
  <si>
    <t xml:space="preserve">GESTIONAR CON AUTORIDADES DE PRIORIZACION EN EL SERVICIO DE ELECTRIFICACION </t>
  </si>
  <si>
    <t xml:space="preserve">Elaboracion de proyectos de acceso y circulacion para entrar al municipio </t>
  </si>
  <si>
    <t xml:space="preserve">implementacion de programa de pavimentacion y mantenimiento calles pavimentadas </t>
  </si>
  <si>
    <t>elaboracion de bancos de proyectos de urbanizacion actualizado</t>
  </si>
  <si>
    <t xml:space="preserve">elaboracion de proyectos de andadores peatonales y corredores ciclistas </t>
  </si>
  <si>
    <t xml:space="preserve">elaboracion de programa de mantenimiento de caminos rurales </t>
  </si>
  <si>
    <t>MIR</t>
  </si>
  <si>
    <t xml:space="preserve">CONSTRUCION DE ARCOS Y REHABILITACION DE MONUMENTOS EN ACCESO PRINCIPAL  A LA CABECERA MUNICIPAL EN CALLE PIÑA SORIA </t>
  </si>
  <si>
    <t xml:space="preserve">CONSTRUCCION DE FUENTE EN ANDADOR GALIANA </t>
  </si>
  <si>
    <t xml:space="preserve">trimestral </t>
  </si>
  <si>
    <t>0-19</t>
  </si>
  <si>
    <t>20-24</t>
  </si>
  <si>
    <t xml:space="preserve">25-mas </t>
  </si>
  <si>
    <t xml:space="preserve">SEMAFORO DE RESULTADOS anual </t>
  </si>
  <si>
    <t xml:space="preserve">semaforo de resultados trimestral </t>
  </si>
  <si>
    <t>25-mas</t>
  </si>
  <si>
    <t>4.2.1.9</t>
  </si>
  <si>
    <t>realzar el programa PGO priorizando acciones en el subprograma "agua potable" para el mantenimiento de redes.</t>
  </si>
  <si>
    <t>realizar dos proyectos con estudios tecnicos para determinar la camtidad promedio de agua tomada de furntes subterranias por cada toma de agua registrada en el municipio.</t>
  </si>
  <si>
    <t xml:space="preserve">julio- diciembre </t>
  </si>
  <si>
    <t xml:space="preserve">juio- diciembre </t>
  </si>
  <si>
    <t>propuesta para el PGO</t>
  </si>
  <si>
    <t xml:space="preserve">ninguna </t>
  </si>
  <si>
    <t>no hay proyecto</t>
  </si>
  <si>
    <t>proyectos a largo plazo</t>
  </si>
  <si>
    <t>combustible p serv. Pub</t>
  </si>
  <si>
    <t>mate utiles impresión</t>
  </si>
  <si>
    <t>numero de población con carencias de servicios básicos de vivienda/numero total de población del municipio *100</t>
  </si>
  <si>
    <t>Ampliación red electrificaión calle del rio comunidad de Ojo de Agua de Ixtla</t>
  </si>
  <si>
    <t>Electrificación rutral y colonias pobres</t>
  </si>
  <si>
    <t>Suministro y colocación de foto celdas en la comunidad de Ixtla</t>
  </si>
  <si>
    <t>Suministro y colocación de foto celdas en la comunidad Tierra Blanca</t>
  </si>
  <si>
    <t>Suministro y colocación de foto celdas en la comunidad Estancia del Llano</t>
  </si>
  <si>
    <t>Amplación red electrificación en calle 3a privada Emiliano Zapata comunidad del Peñon</t>
  </si>
  <si>
    <t>Ampliación red de electrificación en calle el Nacimiento en la colonia Maza de Juarez</t>
  </si>
  <si>
    <t>Ampliación red de electrificación en calle Zaragoza en la comunidad del Tesoro</t>
  </si>
  <si>
    <t>Ampliación red de electrificación en calle Fco.y Madero en la comunidad de Coachiti</t>
  </si>
  <si>
    <t>Ampliación red de electrificación en calle Picachito y Camino Real en la comunidad de Opjo de Agua de Ixtla</t>
  </si>
  <si>
    <t>Ampliación red de electrificación en calle Girasoles en la comunidad de Jocoque</t>
  </si>
  <si>
    <t>Ampliación red de electrificación en calle Cerro de los Puercos carretera Guadalupe del Monte</t>
  </si>
  <si>
    <t>Ampliación red de electrificación en calle Tierra Colorada Niños Heroes en la comunidad de Ojo de Agua de Ixtla</t>
  </si>
  <si>
    <t>Ampliación red de electrificación en calles Efren Flores, Abasolo en la colonia Obrera</t>
  </si>
  <si>
    <t>numero de suministros de colocacion de foto celdas</t>
  </si>
  <si>
    <t xml:space="preserve">ampliar redes de distribucion de electrificacion servicios bacicos en mi comunidad </t>
  </si>
  <si>
    <t xml:space="preserve">ampliar suministro y colocacion de fotoceldas en comunidades </t>
  </si>
  <si>
    <t>ampliar un programa de electrificacion de servicios basicos en mi comunudad</t>
  </si>
  <si>
    <t>amplia programa de colocacion de foto cedas en comunidades</t>
  </si>
  <si>
    <t>obra ejecutada por sevicios municipales</t>
  </si>
  <si>
    <t>Programa Operativo Anual 2021</t>
  </si>
  <si>
    <t>FEBRERO(Descripción)</t>
  </si>
  <si>
    <t>ampliar un programa de electrificacion de servicios basicos en mi comunidad</t>
  </si>
  <si>
    <t>AMPLIACION DE RED DE ELCTRIFICACION EN CALLE DEL ARROYO Y PRIVADA SALOMON EN LA COMUNIDAD DE LA LAJA</t>
  </si>
  <si>
    <t>AMPLIACION DE DERDES DE ELCTRIFICACION EN CALLE FLORENCIO ANTILLON EN LA COMUNIDAD DEL TESORO</t>
  </si>
  <si>
    <t xml:space="preserve">AMPLIACION DE DERDES DE ELCTRIFICACION EN CALLE GUADALUPE VICTORIA EN LA COMUNIDADDDE LA PURISIMA </t>
  </si>
  <si>
    <t xml:space="preserve">AMPLIACION DE DERDES DE ELCTRIFICACION PROL. EMILIANO ZAPATA EN LA COM DE GUADALUPE DEL MONTE </t>
  </si>
  <si>
    <t>AMPLIACION DE DERDES DE ELCTRIFICACION EN CALLE PROL. EMILIANO ZAPATA EN LA COMUNIDAD DE JOCOQUE (GARCIA)</t>
  </si>
  <si>
    <t xml:space="preserve">CONSTRUCION DE ALUMBRADO PUBLICO  DE ACCESO A LA COMUNIDAD DE SAN JOSE VIBORILLAS </t>
  </si>
  <si>
    <t xml:space="preserve">CONSTRUCION DE ALUMBRADO PUBLICO  EN CAMINO DE  ACCESO A LA COMUNIDAD DEL TUNAL </t>
  </si>
  <si>
    <t xml:space="preserve">que la poblacion cuente con mejores alumbrado publicos  </t>
  </si>
  <si>
    <t xml:space="preserve">que la poblacion cuente con mejores alumbrados publicos </t>
  </si>
  <si>
    <t>aplicar el programa de electrificacion rural y colonias pobres, "servicios bacicos Gto.</t>
  </si>
  <si>
    <t xml:space="preserve">AMPLIACION DE RED DE ELECTRIFICACION EN PRIVADA ZAPATA EN LA COMUNIDAD DE LA LABOR </t>
  </si>
  <si>
    <t xml:space="preserve">AMPLIACION DE RED DE ELECTRIFICACION EN LA PRIV. TULIPANES EN LA COMUNIDAD DE SAN JOSE AGUAZUL  </t>
  </si>
  <si>
    <t xml:space="preserve">AMPLIACION DE RED DE ELECTRIFICACION EN PRIV. CIRCUITO EN LA COMUNIDAD DE ESTANCIA DEL LLANO   </t>
  </si>
  <si>
    <t xml:space="preserve">AMPLIACION DE RED DE ELECTRIFICACION EN LA PRIV. CARRANCO EN LA  COMUNIDAD DE ESTANCIA DEL LLANO   </t>
  </si>
  <si>
    <t xml:space="preserve">AMPLIACION DE RED DE ELECTRIFICACION  EN LA CALLE JUAN ESCUTIA DE LA  COMUNIDAD DE DE SAN PEDRO TENANGO  </t>
  </si>
  <si>
    <t xml:space="preserve">AMPLIACION DE RED DE ELECTRIFICACION EN LA CALLE CONSTITUYENTES DE LA  COMUNIDAD DE LA NORITA  </t>
  </si>
  <si>
    <t xml:space="preserve">AMPLIACION DE RED DE ELECTRIFICACION EN LA CALLE DEL RIO DE LA  COMUNIDAD DE AMEXHE   </t>
  </si>
  <si>
    <t xml:space="preserve">AMPLIACION DE RED DE ELECTRIFICACION EN LA CALLE PEÑON CEBORUCO DE LA COL. LAS PEÑITAS  </t>
  </si>
  <si>
    <t xml:space="preserve">AMPLIACION DE RED DE ELECTRIFICACION EN LA VICENTE GUERRERO DE LA  COMUNIDAD DE DE CALERAS DE AMEXHE  </t>
  </si>
  <si>
    <t xml:space="preserve">AMPLIACION DE RED DE ELECTRIFICACION EN LA CALLE OCTAVIO LICEA COMUNIDAD DE JOCOQUE   </t>
  </si>
  <si>
    <t xml:space="preserve">AMPLIACION DE RED DE ELECTRIFICACION EN LA CALLE PRIV. BENITO JUAREZ EN LA COMUNIDAD DEL NACIMIENTO </t>
  </si>
  <si>
    <t>efectuara un programa de urbanizacion municipal municipal</t>
  </si>
  <si>
    <t xml:space="preserve">PAVIMENTACION  DE LA CALLE DEL PROL. MORELOS EN EL MUNICIPIO </t>
  </si>
  <si>
    <t>aplicar el programa de electrificacion rural y colonias pobres.</t>
  </si>
  <si>
    <t>servicios basicos Rurales y Colonias Pobres</t>
  </si>
  <si>
    <t>Ampliación red de electrificación en calles apolonio mejia en cabecera municipal</t>
  </si>
  <si>
    <t>Ampliación red de electrificación en calle fco villa en la col. Rancho nuevo</t>
  </si>
  <si>
    <t>Ampliación red de electrificación en calle priv. Hernandez en la comunidad de los julianes (los angeles)</t>
  </si>
  <si>
    <t>Ampliación red de electrificación en calle queretaro de la comunidad de san jose aguazul</t>
  </si>
  <si>
    <t>Ampliación red de electrificación en calle priv abrevaderoen la comunidad de coachiti</t>
  </si>
  <si>
    <t>Ampliación red de electrificación en calle priv. Guadalupe en la comunidad de guadalupe del monte (el ranchito)</t>
  </si>
  <si>
    <t xml:space="preserve">Ampliación red de electrificación en calle candido jimenez en la comunidad del vicario </t>
  </si>
  <si>
    <t>AMPLIACION DE RED DE ELCTRIFICACION EN CALLE PROLONGACION MARIA  MORELOS EN LA COL. RANCHO NUEVO</t>
  </si>
  <si>
    <t xml:space="preserve">numero de personas beneficiadas con el prograna de red de drenaje </t>
  </si>
  <si>
    <t>red de drenaje sanitario en calle los pinos e independencia el jocoque, garcia apaseo el grande</t>
  </si>
  <si>
    <t xml:space="preserve">numero de red de drenaje sanitario </t>
  </si>
  <si>
    <t>que la poblacion cuente con un mejor servicio de red de drenaje sanitario</t>
  </si>
  <si>
    <t xml:space="preserve">PAVIMENTACION A BASE DE CONCRETO HIDRAULICO EN CALLE FCO VILLA (1era ETAPA) EN LA COMUNIDAD DE SAN PEDRO TENANGO </t>
  </si>
  <si>
    <t>obras complementarias 2020</t>
  </si>
  <si>
    <t>atender la problemática de alcantaillado drenaje y letrinas</t>
  </si>
  <si>
    <t xml:space="preserve">obras complementarias </t>
  </si>
  <si>
    <t xml:space="preserve">ampliacion de red de elctrificacion en calles del rio en la comunidad de ojo de agua de ixtla </t>
  </si>
  <si>
    <t>diciembre - febrero</t>
  </si>
  <si>
    <t>ampliacion de red de electrificacion en calle 3ra priv. Emiliano en el comunidad del peñon</t>
  </si>
  <si>
    <t>diciembre- febrero</t>
  </si>
  <si>
    <t xml:space="preserve">red de electrificacion en calle el nacimiento  margarita maza de juarez . </t>
  </si>
  <si>
    <t>enero- febrero</t>
  </si>
  <si>
    <t>ampliacion de red electrificacion en calle zaragoza en la comunidad de el tesoro</t>
  </si>
  <si>
    <t xml:space="preserve">diciembre-febrero </t>
  </si>
  <si>
    <t>ampliacion de red de electrificacion en calle fco. Imadero en la  comunidad coachiti</t>
  </si>
  <si>
    <t xml:space="preserve"> diciembre-febrero </t>
  </si>
  <si>
    <t>ampliacion de red de electrificacion en calle picachito y camino real en la comunidad de ojo de agua</t>
  </si>
  <si>
    <r>
      <rPr>
        <sz val="8"/>
        <color theme="1"/>
        <rFont val="Calibri"/>
        <family val="2"/>
        <scheme val="minor"/>
      </rPr>
      <t>AMPLIACION</t>
    </r>
    <r>
      <rPr>
        <sz val="11"/>
        <color theme="1"/>
        <rFont val="Calibri"/>
        <family val="2"/>
        <scheme val="minor"/>
      </rPr>
      <t xml:space="preserve"> </t>
    </r>
    <r>
      <rPr>
        <sz val="8"/>
        <color theme="1"/>
        <rFont val="Calibri"/>
        <family val="2"/>
        <scheme val="minor"/>
      </rPr>
      <t xml:space="preserve">DE RED DE ELECTRIFICACION EN LA CALLE CERRO DE LOS PUERCOS CARRE. A GUADALUPE DEL MONTE  </t>
    </r>
  </si>
  <si>
    <t xml:space="preserve">AMPLIACION DE RED DE ELECTRIFICACION EN LA CALLES TIERRA COLORADA EN LA COMUNIDAD  DE OJO DE AGUA DE IXTLA </t>
  </si>
  <si>
    <t xml:space="preserve">AMPLIACION DE RED DE ELECRIFICACION EN LA CALLE  GIRASOLES  EN LA COMUNIDAD DE JOCOQUE </t>
  </si>
  <si>
    <t>comunidad de jocoque</t>
  </si>
  <si>
    <t>enero - febrero</t>
  </si>
  <si>
    <t xml:space="preserve">AMPLIACION DE RED DE ELECRIFICACION EN LA CALLE  APOLONIO MEJIA EN LA CABECERA MUNICIPAL    </t>
  </si>
  <si>
    <t>enero- marzo</t>
  </si>
  <si>
    <t xml:space="preserve">AMPLIACION DE RED DE ELECTRIFICACION EN LA CALLE FCO VILLA EN LA COMUNIDAD DE LA COL. RANCHO NUEVO </t>
  </si>
  <si>
    <t>AMPLIACION DE RED DE ELECTRIFICACION EN CALLE RIV. LOS HERNANDEZ EN LOS JULIANES (LOS ANGELES)</t>
  </si>
  <si>
    <t>los julianes (los angeles)</t>
  </si>
  <si>
    <t>aplicar el programa de red de drenaje rural y colonias pobres, "servicios bacicos Gto. y servicios Basicos en mi comunidad, entre otros.</t>
  </si>
  <si>
    <t>CONTRUCION DE RED DE DRENAJE EN LA COMUNIDAD DE JOCOQUE EN LAS CALLES PRIV. LOS PINOS Y INDEPENDENCIA</t>
  </si>
  <si>
    <t xml:space="preserve">comunidad de jocoque  </t>
  </si>
  <si>
    <t xml:space="preserve">enero- febrero </t>
  </si>
  <si>
    <t xml:space="preserve"> pavimento a base de concreto hidraulico calle fco. Villa  (1ra etapa) en la comunidad  de san pedro tenango  </t>
  </si>
  <si>
    <t xml:space="preserve"> comunidad de san pedro tenango </t>
  </si>
  <si>
    <t>peñon</t>
  </si>
  <si>
    <t>ojo de agua de ixtla</t>
  </si>
  <si>
    <t>margarita maza de juarez</t>
  </si>
  <si>
    <t>el tesoro</t>
  </si>
  <si>
    <t>coachiti</t>
  </si>
  <si>
    <t>guadalupe del monte</t>
  </si>
  <si>
    <t xml:space="preserve">AMPLIACION DE RED DE ELECTRIFICACION EN CALLE  QUERETARO EN LA COMUNIDAD DE SAN JOSE AGUA AZUL </t>
  </si>
  <si>
    <t>san jose agua azul</t>
  </si>
  <si>
    <t xml:space="preserve">AMPLIACION DE RED DE ELECTRIFICACION EN CALLE  PRIV. ADREVADERO EN LA COMUNIDAD DE COACHITI </t>
  </si>
  <si>
    <t xml:space="preserve">AMPLIACION DE RED DE ELECTRIFICACION EN CALLE  PRIV. GUADALUPE EN LA COMUNIDAD DE GUADALUPE DEL MONTE  </t>
  </si>
  <si>
    <t xml:space="preserve">AMPLIACION DE RED DE ELECTRIFICACION EN CALLE  CANDIDO JIMENEZ EN LA COMUNIDAD DEL VICARIO  </t>
  </si>
  <si>
    <t>El vicario</t>
  </si>
  <si>
    <t>DICIEMBRE -FEBRERO</t>
  </si>
  <si>
    <t>COL- OBRERA</t>
  </si>
  <si>
    <t xml:space="preserve">AMPLIACION DE RED ELECTRIFICACION EN LA CALLE EN CALLE EFREN FLORES Y ABASOLO EN LA COL OBRERA CABECERA MUNICIPAL </t>
  </si>
  <si>
    <t xml:space="preserve">AVANCE </t>
  </si>
  <si>
    <t xml:space="preserve">TERMINADA </t>
  </si>
  <si>
    <t>TERNINADA</t>
  </si>
  <si>
    <t>TERMINADA</t>
  </si>
  <si>
    <t>obras complementarias recurso municipal estatal</t>
  </si>
  <si>
    <t>INICIO DE OBRA</t>
  </si>
  <si>
    <t xml:space="preserve">enero- Abril </t>
  </si>
  <si>
    <t>AMPLIACION DE RED  DE ELCTRIFICACION EN CALLE PROLONGACION  MIGUEL HIDALGO  COL. RANCHO NUEVO</t>
  </si>
  <si>
    <t xml:space="preserve">CANCELADA </t>
  </si>
  <si>
    <t xml:space="preserve">REENCARPETAMIENTODE LA CALLE JUAN OLIVEROS Y FCO I. MADERO EN LA COL. EL CERRITO </t>
  </si>
  <si>
    <t xml:space="preserve">REHABILITACION DE LA CALLLE GUADALUPE PAVON A BASE DE CONCRETO ESTAMPADO </t>
  </si>
  <si>
    <t>REHABILITACION DE LA CALLE FRANCISCO I. MADERO EN LA COMUNIDAD DE COACHITI (PRIMERA ETAPA)</t>
  </si>
  <si>
    <t>REABILITACION EN LA CALLE 16 DE SEPTIEMBRE EN LA COMUNIDAD DE LA LABOR  (PRIMERA ETAPA)</t>
  </si>
  <si>
    <t xml:space="preserve">PAVIMENTACION A BASE DE CONCRETO HIDRAHULICO EN LA  CALLE LIC. HECTOR M RAMIREZ SANCHEZ. EN LA COL. LA VILLITA  </t>
  </si>
  <si>
    <t xml:space="preserve">PAVIMENTACION  A BASE DE CONCRETO HIDRAHULICO EN LA CALLE FCO. VILLA (1RA ETAPA)EN LA COMUNIDAD DE SAN PEDRO TENANGO </t>
  </si>
  <si>
    <t xml:space="preserve">PAVIMENTO A BASE DE CONCRETO HIDRAHULICO (2DA ETAPA) EN LA CALLE FRANCISCO VILLA EN LA COMUNIDAD DE SAN PEDRO TENANGO  </t>
  </si>
  <si>
    <t xml:space="preserve">CONSTRUCCION DE PAVIMENTO HIDRAULICO EN LA CALLE PRIV. ALDAMA COL. ASEQUIA GRANDE </t>
  </si>
  <si>
    <t xml:space="preserve">REENCARPETAMIENTO DE LA CALLE MIGUEL HIDALGO EN LA COMUNIDAD DE SAN CRISTOBAL </t>
  </si>
  <si>
    <t xml:space="preserve">CONSTRUCCION DE PAVIMENTACION  A BASE DE CONCRETO HIDRAULICO EN  LA CALLE RIO BRAVO EN LA COL. ANTONIO PLAZA  2 DA SECCION  </t>
  </si>
  <si>
    <t xml:space="preserve">CONSTRUCCION DE PAVIMENTO  A BASE DE CONCRETO HIDRAULICO EN  LA CALLE MORELOS EN LA COMUNIDAD DE LA NORITA  </t>
  </si>
  <si>
    <t>4.1.2.3</t>
  </si>
  <si>
    <t>numero de redes de drenaje</t>
  </si>
  <si>
    <t xml:space="preserve">mas implementacion de redes de distribucion </t>
  </si>
  <si>
    <t xml:space="preserve">que no sean oprobadas con otras instancias </t>
  </si>
  <si>
    <t xml:space="preserve">AMPLIACION DE RED DE DRENAJE SANITARIO EN LA CALLE AL CERRITO </t>
  </si>
  <si>
    <t xml:space="preserve">AMPLIACION DE RED DE DRENAJE SANITARIO EN LA CALLE ALLENDE EN LA COLONIA EL CERRITO </t>
  </si>
  <si>
    <t xml:space="preserve">ampliar redes de distribucion de electrificacion servicios basicos rurales y colonias podres  </t>
  </si>
  <si>
    <t xml:space="preserve">atender la proproblematica de alcantarillado, drenaje y letrinas  </t>
  </si>
  <si>
    <t xml:space="preserve">numero de personas beneficiadas con el programa de alcantarillado , drenaje y letrinas </t>
  </si>
  <si>
    <t xml:space="preserve">COMUNIDADES </t>
  </si>
  <si>
    <t xml:space="preserve">LA LABOR </t>
  </si>
  <si>
    <t xml:space="preserve">ESTANCIA DEL LLANO </t>
  </si>
  <si>
    <t>SAN PEDRO TENANGO</t>
  </si>
  <si>
    <t xml:space="preserve">LA NORITA </t>
  </si>
  <si>
    <t>COMUNIDAD DE AMEXHE</t>
  </si>
  <si>
    <t>LAS PEÑITAS</t>
  </si>
  <si>
    <t>CALERAS DE AMEXHE</t>
  </si>
  <si>
    <t xml:space="preserve">JOCOQUE </t>
  </si>
  <si>
    <t>EL NACIMIENTO</t>
  </si>
  <si>
    <t>COL. RANCHO NUEVO</t>
  </si>
  <si>
    <t xml:space="preserve">LA LAJA </t>
  </si>
  <si>
    <t>EL TESORO</t>
  </si>
  <si>
    <t xml:space="preserve">AMPLIACION DE DERDES DE ELCTRIFICACION EN CALLE GUADALUPE VICTORIA EN LA COMUNIDADDE LA PURISIMA </t>
  </si>
  <si>
    <t xml:space="preserve">LA PURISIMA </t>
  </si>
  <si>
    <t xml:space="preserve">EL TUNAL </t>
  </si>
  <si>
    <t>CALLE MORELOS</t>
  </si>
  <si>
    <t>EL CERRITO</t>
  </si>
  <si>
    <t>GUADALUPE PAVON cabecera municipal</t>
  </si>
  <si>
    <t xml:space="preserve">COACHITI COMUNIDADES </t>
  </si>
  <si>
    <t xml:space="preserve">LA LABOR COMUNIDADES </t>
  </si>
  <si>
    <t>LIC. HECTOR M. RAMIREZ SANCHEZ. cabecera municipal</t>
  </si>
  <si>
    <t xml:space="preserve">SAN PEDRO TENANGO COMUNIDADES </t>
  </si>
  <si>
    <t xml:space="preserve"> SAN PEDRO TENANGO COMUNIDADES </t>
  </si>
  <si>
    <t>PRIV. ALDAMA ASEQUIA GRANDE cabecera municipal</t>
  </si>
  <si>
    <t xml:space="preserve">SAN CRISTOBAL COMUNIDADES </t>
  </si>
  <si>
    <t>RIO BRAVO COL. ANTONIO PLAZA</t>
  </si>
  <si>
    <t>ABRIL (Cantidad)</t>
  </si>
  <si>
    <t>ABRIL (Descripción)</t>
  </si>
  <si>
    <t>MAYO (Cantidad)</t>
  </si>
  <si>
    <t>MAYO(Descripción)</t>
  </si>
  <si>
    <t>JUNIO (Cantidad)</t>
  </si>
  <si>
    <t>JUNIO (descripcion)</t>
  </si>
  <si>
    <t>SERVICIOS BASICOS GTO.</t>
  </si>
  <si>
    <t>numero de alumbrado publico  elaborados</t>
  </si>
  <si>
    <t>numero de redes de drenaje sanitario elaboradas</t>
  </si>
  <si>
    <t>numero de redes de drenaje  elaboradas</t>
  </si>
  <si>
    <t>junio -septiembre</t>
  </si>
  <si>
    <t xml:space="preserve">sin fecha </t>
  </si>
  <si>
    <t xml:space="preserve">AMPLIACION DE RED DE DRENAJE SANITARIO EN LA CALLE CAMINO AL CERRITO EN LA COMUNIDAD DE JOCOQUE Y GARCIA </t>
  </si>
  <si>
    <t>Julio -septiembre</t>
  </si>
  <si>
    <t>1,909.054.43</t>
  </si>
  <si>
    <t>4.1.2.3.4.7</t>
  </si>
  <si>
    <t>4.1.2.3.4.8</t>
  </si>
  <si>
    <t>4.1.2.3.4.9</t>
  </si>
  <si>
    <t>4.1.2.3.5.0</t>
  </si>
  <si>
    <t>4.1.2.3.6.7</t>
  </si>
  <si>
    <t>4.1.2.3.6.8</t>
  </si>
  <si>
    <t>4.1.2.3.6.9</t>
  </si>
  <si>
    <t>4.1.2.3.7.0</t>
  </si>
  <si>
    <t>4.1.2.3.7.1</t>
  </si>
  <si>
    <t>4.1.2.3.7.2</t>
  </si>
  <si>
    <t>4.1.2.3.7.3</t>
  </si>
  <si>
    <t>4.1.2.3.7.4</t>
  </si>
  <si>
    <t>4.1.2.3.7.5</t>
  </si>
  <si>
    <t>4.1.2.3.7.6</t>
  </si>
  <si>
    <t>4.1.2.3.7.7</t>
  </si>
  <si>
    <t>4.1.2.3.7.8</t>
  </si>
  <si>
    <t>4.1.2.3.7.9</t>
  </si>
  <si>
    <t>4.1.2.3.7.10</t>
  </si>
  <si>
    <t>4.1.2.3.8.1</t>
  </si>
  <si>
    <t>4.1.2.3.8.2</t>
  </si>
  <si>
    <t>4.1.2.3.8.3</t>
  </si>
  <si>
    <t>4.1.2.3.8.4</t>
  </si>
  <si>
    <t>4.1.2.3.8.5</t>
  </si>
  <si>
    <t>4.1.2.3.8.6</t>
  </si>
  <si>
    <t>4.1.2.3.8.7</t>
  </si>
  <si>
    <t>4.1.2.3.8.8</t>
  </si>
  <si>
    <t>4.1.2.3.8.9</t>
  </si>
  <si>
    <t>4.1.2.3.8.10</t>
  </si>
  <si>
    <t>4.1.2.3.9.0</t>
  </si>
  <si>
    <t>4.1.2.3.9.1</t>
  </si>
  <si>
    <t>4.1.2.3.9.2</t>
  </si>
  <si>
    <t>4.1.2.3.9.3</t>
  </si>
  <si>
    <t>4.1.2.3.9.4</t>
  </si>
  <si>
    <t>4.1.2.3.9.5</t>
  </si>
  <si>
    <t>4.1.2.3.9.6</t>
  </si>
  <si>
    <t>4.1.2.3.9.7</t>
  </si>
  <si>
    <t>obras jecutadoscon apoyo de recurso estatal</t>
  </si>
  <si>
    <t>obras ejecutadas con apoyo de recurso estatal</t>
  </si>
  <si>
    <t>cancelada</t>
  </si>
  <si>
    <t>JULIO (Cantidad)</t>
  </si>
  <si>
    <t>JULIO (Descripción)</t>
  </si>
  <si>
    <t>AGOSTO (Cantidad)</t>
  </si>
  <si>
    <t>AGOSTO (Descripción)</t>
  </si>
  <si>
    <t>SEPTIEMBRE (Cantidad)</t>
  </si>
  <si>
    <t>SEPTIEMBRE (descripcion)</t>
  </si>
  <si>
    <t>AGOSTO- OCTUBRE</t>
  </si>
  <si>
    <t xml:space="preserve">SIN AVANCE </t>
  </si>
  <si>
    <t xml:space="preserve">INICIO DE OBRA AVANCE </t>
  </si>
  <si>
    <t>AVANCE</t>
  </si>
  <si>
    <t>JULIO-AGOSTO</t>
  </si>
  <si>
    <t>COMUNIDADES SAN JOSE VIBORILLAS</t>
  </si>
  <si>
    <t>JULIO- OCTUBRE</t>
  </si>
  <si>
    <t>SIN AVANCE</t>
  </si>
  <si>
    <t>CANCELADA</t>
  </si>
  <si>
    <t>PROYECTOS EJECUTIVOS EN LAS CALLES PROLONGACION 16 DE SEPTIEMBRE CALLE 16 DE SEPTIEMBRE Y CALLE FRNACISCO I MADERO</t>
  </si>
  <si>
    <t>CONSTRUCCION DE CISTERNAS CON DEPOSITO VARIAS</t>
  </si>
  <si>
    <t>ELABORACION DE PROYECTO REHABILITACION Y AMPLIACION DE RED DE DRENAJE</t>
  </si>
  <si>
    <t>AMPLIACION DE ELECTRIFICACION EN EL MUNICIPIO DE APASEO EL GRANDE GTO  CALLES ALLENDE Y GLADIOLA COL LOS CUISILLOS</t>
  </si>
  <si>
    <t>AMPLIACION DE ELECTRIFICACION EN EL MUNICIPIO DE APASEO EL GRANDE GTO ENCALLE LOS OLVERA</t>
  </si>
  <si>
    <t>AMPLIACION DE ELECTRIFICACION EN EL MUNICIPIO DE APASEO EL GRANDE GTO EN CALLE LOS PINOS</t>
  </si>
  <si>
    <t>AMPLIACION DE RED DE ELECTRICACION EN EL MUNICIPIO DE APASEO EL GRANDE GTO EN CALLES LAS FLORES COLONIA LOS BARRIALES</t>
  </si>
  <si>
    <t>AMPLIACION DE ELECTRIFICACION EN EL MUNICIPIO DE APASEO EL GRANDE GTO EN CALLE LOS FRESNOS</t>
  </si>
  <si>
    <t>AMPLIACION DE ELECTRIFICACION EN EL MUNICIPIO DE APASEO EL GRANDE GTO EN LA CALLE ZARAGOZA Y SAN PEDRO</t>
  </si>
  <si>
    <t>AMPLIACION DE ELECTRIFICACION EN EL MUNICIPIO DE APASEO EL GRANDE GTO EN CALLE PRIV FCO VILLA</t>
  </si>
  <si>
    <t>AMPLIACION DE ELETRIFICACION EN EL MUNICIPIO DE APASEO EL GRANDE GTO CALLE PRIV CAMINO BLANCO COL  EL MOLINO DE ARRIBA</t>
  </si>
  <si>
    <t>AMPLIACION DE ELECTRIFICACION EN EL MUNICIPIO DE APASEO EL GRANDE GTO EN CALLE SATELITE</t>
  </si>
  <si>
    <t>AMPLIACION DE ELECTRIFICACION EN EL MUNICIPIO DE APASEO EL GRANDE GTO EN LA CALLE FELIPE ANGELES</t>
  </si>
  <si>
    <t>AMPLIACION DE ELECTRIFICACION EN EL MUNICIPIO DE APASEO EL GRANDE GTO EN LA CALLE PRIVADA DE NOVIEMBRE</t>
  </si>
  <si>
    <t>AMPLIACION DE ELECTRIFICACION EN EL MUNICIPIO DE APASEO EL GRANDE GTO EN CALLE 4 DE MAYO</t>
  </si>
  <si>
    <t>AMPLIACION DE ELECTRIFICACION EN EL MUNICIPIO DE APASEO EL GRANDE GTO EN LA CALLE EL MIRADOR</t>
  </si>
  <si>
    <t>AMPLIACION DE ELCTRIFICACION  EN EL MUNICIPIO DE APASEO EL GRANDE GTO EN CALLES PRIV PONIENTE Y JUAN ALDAMA</t>
  </si>
  <si>
    <t>AMPLIACION DE ELETRIFICACION EN EL MUNICIPIO DE APASEO EL GRANDE GTO ENLAS CALLES FLORES Y LAS ROSAS</t>
  </si>
  <si>
    <t>AMPLIACION DE ELETRIFICACION EN EL MUNICIPIO DE APASEO EL GRANDE GTO EN LA CALLE PRIVADA MORELOS</t>
  </si>
  <si>
    <t>AMPLIACION DE ELECTRIFICACION EN EL MUNICIPIO DE APASEO EL GRANDE GTO EN LA CALLE PRIVADA LA DEPORTIVA</t>
  </si>
  <si>
    <t>PROYECTOS EJECUTIVOS  DE AGUA POTABLE EN EL POZO Y TANQUE DE ALMACENAMIENTO</t>
  </si>
  <si>
    <t>CONSTRUCCION A BASE DE EMPEDRADO AGOGADO EN MORTERO CON HUELLAS DE CONCRETO EN EL CAMINO DE ACCESO A LA IGLESIA</t>
  </si>
  <si>
    <t>CONSTRUCCION DE CUARTOS DORMITORIO DE 4 X 4 MTS CON MURO DE TABIQUE ROJO CON TECHO A BASE DE LOSA DE CONCRETO DE 10 CMS DE ESPESOR</t>
  </si>
  <si>
    <t>CONSTRUCCION DE PAVIMENTACION A BASE DE CONCRETO HIDRAULICO EN LA CALLE RIO BRAVO EN LA COL ANTONIO PLAZA 2 DA SECCION (SEGUNDA ETAPA)</t>
  </si>
  <si>
    <t>CABECERA MUNICIPALA LABOR Y COACHITI</t>
  </si>
  <si>
    <t>CABECERA MUNICIPAL Y COMUNIDADES</t>
  </si>
  <si>
    <t>CABECERA MUNICIPAL</t>
  </si>
  <si>
    <t>COACHITI</t>
  </si>
  <si>
    <t>SAN JOSE VIBORILLAS</t>
  </si>
  <si>
    <t>EL PEÑON</t>
  </si>
  <si>
    <t>TIERRABLANCA</t>
  </si>
  <si>
    <t>OBRAJUELO</t>
  </si>
  <si>
    <t>ESTANCIA DEL LLANO</t>
  </si>
  <si>
    <t>EJIDO PUNTA DE OBRAJUELO</t>
  </si>
  <si>
    <t>RANCHO VIEJO</t>
  </si>
  <si>
    <t>VARIAS COMUNIDADES</t>
  </si>
  <si>
    <t>COMUNIDADES Y CABECERA MUNICIPAL</t>
  </si>
  <si>
    <t>CONSTRUCCION DE TECHO FIRME EN CABECERA MUNICIPAL Y VARIAS LOCALIDADES</t>
  </si>
  <si>
    <t>REHABILITACION DEL CAMINO RURAL</t>
  </si>
  <si>
    <t>REHABILITACION DE CAMINO RURAL  SAN RAMON</t>
  </si>
  <si>
    <t>LA NORITA</t>
  </si>
  <si>
    <t>SAN RAMON</t>
  </si>
  <si>
    <t>K0016</t>
  </si>
  <si>
    <t>2.7.1</t>
  </si>
  <si>
    <t>E0028 K0016</t>
  </si>
  <si>
    <t>3.2.1</t>
  </si>
  <si>
    <t>OBRAS PUBLICAS</t>
  </si>
  <si>
    <t>INFRAESTRUCTURA PARA COMBATIR LA POBREZA</t>
  </si>
  <si>
    <t>SI</t>
  </si>
  <si>
    <t>SERVICIOS BASICOS EN MI COMUNIDAD</t>
  </si>
  <si>
    <t xml:space="preserve">SERVICIOS BASICOS EN MI COMUNIDAD </t>
  </si>
  <si>
    <t>REALIZAR UN ESTUDIO DE LAS COMUNIDADES CON NECESIDAD DE ELECTRIFICACION Y PRIORIZAR LAS OBRAS</t>
  </si>
  <si>
    <t>SERVICIOS BASICOS GTO</t>
  </si>
  <si>
    <t>APLICAR EL PROGRAMA DE ELECTRIFICACION RURAL Y COLONIAS POBRES, "SERVICIOS BACICOS GTO. Y SERVICIOS BASICOS EN MI COMUNIDAD, ENTRE OTROS.</t>
  </si>
  <si>
    <t>APLICAR EL PROGRAMA DE RED DE DRENAJE RURAL Y COLONIAS POBRES, "SERVICIOS BACICOS GTO. Y SERVICIOS BASICOS EN MI COMUNIDAD, ENTRE OTROS.</t>
  </si>
  <si>
    <t xml:space="preserve">URBANIZACION MUNICIPAL </t>
  </si>
  <si>
    <t xml:space="preserve">EFECTUAR EL PROGRAMA DE URBANIZACION </t>
  </si>
  <si>
    <t>ELECTRIFICACIÓN RUTRAL Y COLONIAS POBRES</t>
  </si>
  <si>
    <t>EFECTUAR EL PROGRAMA DE URBANIZACION</t>
  </si>
  <si>
    <t>AMPLIACION DE RED DE ELCTRIFICACION EN CALLES DEL RIO EN LA COMUNIDAD DE OJO DE AGUA DE IXTLA</t>
  </si>
  <si>
    <t>DICIEMBRE - FEBRERO</t>
  </si>
  <si>
    <t>OJO DE AGUA DE IXTLA</t>
  </si>
  <si>
    <t>NUMERO DE REDES DE ELECTRIFICACION ELABORADAS</t>
  </si>
  <si>
    <t>AMPLIACION DE RED DE ELECTRIFICACION EN CALLE 3RA PRIV. EMILIANO EN EL COMUNIDAD DEL PEÑON</t>
  </si>
  <si>
    <t>DICIEMBRE- FEBRERO</t>
  </si>
  <si>
    <t>PEÑON</t>
  </si>
  <si>
    <t>RED DE ELECTRIFICACION EN CALLE EL NACIMIENTO  MARGARITA MAZA DE JUAREZ .</t>
  </si>
  <si>
    <t>ENERO- FEBRERO</t>
  </si>
  <si>
    <t>MARGARITA MAZA DE JUAREZ</t>
  </si>
  <si>
    <t>AMPLIACION DE RED ELECTRIFICACION EN CALLE ZARAGOZA EN LA COMUNIDAD DE EL TESORO</t>
  </si>
  <si>
    <t>DICIEMBRE-FEBRERO</t>
  </si>
  <si>
    <t>AMPLIACION DE RED DE ELECTRIFICACION EN CALLE FCO. IMADERO EN LA  COMUNIDAD COACHITI</t>
  </si>
  <si>
    <t xml:space="preserve"> DICIEMBRE-FEBRERO</t>
  </si>
  <si>
    <t>AMPLIACION DE RED DE ELECTRIFICACION EN CALLE PICACHITO Y CAMINO REAL EN LA COMUNIDAD DE OJO DE AGUA</t>
  </si>
  <si>
    <t xml:space="preserve">AMPLIACION DE RED DE ELECTRIFICACION EN LA CALLE CERRO DE LOS PUERCOS CARRE. A GUADALUPE DEL MONTE </t>
  </si>
  <si>
    <t>GUADALUPE DEL MONTE</t>
  </si>
  <si>
    <t>AMPLIACION DE RED DE ELECTRIFICACION EN LA CALLES TIERRA COLORADA EN LA COMUNIDAD  DE OJO DE AGUA DE IXTLA</t>
  </si>
  <si>
    <t>AMPLIACION DE RED DE ELECRIFICACION EN LA CALLE  GIRASOLES  EN LA COMUNIDAD DE JOCOQUE</t>
  </si>
  <si>
    <t>COMUNIDAD DE JOCOQUE</t>
  </si>
  <si>
    <t>AMPLIACION DE RED ELECTRIFICACION EN LA CALLE EN CALLE EFREN FLORES Y ABASOLO EN LA COL OBRERA CABECERA MUNICIPAL</t>
  </si>
  <si>
    <t>ENERO - FEBRERO</t>
  </si>
  <si>
    <t xml:space="preserve">AMPLIACION DE RED DE ELECRIFICACION EN LA CALLE  APOLONIO MEJIA EN LA CABECERA MUNICIPAL   </t>
  </si>
  <si>
    <t>ENERO- MARZO</t>
  </si>
  <si>
    <t>AMPLIACION DE RED DE ELECTRIFICACION EN LA CALLE FCO VILLA EN LA COMUNIDAD DE LA COL. RANCHO NUEVO</t>
  </si>
  <si>
    <t>COL RANCHO NUEVO</t>
  </si>
  <si>
    <t>LOS JULIANES (LOS ANGELES)</t>
  </si>
  <si>
    <t>AMPLIACION DE RED DE ELECTRIFICACION EN CALLE  QUERETARO EN LA COMUNIDAD DE SAN JOSE AGUA AZUL</t>
  </si>
  <si>
    <t>SAN JOSE AGUA AZUL</t>
  </si>
  <si>
    <t>AMPLIACION DE RED DE ELECTRIFICACION EN CALLE  PRIV. ADREVADERO EN LA COMUNIDAD DE COACHITI</t>
  </si>
  <si>
    <t xml:space="preserve">AMPLIACION DE RED DE ELECTRIFICACION EN CALLE  PRIV. GUADALUPE EN LA COMUNIDAD DE GUADALUPE DEL MONTE </t>
  </si>
  <si>
    <t xml:space="preserve">AMPLIACION DE RED DE ELECTRIFICACION EN CALLE  CANDIDO JIMENEZ EN LA COMUNIDAD DEL VICARIO </t>
  </si>
  <si>
    <t>EL VICARIO</t>
  </si>
  <si>
    <t xml:space="preserve">COMUNIDAD DE JOCOQUE </t>
  </si>
  <si>
    <t>NUMERO DE REDES DE DRENAJE  ELABORADAS</t>
  </si>
  <si>
    <t xml:space="preserve"> PAVIMENTO A BASE DE CONCRETO HIDRAULICO CALLE FCO. VILLA  (1RA ETAPA) EN LA COMUNIDAD  DE SAN PEDRO TENANGO </t>
  </si>
  <si>
    <t>ENERO- ABRIL</t>
  </si>
  <si>
    <t xml:space="preserve"> COMUNIDAD DE SAN PEDRO TENANGO</t>
  </si>
  <si>
    <t>NUMERO DE CALLES PAVIMENTADAS</t>
  </si>
  <si>
    <t>SUMINISTRO Y COLOCACIÓN DE FOTO CELDAS EN LA COMUNIDAD DE IXTLA</t>
  </si>
  <si>
    <t>COMUNIDADES</t>
  </si>
  <si>
    <t>NUMERO DE SUMINISTROS DE COLOCACION DE FOTO CELDAS</t>
  </si>
  <si>
    <t>SUMINISTRO Y COLOCACIÓN DE FOTO CELDAS EN LA COMUNIDAD TIERRA BLANCA</t>
  </si>
  <si>
    <t>SUMINISTRO Y COLOCACIÓN DE FOTO CELDAS EN LA COMUNIDAD ESTANCIA DEL LLANO</t>
  </si>
  <si>
    <t>AMPLIACION DE RED DE ELECTRIFICACION EN PRIVADA ZAPATA EN LA COMUNIDAD DE LA LABOR</t>
  </si>
  <si>
    <t>LA LABOR</t>
  </si>
  <si>
    <t xml:space="preserve">AMPLIACION DE RED DE ELECTRIFICACION EN LA PRIV. TULIPANES EN LA COMUNIDAD DE SAN JOSE AGUAZUL </t>
  </si>
  <si>
    <t xml:space="preserve">AMPLIACION DE RED DE ELECTRIFICACION EN PRIV. CIRCUITO EN LA COMUNIDAD DE ESTANCIA DEL LLANO  </t>
  </si>
  <si>
    <t xml:space="preserve">AMPLIACION DE RED DE ELECTRIFICACION EN LA PRIV. CARRANCO EN LA  COMUNIDAD DE ESTANCIA DEL LLANO  </t>
  </si>
  <si>
    <t xml:space="preserve">AMPLIACION DE RED DE ELECTRIFICACION  EN LA CALLE JUAN ESCUTIA DE LA  COMUNIDAD DE DE SAN PEDRO TENANGO </t>
  </si>
  <si>
    <t xml:space="preserve">AMPLIACION DE RED DE ELECTRIFICACION EN LA CALLE CONSTITUYENTES DE LA  COMUNIDAD DE LA NORITA </t>
  </si>
  <si>
    <t xml:space="preserve">AMPLIACION DE RED DE ELECTRIFICACION EN LA CALLE DEL RIO DE LA  COMUNIDAD DE AMEXHE  </t>
  </si>
  <si>
    <t xml:space="preserve">AMPLIACION DE RED DE ELECTRIFICACION EN LA CALLE PEÑON CEBORUCO DE LA COL. LAS PEÑITAS </t>
  </si>
  <si>
    <t xml:space="preserve">AMPLIACION DE RED DE ELECTRIFICACION EN LA VICENTE GUERRERO DE LA  COMUNIDAD DE DE CALERAS DE AMEXHE </t>
  </si>
  <si>
    <t xml:space="preserve">AMPLIACION DE RED DE ELECTRIFICACION EN LA CALLE OCTAVIO LICEA COMUNIDAD DE JOCOQUE  </t>
  </si>
  <si>
    <t>JOCOQUE</t>
  </si>
  <si>
    <t>AMPLIACION DE RED DE ELECTRIFICACION EN LA CALLE PRIV.PINO SUAREZ EN LA COMUNIDAD DEL NACIMIENTO</t>
  </si>
  <si>
    <t>LA LAJA</t>
  </si>
  <si>
    <t>AMPLIACION DE DERDES DE ELCTRIFICACION EN CALLE GUADALUPE VICTORIA EN LA COMUNIDADDE LA PURISIMA</t>
  </si>
  <si>
    <t>LA PURISIMA</t>
  </si>
  <si>
    <t>AMPLIACION DE DERDES DE ELCTRIFICACION PROL. EMILIANO ZAPATA EN LA COM DE GUADALUPE DEL MONTE</t>
  </si>
  <si>
    <t>COMUNIDADES  DE GUADALUPE DEL MONTE</t>
  </si>
  <si>
    <t>COMUNIDADES DE JOCOQUE</t>
  </si>
  <si>
    <t>CONSTRUCION DE ALUMBRADO PUBLICO  DE ACCESO A LA COMUNIDAD DE SAN JOSE VIBORILLAS</t>
  </si>
  <si>
    <t>NUMERO DE ALUMBRADO PUBLICO  ELABORADOS</t>
  </si>
  <si>
    <t>CONSTRUCION DE ALUMBRADO PUBLICO  EN CAMINO DE  ACCESO A LA COMUNIDAD DEL TUNAL</t>
  </si>
  <si>
    <t>EL TUNAL</t>
  </si>
  <si>
    <t>PAVIMENTACION  DE LA CALLE DEL PROL. MORELOS EN EL MUNICIPIO</t>
  </si>
  <si>
    <t>REENCARPETAMIENTO DE LA CALLE JUAN OLIVEROS Y FCO I. MADERO EN LA COL. EL CERRITO</t>
  </si>
  <si>
    <t>JULIO -SEPTIEMBRE</t>
  </si>
  <si>
    <t>REHABILITACION DE LA CALLLE GUADALUPE PAVON A BASE DE CONCRETO ESTAMPADO</t>
  </si>
  <si>
    <t>GUADALUPE PAVON CABECERA MUNICIPAL</t>
  </si>
  <si>
    <t>COACHITI COMUNIDADES</t>
  </si>
  <si>
    <t>JULIO -OCTUBRE</t>
  </si>
  <si>
    <t>LA LABOR COMUNIDADES</t>
  </si>
  <si>
    <t xml:space="preserve">PAVIMENTACION A BASE DE CONCRETO HIDRAHULICO EN LA  CALLE LIC. HECTOR M RAMIREZ SANCHEZ. EN LA COL. LA VILLITA </t>
  </si>
  <si>
    <t>LIC. HECTOR M. RAMIREZ SANCHEZ. CABECERA MUNICIPAL</t>
  </si>
  <si>
    <t>PAVIMENTACION  A BASE DE CONCRETO HIDRAHULICO EN LA CALLE FCO. VILLA (1RA ETAPA)EN LA COMUNIDAD DE SAN PEDRO TENANGO</t>
  </si>
  <si>
    <t>JUNIO -SEPTIEMBRE</t>
  </si>
  <si>
    <t>SAN PEDRO TENANGO COMUNIDADES</t>
  </si>
  <si>
    <t xml:space="preserve">PAVIMENTO A BASE DE CONCRETO HIDRAHULICO (2DA ETAPA) EN LA CALLE FRANCISCO VILLA EN LA COMUNIDAD DE SAN PEDRO TENANGO </t>
  </si>
  <si>
    <t xml:space="preserve"> SAN PEDRO TENANGO COMUNIDADES</t>
  </si>
  <si>
    <t>CONSTRUCCION DE PAVIMENTO HIDRAULICO EN LA CALLE PRIV. ALDAMA COL. ASEQUIA GRANDE</t>
  </si>
  <si>
    <t>PRIV. ALDAMA ASEQUIA GRANDE CABECERA MUNICIPAL</t>
  </si>
  <si>
    <t>REENCARPETAMIENTO DE LA CALLE MIGUEL HIDALGO EN LA COMUNIDAD DE SAN CRISTOBAL</t>
  </si>
  <si>
    <t>SAN CRISTOBAL COMUNIDADES</t>
  </si>
  <si>
    <t xml:space="preserve">CONSTRUCCION DE PAVIMENTACION  A BASE DE CONCRETO HIDRAULICO EN  LA CALLE RIO BRAVO EN LA COL. ANTONIO PLAZA  2 DA SECCION </t>
  </si>
  <si>
    <t xml:space="preserve">CONSTRUCCION DE PAVIMENTO  A BASE DE CONCRETO HIDRAULICO EN  LA CALLE MORELOS EN LA COMUNIDAD DE LA NORITA </t>
  </si>
  <si>
    <t>AMPLIACION DE RED DE ELECTRIFICACION EN LA CALLE PRIV. BENITO JUAREZ EN LA COMUNIDAD DEL NACIMIENTO</t>
  </si>
  <si>
    <t>AMPLIACION DE RED DE DRENAJE SANITARIO EN LA CALLE CAMINO AL CERRITO EN LA COMUNIDAD DE JOCOQUE Y GARCIA</t>
  </si>
  <si>
    <t>NUMERO DE REDES DE DRENAJE SANITARIO ELABORADAS</t>
  </si>
  <si>
    <t>AMPLIACION DE RED DE DRENAJE SANITARIO EN LA CALLE ALLENDE EN LA COLONIA EL CERRITO</t>
  </si>
  <si>
    <t>SEPTIEMBRE</t>
  </si>
  <si>
    <t>SEPTIEMBRE- NOVIEMBRE</t>
  </si>
  <si>
    <t>JULIO - AGOSTO</t>
  </si>
  <si>
    <t>SEPTIEMBRE - DICIEMBRE</t>
  </si>
  <si>
    <t>OCTUBRE-DICIEMBRE</t>
  </si>
  <si>
    <t>CONSTRUCCION  DE CUARTOS DORMITORIO  DWE 4 X 4 MTS MURO DE TABIQUE ROJO  CON TECHO  A BASE  DE LOSA DE CONCRETO DE 10 CMS DE ESPESOR</t>
  </si>
  <si>
    <t>JULIO-SEPTIEMBRE</t>
  </si>
  <si>
    <t>K0015</t>
  </si>
  <si>
    <t>2.7..1</t>
  </si>
  <si>
    <t>OBRAS COMPLEMENTARIAS RECURSO MUNICIPAL ESTATAL</t>
  </si>
  <si>
    <t>OBRA EJECUTADA POR SEVICIOS MUNICIPALES</t>
  </si>
  <si>
    <t>OBRAS EJECUTADAS CON APOYO DE RECURSO ESTATAL</t>
  </si>
  <si>
    <t>OCTUBRE (Cantidad)</t>
  </si>
  <si>
    <t>OCTUBRE (Descripción)</t>
  </si>
  <si>
    <t>NOVIEMBRE (Cantidad)</t>
  </si>
  <si>
    <t>NOVIEMBRE (Descripción)</t>
  </si>
  <si>
    <t>DICIEMBRE (Cantidad)</t>
  </si>
  <si>
    <t>DICIEMBRE (descripcion)</t>
  </si>
  <si>
    <t>DICIEMBRE - FEBRERO 21</t>
  </si>
  <si>
    <t>ENERO- FEBRERO 21</t>
  </si>
  <si>
    <t>DICIEMBRE-FEBRERO 21</t>
  </si>
  <si>
    <t xml:space="preserve"> DICIEMBRE-FEBRERO 21</t>
  </si>
  <si>
    <t>DICIEMBRE- FEBRERO 21</t>
  </si>
  <si>
    <t>DICIEMBRE -FEBRERO 21</t>
  </si>
  <si>
    <t>ENERO - FEBRERO 21</t>
  </si>
  <si>
    <t>ENERO- MARZO 21</t>
  </si>
  <si>
    <t>ENERO- ABRIL 21</t>
  </si>
  <si>
    <t>AGOSTO- OCTUBRE 21</t>
  </si>
  <si>
    <t>JULIO- OCTUBRE 21</t>
  </si>
  <si>
    <t>JULIO -SEPTIEMBRE 21</t>
  </si>
  <si>
    <t>JULIO -OCTUBRE 21</t>
  </si>
  <si>
    <t>JUNIO -SEPTIEMBRE 21</t>
  </si>
  <si>
    <t>JULIO-AGOSTO 21</t>
  </si>
  <si>
    <t>SEPTIEMBRE. 21</t>
  </si>
  <si>
    <t>SEPTIEMBRE- NOVIEMBRE 21</t>
  </si>
  <si>
    <t>JULIO - AGOSTO 21</t>
  </si>
  <si>
    <t>SEPTIEMBRE - DICIEMBRE 21</t>
  </si>
  <si>
    <t xml:space="preserve">CONSTRUCCION  DE CUARTOS DORMITORIO  DWE 4 X 4 MTS MURO DE TABIQUE ROJO  CON TECHO  A BASE  DE LOSA DE CONCRETO DE 10 CMS DE ESPESOR </t>
  </si>
  <si>
    <t>CONSTRUCCIÓN DE CUARTOS DORMITORIOS DE 4X4 MTS, MURO DE TABIQUE ROJO, CON TECHO A BASE DE LOSA DE CONCRETO DE 10 CM DE ESPESOR</t>
  </si>
  <si>
    <t>MEJORAMIENTO URBANO JARDINERIA EN ACCESO PRINCIPAL A LA CABECERA MUNICIPAL.</t>
  </si>
  <si>
    <t>CONSTRUCCION DE PARQUE PUBLICO EN LA COL. MOLINO DE ARRIBA (1ra ETAPA) EN LA CABECERA MUNICIPAL.</t>
  </si>
  <si>
    <t>CONSTRUCCION DE CICLO PISTA EN ACCESO PRINCIPAL Y CALLE RODOLFO PIÑA SORIA EN LA CABECERA MUNICIPAL(1 ra  ETAPA).</t>
  </si>
  <si>
    <t>MEJORAMIENTO DE ESCUELA TELESECUNDARIA NO. 419 EN LA COMUNIDAD DE GUADALUPE DEL MONTE.</t>
  </si>
  <si>
    <t>MEJORAMIENTO DE ESCUELA PRIMARIA JOSE MARIA MORELOS EN LA COMUNIDAD DE GUADALUPE DEL MONTE.</t>
  </si>
  <si>
    <t>RESTAURACION SALON EXCABILDO Y BICENTENARIO DE LA PRESIDENCIA MUNICIPAL.</t>
  </si>
  <si>
    <t>MEJORAMIENTO DE LA ESCUELA PRIMARIA LEONA VICARIO EN LA COMUNIDAD DE JOCOQUI.</t>
  </si>
  <si>
    <t>MEJORAMIENTO DE LA ESCUELA PRIMARIA BICENTENARIO DE LA INDEPENDENCIA EN EL FRACCIONAMIENTO FUENTES DE BALVANERA.</t>
  </si>
  <si>
    <t>FUENTES DE BALVANERA</t>
  </si>
  <si>
    <t>JOCOQUI</t>
  </si>
  <si>
    <t>NOVIEMBRE - ENERO 2022</t>
  </si>
  <si>
    <t>NOVIEMBRE - DICIEMBRE</t>
  </si>
  <si>
    <t>DICIEMBRE - FEBRERO 2022</t>
  </si>
  <si>
    <t>OCTUBRE - DICIEMBRE</t>
  </si>
  <si>
    <t>JUNIO - SEPTIEMBRE</t>
  </si>
  <si>
    <t>JULIO - SEPTIEMBRE</t>
  </si>
  <si>
    <t>4.1.2.3.6.0</t>
  </si>
  <si>
    <t>4.1.2.3.8.0</t>
  </si>
  <si>
    <t>4.1.2.3.9.8</t>
  </si>
  <si>
    <t>4.1.2.3.9.9</t>
  </si>
  <si>
    <t>4.1.2.3.10.0</t>
  </si>
  <si>
    <t>4.1.2.3.10.1</t>
  </si>
  <si>
    <t>4.1.2.3.10.2</t>
  </si>
  <si>
    <t>4.1.2.3.10.3</t>
  </si>
  <si>
    <t>4.1.2.3.10.4</t>
  </si>
  <si>
    <t>4.1.2.3.10.5</t>
  </si>
  <si>
    <t>4.1.2.3.10.6</t>
  </si>
  <si>
    <t>4.1.2.3.10.7</t>
  </si>
  <si>
    <t>4.1.2.3.10.8</t>
  </si>
  <si>
    <t>4.1.2.3.10.9</t>
  </si>
  <si>
    <t>4.1.2.3.11.0</t>
  </si>
  <si>
    <t>4.1.2.3.11.1</t>
  </si>
  <si>
    <t>4.1.2.3.11.2</t>
  </si>
  <si>
    <t>4.1.2.3.11.3</t>
  </si>
  <si>
    <t>4.1.2.3.11.4</t>
  </si>
  <si>
    <t>4.1.2.3.11.5</t>
  </si>
  <si>
    <t>4.1.2.3.11.6</t>
  </si>
  <si>
    <t>4.1.2.3.11.7</t>
  </si>
  <si>
    <t>4.1.2.3.11.8</t>
  </si>
  <si>
    <t>4.1.2.3.11.9</t>
  </si>
  <si>
    <t>4.1.2.3.12.0</t>
  </si>
  <si>
    <t>4.1.2.3.12.1</t>
  </si>
  <si>
    <t>4.1.2.3.12.2</t>
  </si>
  <si>
    <t>4.1.2.3.12.3</t>
  </si>
  <si>
    <t>4.1.2.3.12.4</t>
  </si>
  <si>
    <t>4.1.2.3.12.5</t>
  </si>
  <si>
    <t>4.1.2.3.12.6</t>
  </si>
  <si>
    <t>4.1.2.3.12.7</t>
  </si>
  <si>
    <t>4.1.2.3.12.8</t>
  </si>
  <si>
    <t>4.1.2.3.12.9</t>
  </si>
  <si>
    <t>4.1.2.3.13.0</t>
  </si>
  <si>
    <t>4.1.2.3.13.1</t>
  </si>
  <si>
    <t>4.1.2.3.13.2</t>
  </si>
  <si>
    <t>4.1.2.3.13.3</t>
  </si>
  <si>
    <t>4.1.2.3.13.4</t>
  </si>
  <si>
    <t>NUMERO DE CAMINOS PAVIMENTADOS</t>
  </si>
  <si>
    <t>NUMERO DE CUARTOS DORMITORIOS</t>
  </si>
  <si>
    <t>NUMERO DE ESCUELAS MEJORADAS</t>
  </si>
  <si>
    <t>NUMERO DE PARQUES PUBLICOS</t>
  </si>
  <si>
    <t>NUMERO DE CISTERNAS EN COMUNDAD</t>
  </si>
  <si>
    <t>PROYECTO</t>
  </si>
  <si>
    <t>NUMERO DE TECHOS EN LOCALIDADES</t>
  </si>
  <si>
    <t>MEJORAS MUNICIPALES</t>
  </si>
  <si>
    <t>OBRA EJECUTADA POR RECURSOS MUNICIPALES</t>
  </si>
  <si>
    <t>CHECAR FONDOS</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</si>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</sst>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43" x14ac:knownFonts="1">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30"/>
      <color rgb="FFFFFFFF"/>
      <name val="Arial"/>
      <family val="2"/>
    </font>
    <font>
      <sz val="11"/>
      <color rgb="FF000000"/>
      <name val="Calibri"/>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b/>
      <sz val="8"/>
      <color theme="1"/>
      <name val="Calibri"/>
      <family val="2"/>
      <scheme val="minor"/>
    </font>
    <font>
      <sz val="10"/>
      <color rgb="FFFF0000"/>
      <name val="Calibri"/>
      <family val="2"/>
      <scheme val="minor"/>
    </font>
    <font>
      <b/>
      <sz val="9"/>
      <color theme="1"/>
      <name val="Arial"/>
      <family val="2"/>
    </font>
    <font>
      <b/>
      <sz val="9"/>
      <color theme="1"/>
      <name val="Calibri"/>
      <family val="2"/>
      <scheme val="minor"/>
    </font>
    <font>
      <b/>
      <sz val="8"/>
      <color theme="0"/>
      <name val="Arial"/>
      <family val="2"/>
    </font>
    <font>
      <sz val="10"/>
      <name val="Arial"/>
      <family val="2"/>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b/>
      <sz val="14"/>
      <color rgb="FFFFFFFF"/>
      <name val="Arial"/>
      <family val="2"/>
    </font>
    <font>
      <sz val="36"/>
      <color theme="0"/>
      <name val="Calibri"/>
      <family val="2"/>
      <scheme val="minor"/>
    </font>
    <font>
      <sz val="36"/>
      <color theme="1"/>
      <name val="Calibri"/>
      <family val="2"/>
      <scheme val="minor"/>
    </font>
    <font>
      <b/>
      <sz val="30"/>
      <color theme="0"/>
      <name val="Calibri"/>
      <family val="2"/>
      <scheme val="minor"/>
    </font>
    <font>
      <b/>
      <sz val="10"/>
      <color theme="1"/>
      <name val="Calibri"/>
      <family val="2"/>
      <scheme val="minor"/>
    </font>
    <font>
      <sz val="9"/>
      <color theme="1"/>
      <name val="Arial"/>
      <family val="2"/>
    </font>
    <font>
      <sz val="9"/>
      <color rgb="FF000000"/>
      <name val="Arial"/>
      <family val="2"/>
    </font>
    <font>
      <b/>
      <sz val="11"/>
      <color theme="1"/>
      <name val="Arial Narrow"/>
      <family val="2"/>
    </font>
    <font>
      <sz val="8"/>
      <color theme="1"/>
      <name val="Calibri"/>
      <family val="2"/>
      <scheme val="minor"/>
    </font>
    <font>
      <sz val="11"/>
      <color theme="1"/>
      <name val="Calibri"/>
      <family val="2"/>
      <scheme val="minor"/>
    </font>
    <font>
      <sz val="10"/>
      <name val="Calibri"/>
      <family val="2"/>
    </font>
    <font>
      <sz val="11"/>
      <name val="Calibri"/>
      <family val="2"/>
      <scheme val="minor"/>
    </font>
    <font>
      <sz val="11"/>
      <color rgb="FFFF0000"/>
      <name val="Calibri"/>
      <family val="2"/>
      <scheme val="minor"/>
    </font>
    <font>
      <b/>
      <sz val="9"/>
      <name val="Calibri"/>
      <family val="2"/>
      <scheme val="minor"/>
    </font>
    <font>
      <sz val="11"/>
      <color rgb="FF0070C0"/>
      <name val="Calibri"/>
      <family val="2"/>
      <scheme val="minor"/>
    </font>
    <font>
      <b/>
      <sz val="11"/>
      <color rgb="FFFF0000"/>
      <name val="Calibri"/>
      <family val="2"/>
      <scheme val="minor"/>
    </font>
  </fonts>
  <fills count="36">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rgb="FFFF0000"/>
        <bgColor indexed="64"/>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92D050"/>
        <bgColor rgb="FF9BBB59"/>
      </patternFill>
    </fill>
    <fill>
      <patternFill patternType="solid">
        <fgColor rgb="FFFFC000"/>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9900"/>
        <bgColor indexed="64"/>
      </patternFill>
    </fill>
    <fill>
      <patternFill patternType="solid">
        <fgColor theme="9"/>
        <bgColor indexed="64"/>
      </patternFill>
    </fill>
    <fill>
      <patternFill patternType="solid">
        <fgColor theme="9" tint="0.39997558519241921"/>
        <bgColor indexed="64"/>
      </patternFill>
    </fill>
    <fill>
      <patternFill patternType="solid">
        <fgColor rgb="FFEB700B"/>
        <bgColor indexed="64"/>
      </patternFill>
    </fill>
    <fill>
      <patternFill patternType="solid">
        <fgColor theme="2"/>
        <bgColor indexed="64"/>
      </patternFill>
    </fill>
    <fill>
      <patternFill patternType="solid">
        <fgColor theme="5" tint="0.79998168889431442"/>
        <bgColor indexed="64"/>
      </patternFill>
    </fill>
    <fill>
      <patternFill patternType="solid">
        <fgColor rgb="FF7CBF3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rgb="FF009900"/>
        <bgColor indexed="64"/>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s>
  <cellStyleXfs count="6">
    <xf numFmtId="0" fontId="0" fillId="0" borderId="0"/>
    <xf numFmtId="0" fontId="19" fillId="0" borderId="0"/>
    <xf numFmtId="0" fontId="19" fillId="0" borderId="0"/>
    <xf numFmtId="9" fontId="36"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cellStyleXfs>
  <cellXfs count="212">
    <xf numFmtId="0" fontId="0" fillId="0" borderId="0" xfId="0"/>
    <xf numFmtId="0" fontId="7" fillId="5" borderId="1" xfId="0" applyFont="1" applyFill="1" applyBorder="1" applyAlignment="1">
      <alignment wrapText="1"/>
    </xf>
    <xf numFmtId="0" fontId="7" fillId="6" borderId="1" xfId="0" applyFont="1" applyFill="1" applyBorder="1"/>
    <xf numFmtId="0" fontId="0" fillId="0" borderId="1" xfId="0" applyBorder="1"/>
    <xf numFmtId="0" fontId="2" fillId="12" borderId="1" xfId="0" applyFont="1" applyFill="1" applyBorder="1"/>
    <xf numFmtId="0" fontId="3" fillId="12" borderId="1" xfId="0" applyFont="1" applyFill="1" applyBorder="1" applyAlignment="1">
      <alignment horizontal="center" vertical="center" wrapText="1"/>
    </xf>
    <xf numFmtId="0" fontId="2" fillId="12" borderId="1" xfId="0" applyFont="1" applyFill="1" applyBorder="1" applyAlignment="1">
      <alignment wrapText="1"/>
    </xf>
    <xf numFmtId="0" fontId="0" fillId="12" borderId="1" xfId="0" applyFill="1" applyBorder="1"/>
    <xf numFmtId="0" fontId="0" fillId="8" borderId="1" xfId="0" applyFill="1" applyBorder="1"/>
    <xf numFmtId="0" fontId="0" fillId="3" borderId="0" xfId="0" applyFill="1"/>
    <xf numFmtId="0" fontId="8" fillId="2" borderId="3" xfId="0" applyFont="1" applyFill="1" applyBorder="1" applyAlignment="1">
      <alignment horizontal="center" vertical="center" wrapText="1"/>
    </xf>
    <xf numFmtId="0" fontId="9" fillId="14" borderId="4" xfId="0" applyFont="1" applyFill="1" applyBorder="1" applyAlignment="1">
      <alignment horizontal="right" vertical="center" wrapText="1"/>
    </xf>
    <xf numFmtId="0" fontId="10" fillId="0" borderId="5" xfId="0" applyFont="1" applyBorder="1" applyAlignment="1">
      <alignment horizontal="center" vertical="center"/>
    </xf>
    <xf numFmtId="0" fontId="9" fillId="15" borderId="4" xfId="0" applyFont="1" applyFill="1" applyBorder="1" applyAlignment="1">
      <alignment horizontal="right" vertical="center" wrapText="1"/>
    </xf>
    <xf numFmtId="0" fontId="10" fillId="0" borderId="6" xfId="0" applyFont="1" applyBorder="1" applyAlignment="1">
      <alignment horizontal="center" vertical="center"/>
    </xf>
    <xf numFmtId="0" fontId="9" fillId="16" borderId="7" xfId="0" applyFont="1" applyFill="1" applyBorder="1" applyAlignment="1">
      <alignment horizontal="right" vertical="center" wrapText="1"/>
    </xf>
    <xf numFmtId="0" fontId="10" fillId="0" borderId="8" xfId="0" applyFont="1" applyBorder="1" applyAlignment="1">
      <alignment horizontal="center" vertical="center"/>
    </xf>
    <xf numFmtId="0" fontId="4" fillId="13" borderId="0" xfId="0" applyFont="1" applyFill="1" applyBorder="1" applyAlignment="1">
      <alignment vertical="center" wrapText="1"/>
    </xf>
    <xf numFmtId="0" fontId="4" fillId="13" borderId="0" xfId="0" applyFont="1" applyFill="1" applyBorder="1" applyAlignment="1">
      <alignment horizontal="center" vertical="center" wrapText="1"/>
    </xf>
    <xf numFmtId="0" fontId="12" fillId="3" borderId="0" xfId="0" applyFont="1" applyFill="1" applyAlignment="1"/>
    <xf numFmtId="0" fontId="12" fillId="3" borderId="0" xfId="0" applyFont="1" applyFill="1" applyAlignment="1">
      <alignment horizontal="center"/>
    </xf>
    <xf numFmtId="0" fontId="6" fillId="10" borderId="1" xfId="0" applyFont="1" applyFill="1" applyBorder="1" applyAlignment="1">
      <alignment horizontal="center" vertical="center" wrapText="1"/>
    </xf>
    <xf numFmtId="0" fontId="1" fillId="3" borderId="0" xfId="0" applyFont="1" applyFill="1" applyAlignment="1"/>
    <xf numFmtId="0" fontId="13" fillId="13" borderId="0" xfId="0" applyFont="1" applyFill="1" applyBorder="1" applyAlignment="1">
      <alignment horizontal="center" vertical="center" wrapText="1"/>
    </xf>
    <xf numFmtId="0" fontId="9" fillId="16" borderId="10" xfId="0" applyFont="1" applyFill="1" applyBorder="1" applyAlignment="1">
      <alignment horizontal="right" vertical="center" wrapText="1"/>
    </xf>
    <xf numFmtId="0" fontId="10" fillId="0" borderId="11" xfId="0" applyFont="1" applyBorder="1" applyAlignment="1">
      <alignment horizontal="center" vertical="center"/>
    </xf>
    <xf numFmtId="0" fontId="2" fillId="0" borderId="1" xfId="0" applyFont="1" applyBorder="1"/>
    <xf numFmtId="0" fontId="2" fillId="11" borderId="1" xfId="0" applyFont="1" applyFill="1" applyBorder="1"/>
    <xf numFmtId="0" fontId="15" fillId="11" borderId="1" xfId="0" applyFont="1" applyFill="1" applyBorder="1"/>
    <xf numFmtId="0" fontId="6" fillId="17" borderId="0"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9" borderId="12" xfId="0" applyFont="1" applyFill="1" applyBorder="1" applyAlignment="1">
      <alignment horizontal="center" vertical="center" wrapText="1"/>
    </xf>
    <xf numFmtId="3" fontId="2" fillId="12" borderId="1" xfId="0" applyNumberFormat="1" applyFont="1" applyFill="1" applyBorder="1"/>
    <xf numFmtId="3" fontId="2" fillId="12" borderId="1" xfId="0" applyNumberFormat="1" applyFont="1" applyFill="1" applyBorder="1" applyAlignment="1">
      <alignment wrapText="1"/>
    </xf>
    <xf numFmtId="0" fontId="11" fillId="3" borderId="0" xfId="0" applyFont="1" applyFill="1" applyAlignment="1"/>
    <xf numFmtId="2" fontId="18" fillId="18" borderId="13" xfId="1" applyNumberFormat="1" applyFont="1" applyFill="1" applyBorder="1" applyAlignment="1">
      <alignment horizontal="center" vertical="center" wrapText="1"/>
    </xf>
    <xf numFmtId="2" fontId="18" fillId="24" borderId="2" xfId="0" applyNumberFormat="1" applyFont="1" applyFill="1" applyBorder="1" applyAlignment="1">
      <alignment vertical="center" wrapText="1"/>
    </xf>
    <xf numFmtId="2" fontId="18" fillId="24" borderId="14" xfId="0" applyNumberFormat="1" applyFont="1" applyFill="1" applyBorder="1" applyAlignment="1">
      <alignment vertical="center" wrapText="1"/>
    </xf>
    <xf numFmtId="2" fontId="18" fillId="22" borderId="2" xfId="0" applyNumberFormat="1" applyFont="1" applyFill="1" applyBorder="1" applyAlignment="1">
      <alignment vertical="center" wrapText="1"/>
    </xf>
    <xf numFmtId="2" fontId="18" fillId="19" borderId="2" xfId="1" applyNumberFormat="1" applyFont="1" applyFill="1" applyBorder="1" applyAlignment="1">
      <alignment vertical="center" wrapText="1"/>
    </xf>
    <xf numFmtId="2" fontId="18" fillId="18" borderId="2" xfId="0" applyNumberFormat="1" applyFont="1" applyFill="1" applyBorder="1" applyAlignment="1">
      <alignment vertical="top" wrapText="1"/>
    </xf>
    <xf numFmtId="2" fontId="18" fillId="18" borderId="2" xfId="1" applyNumberFormat="1" applyFont="1" applyFill="1" applyBorder="1" applyAlignment="1">
      <alignment horizontal="center" vertical="center" wrapText="1"/>
    </xf>
    <xf numFmtId="0" fontId="20" fillId="4" borderId="0" xfId="2" applyFont="1" applyFill="1" applyBorder="1" applyAlignment="1">
      <alignment horizontal="justify" vertical="top" wrapText="1"/>
    </xf>
    <xf numFmtId="0" fontId="21"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20" fillId="25" borderId="0" xfId="2" applyFont="1" applyFill="1" applyBorder="1" applyAlignment="1">
      <alignment horizontal="justify" vertical="top" wrapText="1"/>
    </xf>
    <xf numFmtId="0" fontId="20" fillId="0" borderId="0" xfId="2" applyFont="1" applyFill="1" applyBorder="1" applyAlignment="1">
      <alignment horizontal="justify" vertical="top" wrapText="1"/>
    </xf>
    <xf numFmtId="0" fontId="28" fillId="3" borderId="0" xfId="0" applyFont="1" applyFill="1"/>
    <xf numFmtId="0" fontId="29" fillId="3" borderId="0" xfId="0" applyFont="1" applyFill="1"/>
    <xf numFmtId="2" fontId="18" fillId="24" borderId="1" xfId="0" applyNumberFormat="1" applyFont="1" applyFill="1" applyBorder="1" applyAlignment="1">
      <alignment vertical="center" wrapText="1"/>
    </xf>
    <xf numFmtId="0" fontId="16" fillId="0" borderId="0" xfId="0" applyFont="1" applyAlignment="1">
      <alignment horizontal="left" vertical="center"/>
    </xf>
    <xf numFmtId="0" fontId="32" fillId="0" borderId="0" xfId="0" applyFont="1" applyAlignment="1">
      <alignment horizontal="left" vertical="center"/>
    </xf>
    <xf numFmtId="2" fontId="18" fillId="26" borderId="2" xfId="0" applyNumberFormat="1" applyFont="1" applyFill="1" applyBorder="1" applyAlignment="1">
      <alignment vertical="center" wrapText="1"/>
    </xf>
    <xf numFmtId="2" fontId="18" fillId="26" borderId="14" xfId="0" applyNumberFormat="1" applyFont="1" applyFill="1" applyBorder="1" applyAlignment="1">
      <alignment vertical="center" wrapText="1"/>
    </xf>
    <xf numFmtId="0" fontId="0" fillId="0" borderId="0" xfId="0" applyAlignment="1">
      <alignment horizontal="left"/>
    </xf>
    <xf numFmtId="0" fontId="33" fillId="0" borderId="0" xfId="0" applyFont="1" applyAlignment="1">
      <alignment horizontal="left" vertical="center"/>
    </xf>
    <xf numFmtId="0" fontId="23" fillId="0" borderId="0" xfId="0" applyFont="1" applyAlignment="1">
      <alignment horizontal="justify" vertical="top"/>
    </xf>
    <xf numFmtId="0" fontId="23" fillId="0" borderId="0" xfId="0" applyFont="1" applyAlignment="1">
      <alignment horizontal="left" vertical="center"/>
    </xf>
    <xf numFmtId="2" fontId="18" fillId="27" borderId="1" xfId="0" applyNumberFormat="1" applyFont="1" applyFill="1" applyBorder="1" applyAlignment="1">
      <alignment vertical="center" wrapText="1"/>
    </xf>
    <xf numFmtId="0" fontId="34" fillId="0" borderId="0" xfId="0" applyFont="1"/>
    <xf numFmtId="0" fontId="35" fillId="0" borderId="9" xfId="0" applyFont="1" applyFill="1" applyBorder="1" applyAlignment="1">
      <alignment wrapText="1"/>
    </xf>
    <xf numFmtId="0" fontId="0" fillId="12" borderId="1" xfId="0" applyFill="1" applyBorder="1" applyAlignment="1">
      <alignment wrapText="1"/>
    </xf>
    <xf numFmtId="4" fontId="2" fillId="12" borderId="1" xfId="0" applyNumberFormat="1" applyFont="1" applyFill="1" applyBorder="1" applyAlignment="1">
      <alignment wrapText="1"/>
    </xf>
    <xf numFmtId="0" fontId="2" fillId="8" borderId="1" xfId="0" applyFont="1" applyFill="1" applyBorder="1"/>
    <xf numFmtId="4" fontId="0" fillId="0" borderId="1" xfId="0" applyNumberFormat="1" applyBorder="1"/>
    <xf numFmtId="4" fontId="0" fillId="8" borderId="1" xfId="0" applyNumberFormat="1" applyFill="1" applyBorder="1"/>
    <xf numFmtId="0" fontId="7" fillId="6" borderId="1" xfId="0" applyFont="1" applyFill="1" applyBorder="1" applyAlignment="1">
      <alignment wrapText="1"/>
    </xf>
    <xf numFmtId="0" fontId="7" fillId="5" borderId="1" xfId="0" applyFont="1" applyFill="1" applyBorder="1" applyAlignment="1"/>
    <xf numFmtId="0" fontId="14" fillId="6" borderId="1" xfId="0" applyFont="1" applyFill="1" applyBorder="1" applyAlignment="1">
      <alignment wrapText="1"/>
    </xf>
    <xf numFmtId="0" fontId="14" fillId="5" borderId="1" xfId="0" applyFont="1" applyFill="1" applyBorder="1" applyAlignment="1">
      <alignment wrapText="1"/>
    </xf>
    <xf numFmtId="0" fontId="7" fillId="6" borderId="1" xfId="0" applyFont="1" applyFill="1" applyBorder="1" applyAlignment="1"/>
    <xf numFmtId="0" fontId="7" fillId="5" borderId="1" xfId="0" applyFont="1" applyFill="1" applyBorder="1"/>
    <xf numFmtId="0" fontId="6" fillId="9" borderId="1" xfId="0" applyFont="1" applyFill="1" applyBorder="1" applyAlignment="1">
      <alignment horizontal="center" vertical="center" wrapText="1"/>
    </xf>
    <xf numFmtId="0" fontId="0" fillId="0" borderId="1" xfId="0" applyFill="1" applyBorder="1"/>
    <xf numFmtId="0" fontId="4" fillId="13" borderId="0"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10" fillId="21" borderId="0" xfId="0" applyFont="1" applyFill="1" applyBorder="1" applyAlignment="1">
      <alignment horizontal="center" vertical="center"/>
    </xf>
    <xf numFmtId="0" fontId="9" fillId="16" borderId="15" xfId="0" applyFont="1" applyFill="1" applyBorder="1" applyAlignment="1">
      <alignment horizontal="right" vertical="center" wrapText="1"/>
    </xf>
    <xf numFmtId="0" fontId="10" fillId="0" borderId="0" xfId="0" applyFont="1" applyBorder="1" applyAlignment="1">
      <alignment horizontal="center" vertical="center"/>
    </xf>
    <xf numFmtId="0" fontId="8" fillId="2" borderId="0" xfId="0" applyFont="1" applyFill="1" applyBorder="1" applyAlignment="1">
      <alignment horizontal="center" vertical="center" wrapText="1"/>
    </xf>
    <xf numFmtId="0" fontId="2" fillId="11" borderId="0" xfId="0" applyFont="1" applyFill="1" applyBorder="1"/>
    <xf numFmtId="0" fontId="6" fillId="9" borderId="0" xfId="0" applyFont="1" applyFill="1" applyBorder="1" applyAlignment="1">
      <alignment horizontal="center" vertical="center" wrapText="1"/>
    </xf>
    <xf numFmtId="0" fontId="0" fillId="11" borderId="0" xfId="0" applyFill="1" applyBorder="1"/>
    <xf numFmtId="0" fontId="0" fillId="11" borderId="0" xfId="0" applyFill="1"/>
    <xf numFmtId="0" fontId="6" fillId="9" borderId="1" xfId="0" applyFont="1" applyFill="1" applyBorder="1" applyAlignment="1">
      <alignment vertical="center" wrapText="1"/>
    </xf>
    <xf numFmtId="0" fontId="35" fillId="12" borderId="1" xfId="0" applyFont="1" applyFill="1" applyBorder="1" applyAlignment="1">
      <alignment wrapText="1"/>
    </xf>
    <xf numFmtId="0" fontId="0" fillId="12" borderId="0" xfId="0" applyFill="1"/>
    <xf numFmtId="4" fontId="2" fillId="12" borderId="1" xfId="0" applyNumberFormat="1" applyFont="1" applyFill="1" applyBorder="1"/>
    <xf numFmtId="4" fontId="0" fillId="12" borderId="1" xfId="0" applyNumberFormat="1" applyFill="1" applyBorder="1"/>
    <xf numFmtId="0" fontId="13" fillId="13" borderId="0" xfId="0" applyFont="1" applyFill="1" applyBorder="1" applyAlignment="1">
      <alignment horizontal="center" vertical="center" wrapText="1"/>
    </xf>
    <xf numFmtId="0" fontId="10" fillId="21" borderId="0" xfId="0" applyFont="1" applyFill="1" applyBorder="1" applyAlignment="1">
      <alignment horizontal="center" vertical="center"/>
    </xf>
    <xf numFmtId="44" fontId="18" fillId="18" borderId="13" xfId="4" applyFont="1" applyFill="1" applyBorder="1" applyAlignment="1">
      <alignment horizontal="center" vertical="center" wrapText="1"/>
    </xf>
    <xf numFmtId="0" fontId="0" fillId="3" borderId="0" xfId="0" applyFill="1" applyAlignment="1">
      <alignment wrapText="1"/>
    </xf>
    <xf numFmtId="0" fontId="0" fillId="0" borderId="0" xfId="0" applyAlignment="1">
      <alignment wrapText="1"/>
    </xf>
    <xf numFmtId="0" fontId="12" fillId="3" borderId="0" xfId="0" applyFont="1" applyFill="1" applyAlignment="1">
      <alignment wrapText="1"/>
    </xf>
    <xf numFmtId="0" fontId="11" fillId="3" borderId="0" xfId="0" applyFont="1" applyFill="1" applyAlignment="1">
      <alignment wrapText="1"/>
    </xf>
    <xf numFmtId="44" fontId="11" fillId="3" borderId="0" xfId="4" applyFont="1" applyFill="1" applyAlignment="1">
      <alignment wrapText="1"/>
    </xf>
    <xf numFmtId="44" fontId="0" fillId="3" borderId="0" xfId="4" applyFont="1" applyFill="1" applyAlignment="1">
      <alignment wrapText="1"/>
    </xf>
    <xf numFmtId="44" fontId="0" fillId="0" borderId="0" xfId="4" applyFont="1" applyAlignment="1">
      <alignment wrapText="1"/>
    </xf>
    <xf numFmtId="0" fontId="2" fillId="29" borderId="1" xfId="0" applyFont="1" applyFill="1" applyBorder="1" applyAlignment="1">
      <alignment vertical="center"/>
    </xf>
    <xf numFmtId="0" fontId="2" fillId="12" borderId="1" xfId="0" applyFont="1" applyFill="1" applyBorder="1" applyAlignment="1">
      <alignment vertical="center"/>
    </xf>
    <xf numFmtId="3" fontId="2" fillId="12" borderId="1" xfId="0" applyNumberFormat="1" applyFont="1" applyFill="1" applyBorder="1" applyAlignment="1">
      <alignment vertical="center"/>
    </xf>
    <xf numFmtId="0" fontId="0" fillId="12" borderId="1" xfId="0" applyFill="1" applyBorder="1" applyAlignment="1">
      <alignment vertical="center"/>
    </xf>
    <xf numFmtId="43" fontId="0" fillId="12" borderId="1" xfId="5" applyFont="1" applyFill="1" applyBorder="1" applyAlignment="1">
      <alignment vertical="center"/>
    </xf>
    <xf numFmtId="43" fontId="0" fillId="0" borderId="1" xfId="5" applyFont="1" applyFill="1" applyBorder="1" applyAlignment="1">
      <alignment vertical="center"/>
    </xf>
    <xf numFmtId="43" fontId="0" fillId="0" borderId="0" xfId="0" applyNumberFormat="1"/>
    <xf numFmtId="4" fontId="2" fillId="12" borderId="1" xfId="0" applyNumberFormat="1" applyFont="1" applyFill="1" applyBorder="1" applyAlignment="1">
      <alignment vertical="center"/>
    </xf>
    <xf numFmtId="0" fontId="13" fillId="13" borderId="0" xfId="0" applyFont="1" applyFill="1" applyBorder="1" applyAlignment="1">
      <alignment horizontal="center" vertical="center" wrapText="1"/>
    </xf>
    <xf numFmtId="0" fontId="10" fillId="21" borderId="0" xfId="0" applyFont="1" applyFill="1" applyBorder="1" applyAlignment="1">
      <alignment horizontal="center" vertical="center"/>
    </xf>
    <xf numFmtId="0" fontId="13" fillId="13" borderId="0" xfId="0" applyFont="1" applyFill="1" applyBorder="1" applyAlignment="1">
      <alignment horizontal="center" vertical="center" wrapText="1"/>
    </xf>
    <xf numFmtId="0" fontId="10" fillId="21" borderId="0" xfId="0" applyFont="1" applyFill="1" applyBorder="1" applyAlignment="1">
      <alignment horizontal="center" vertical="center"/>
    </xf>
    <xf numFmtId="0" fontId="11" fillId="3" borderId="0" xfId="0" applyFont="1" applyFill="1" applyAlignment="1">
      <alignment horizontal="center"/>
    </xf>
    <xf numFmtId="0" fontId="7" fillId="5" borderId="1" xfId="0" applyFont="1" applyFill="1" applyBorder="1" applyAlignment="1">
      <alignment horizontal="center" vertical="center" wrapText="1"/>
    </xf>
    <xf numFmtId="0" fontId="0" fillId="0" borderId="1" xfId="0" applyFill="1" applyBorder="1" applyAlignment="1">
      <alignment vertical="center"/>
    </xf>
    <xf numFmtId="0" fontId="7" fillId="6" borderId="1" xfId="0" applyFont="1" applyFill="1" applyBorder="1" applyAlignment="1">
      <alignment horizontal="center" vertical="center"/>
    </xf>
    <xf numFmtId="0" fontId="0" fillId="0" borderId="1" xfId="0" applyBorder="1" applyAlignment="1"/>
    <xf numFmtId="0" fontId="0" fillId="0" borderId="9" xfId="0" applyFill="1" applyBorder="1" applyAlignment="1">
      <alignment vertical="center"/>
    </xf>
    <xf numFmtId="0" fontId="0" fillId="0" borderId="0" xfId="0" applyAlignment="1"/>
    <xf numFmtId="0" fontId="0" fillId="0" borderId="1" xfId="0" applyBorder="1" applyAlignment="1">
      <alignment vertical="center"/>
    </xf>
    <xf numFmtId="0" fontId="0" fillId="7" borderId="0" xfId="0" applyFill="1" applyAlignment="1"/>
    <xf numFmtId="0" fontId="0" fillId="4" borderId="0" xfId="0" applyFill="1" applyAlignment="1"/>
    <xf numFmtId="0" fontId="0" fillId="3" borderId="0" xfId="0" applyFill="1" applyAlignment="1">
      <alignment horizontal="center"/>
    </xf>
    <xf numFmtId="0" fontId="0" fillId="0" borderId="0" xfId="0" applyAlignment="1">
      <alignment horizontal="center"/>
    </xf>
    <xf numFmtId="0" fontId="12" fillId="3" borderId="0" xfId="0" applyFont="1" applyFill="1" applyAlignment="1">
      <alignment horizontal="center" vertical="center"/>
    </xf>
    <xf numFmtId="0" fontId="0" fillId="3" borderId="0" xfId="0" applyFill="1" applyAlignment="1">
      <alignment horizontal="center" vertical="center"/>
    </xf>
    <xf numFmtId="0" fontId="11" fillId="3" borderId="0" xfId="0" applyFont="1" applyFill="1" applyAlignment="1">
      <alignment horizontal="center" vertical="center"/>
    </xf>
    <xf numFmtId="0" fontId="0" fillId="0" borderId="0" xfId="0" applyAlignment="1">
      <alignment horizontal="center" vertical="center"/>
    </xf>
    <xf numFmtId="0" fontId="0" fillId="0" borderId="0" xfId="0" applyBorder="1" applyAlignment="1"/>
    <xf numFmtId="0" fontId="0" fillId="0" borderId="9" xfId="0" applyBorder="1" applyAlignment="1">
      <alignment vertical="center"/>
    </xf>
    <xf numFmtId="0" fontId="0" fillId="0" borderId="1" xfId="0" applyFill="1" applyBorder="1" applyAlignment="1"/>
    <xf numFmtId="0" fontId="2" fillId="0" borderId="1" xfId="0" applyFont="1" applyFill="1" applyBorder="1" applyAlignment="1"/>
    <xf numFmtId="0" fontId="3" fillId="0" borderId="1" xfId="0" applyFont="1" applyFill="1" applyBorder="1" applyAlignment="1">
      <alignment horizontal="center" vertical="center"/>
    </xf>
    <xf numFmtId="0" fontId="2" fillId="0" borderId="1" xfId="0" applyFont="1" applyFill="1" applyBorder="1" applyAlignment="1">
      <alignment vertical="center"/>
    </xf>
    <xf numFmtId="4" fontId="2" fillId="0" borderId="1" xfId="0" applyNumberFormat="1" applyFont="1" applyFill="1" applyBorder="1" applyAlignment="1">
      <alignment vertical="center"/>
    </xf>
    <xf numFmtId="2" fontId="0" fillId="0" borderId="1" xfId="0" applyNumberFormat="1" applyFill="1" applyBorder="1" applyAlignment="1">
      <alignment vertical="center"/>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43" fontId="2" fillId="0" borderId="1" xfId="0" applyNumberFormat="1" applyFont="1" applyFill="1" applyBorder="1" applyAlignment="1">
      <alignment vertical="center"/>
    </xf>
    <xf numFmtId="2" fontId="2" fillId="0" borderId="1" xfId="0" applyNumberFormat="1" applyFont="1" applyFill="1" applyBorder="1" applyAlignment="1">
      <alignment horizontal="center" vertical="center"/>
    </xf>
    <xf numFmtId="0" fontId="0" fillId="0" borderId="0" xfId="0" applyFill="1" applyAlignment="1"/>
    <xf numFmtId="0" fontId="15" fillId="0" borderId="1" xfId="0" applyFont="1" applyFill="1" applyBorder="1" applyAlignment="1">
      <alignment vertical="center"/>
    </xf>
    <xf numFmtId="0" fontId="0" fillId="0" borderId="1" xfId="0" applyFont="1" applyFill="1" applyBorder="1" applyAlignment="1"/>
    <xf numFmtId="43" fontId="40" fillId="0" borderId="21" xfId="5" applyFont="1" applyBorder="1" applyAlignment="1">
      <alignment horizontal="center"/>
    </xf>
    <xf numFmtId="0" fontId="0" fillId="0" borderId="0" xfId="0" applyFill="1" applyBorder="1" applyAlignment="1"/>
    <xf numFmtId="0" fontId="11" fillId="3" borderId="0" xfId="0" applyFont="1" applyFill="1" applyAlignment="1">
      <alignment horizontal="center"/>
    </xf>
    <xf numFmtId="0" fontId="13" fillId="13" borderId="0" xfId="0" applyFont="1" applyFill="1" applyBorder="1" applyAlignment="1">
      <alignment horizontal="center" vertical="center" wrapText="1"/>
    </xf>
    <xf numFmtId="0" fontId="10" fillId="21" borderId="0" xfId="0" applyFont="1" applyFill="1" applyBorder="1" applyAlignment="1">
      <alignment horizontal="center" vertical="center"/>
    </xf>
    <xf numFmtId="0" fontId="2" fillId="12" borderId="1" xfId="0" applyFont="1" applyFill="1" applyBorder="1" applyAlignment="1"/>
    <xf numFmtId="0" fontId="0" fillId="6" borderId="1" xfId="0" applyFill="1" applyBorder="1" applyAlignment="1"/>
    <xf numFmtId="0" fontId="2" fillId="6" borderId="1" xfId="0" applyFont="1" applyFill="1" applyBorder="1" applyAlignment="1"/>
    <xf numFmtId="44" fontId="2" fillId="6" borderId="1" xfId="4" applyFont="1" applyFill="1" applyBorder="1" applyAlignment="1"/>
    <xf numFmtId="0" fontId="31" fillId="6" borderId="1" xfId="0" applyFont="1" applyFill="1" applyBorder="1" applyAlignment="1"/>
    <xf numFmtId="0" fontId="0" fillId="12" borderId="1" xfId="0" applyFill="1" applyBorder="1" applyAlignment="1"/>
    <xf numFmtId="0" fontId="3" fillId="12" borderId="1" xfId="0" applyFont="1" applyFill="1" applyBorder="1" applyAlignment="1">
      <alignment horizontal="center" vertical="center"/>
    </xf>
    <xf numFmtId="0" fontId="2" fillId="30" borderId="1" xfId="0" applyFont="1" applyFill="1" applyBorder="1" applyAlignment="1">
      <alignment vertical="center"/>
    </xf>
    <xf numFmtId="0" fontId="2" fillId="34" borderId="1" xfId="0" applyFont="1" applyFill="1" applyBorder="1" applyAlignment="1"/>
    <xf numFmtId="0" fontId="0" fillId="11" borderId="0" xfId="0" applyFill="1" applyBorder="1" applyAlignment="1"/>
    <xf numFmtId="0" fontId="0" fillId="4" borderId="1" xfId="0" applyFill="1" applyBorder="1" applyAlignment="1"/>
    <xf numFmtId="0" fontId="38" fillId="4" borderId="1" xfId="0" applyFont="1" applyFill="1" applyBorder="1" applyAlignment="1"/>
    <xf numFmtId="0" fontId="2" fillId="4" borderId="1" xfId="0" applyFont="1" applyFill="1" applyBorder="1" applyAlignment="1"/>
    <xf numFmtId="0" fontId="2" fillId="4" borderId="0" xfId="0" applyFont="1" applyFill="1" applyBorder="1" applyAlignment="1">
      <alignment vertical="center"/>
    </xf>
    <xf numFmtId="9" fontId="0" fillId="4" borderId="1" xfId="3" applyFont="1" applyFill="1" applyBorder="1" applyAlignment="1"/>
    <xf numFmtId="0" fontId="0" fillId="12" borderId="17" xfId="0" applyFill="1" applyBorder="1" applyAlignment="1"/>
    <xf numFmtId="0" fontId="0" fillId="12" borderId="20" xfId="0" applyFill="1" applyBorder="1" applyAlignment="1"/>
    <xf numFmtId="0" fontId="0" fillId="28" borderId="18" xfId="0" applyFill="1" applyBorder="1" applyAlignment="1"/>
    <xf numFmtId="0" fontId="0" fillId="28" borderId="1" xfId="0" applyFill="1" applyBorder="1" applyAlignment="1"/>
    <xf numFmtId="0" fontId="38" fillId="12" borderId="1" xfId="0" applyFont="1" applyFill="1" applyBorder="1" applyAlignment="1"/>
    <xf numFmtId="0" fontId="2" fillId="30" borderId="16" xfId="0" applyFont="1" applyFill="1" applyBorder="1" applyAlignment="1">
      <alignment vertical="center"/>
    </xf>
    <xf numFmtId="9" fontId="0" fillId="12" borderId="1" xfId="3" applyFont="1" applyFill="1" applyBorder="1" applyAlignment="1"/>
    <xf numFmtId="0" fontId="0" fillId="11" borderId="1" xfId="0" applyFill="1" applyBorder="1" applyAlignment="1"/>
    <xf numFmtId="0" fontId="0" fillId="30" borderId="1" xfId="0" applyFill="1" applyBorder="1" applyAlignment="1"/>
    <xf numFmtId="0" fontId="3" fillId="30" borderId="17" xfId="0" applyFont="1" applyFill="1" applyBorder="1" applyAlignment="1">
      <alignment horizontal="center" vertical="center"/>
    </xf>
    <xf numFmtId="0" fontId="38" fillId="30" borderId="1" xfId="0" applyFont="1" applyFill="1" applyBorder="1" applyAlignment="1"/>
    <xf numFmtId="0" fontId="0" fillId="30" borderId="18" xfId="0" applyFill="1" applyBorder="1" applyAlignment="1"/>
    <xf numFmtId="0" fontId="2" fillId="30" borderId="1" xfId="0" applyFont="1" applyFill="1" applyBorder="1" applyAlignment="1"/>
    <xf numFmtId="0" fontId="2" fillId="30" borderId="17" xfId="0" applyFont="1" applyFill="1" applyBorder="1" applyAlignment="1"/>
    <xf numFmtId="0" fontId="2" fillId="30" borderId="19" xfId="0" applyFont="1" applyFill="1" applyBorder="1" applyAlignment="1"/>
    <xf numFmtId="9" fontId="0" fillId="30" borderId="1" xfId="3" applyFont="1" applyFill="1" applyBorder="1" applyAlignment="1"/>
    <xf numFmtId="0" fontId="0" fillId="7" borderId="1" xfId="0" applyFill="1" applyBorder="1" applyAlignment="1"/>
    <xf numFmtId="0" fontId="0" fillId="30" borderId="0" xfId="0" applyFill="1" applyAlignment="1"/>
    <xf numFmtId="0" fontId="2" fillId="11" borderId="1" xfId="0" applyFont="1" applyFill="1" applyBorder="1" applyAlignment="1"/>
    <xf numFmtId="0" fontId="0" fillId="11" borderId="1" xfId="0" applyFont="1" applyFill="1" applyBorder="1" applyAlignment="1"/>
    <xf numFmtId="0" fontId="37" fillId="12" borderId="1" xfId="0" applyFont="1" applyFill="1" applyBorder="1" applyAlignment="1">
      <alignment horizontal="center" vertical="center"/>
    </xf>
    <xf numFmtId="0" fontId="35" fillId="11" borderId="1" xfId="0" applyFont="1" applyFill="1" applyBorder="1" applyAlignment="1"/>
    <xf numFmtId="0" fontId="2" fillId="12" borderId="17" xfId="0" applyFont="1" applyFill="1" applyBorder="1" applyAlignment="1"/>
    <xf numFmtId="0" fontId="2" fillId="31" borderId="16" xfId="0" applyFont="1" applyFill="1" applyBorder="1" applyAlignment="1">
      <alignment vertical="center"/>
    </xf>
    <xf numFmtId="0" fontId="0" fillId="0" borderId="18" xfId="0" applyBorder="1" applyAlignment="1"/>
    <xf numFmtId="0" fontId="35" fillId="32" borderId="1" xfId="0" applyFont="1" applyFill="1" applyBorder="1" applyAlignment="1"/>
    <xf numFmtId="0" fontId="35" fillId="33" borderId="1" xfId="0" applyFont="1" applyFill="1" applyBorder="1" applyAlignment="1"/>
    <xf numFmtId="0" fontId="2" fillId="35" borderId="1" xfId="0" applyFont="1" applyFill="1" applyBorder="1" applyAlignment="1"/>
    <xf numFmtId="0" fontId="39" fillId="11" borderId="1" xfId="0" applyFont="1" applyFill="1" applyBorder="1" applyAlignment="1"/>
    <xf numFmtId="43" fontId="0" fillId="0" borderId="0" xfId="5" applyFont="1"/>
    <xf numFmtId="43" fontId="41" fillId="0" borderId="0" xfId="5" applyFont="1"/>
    <xf numFmtId="0" fontId="42" fillId="0" borderId="1" xfId="0" applyFont="1" applyBorder="1" applyAlignment="1">
      <alignment vertical="center"/>
    </xf>
    <xf numFmtId="0" fontId="14" fillId="5" borderId="1" xfId="0" applyFont="1" applyFill="1" applyBorder="1" applyAlignment="1">
      <alignment horizontal="center" wrapText="1"/>
    </xf>
    <xf numFmtId="4" fontId="2" fillId="0" borderId="1" xfId="0" applyNumberFormat="1" applyFont="1" applyFill="1" applyBorder="1" applyAlignment="1">
      <alignment horizontal="center" vertical="center"/>
    </xf>
    <xf numFmtId="0" fontId="14" fillId="6" borderId="1" xfId="0" applyFont="1" applyFill="1" applyBorder="1" applyAlignment="1">
      <alignment horizontal="center" wrapText="1"/>
    </xf>
    <xf numFmtId="0" fontId="11" fillId="3" borderId="0" xfId="0" applyFont="1" applyFill="1" applyAlignment="1">
      <alignment horizontal="center"/>
    </xf>
    <xf numFmtId="0" fontId="4" fillId="13" borderId="0"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17" fillId="23" borderId="1" xfId="0" applyFont="1" applyFill="1" applyBorder="1" applyAlignment="1">
      <alignment horizontal="center" wrapText="1"/>
    </xf>
    <xf numFmtId="0" fontId="17" fillId="20" borderId="1" xfId="0" applyFont="1" applyFill="1" applyBorder="1" applyAlignment="1">
      <alignment horizontal="center"/>
    </xf>
    <xf numFmtId="0" fontId="16" fillId="23" borderId="1" xfId="0" applyFont="1" applyFill="1" applyBorder="1" applyAlignment="1">
      <alignment horizontal="center" wrapText="1"/>
    </xf>
    <xf numFmtId="0" fontId="17" fillId="20" borderId="1" xfId="0" applyFont="1" applyFill="1" applyBorder="1" applyAlignment="1">
      <alignment horizontal="center" wrapText="1"/>
    </xf>
    <xf numFmtId="0" fontId="10" fillId="21" borderId="12" xfId="0" applyFont="1" applyFill="1" applyBorder="1" applyAlignment="1">
      <alignment horizontal="center" vertical="center"/>
    </xf>
    <xf numFmtId="0" fontId="10" fillId="21" borderId="0" xfId="0" applyFont="1" applyFill="1" applyBorder="1" applyAlignment="1">
      <alignment horizontal="center" vertical="center"/>
    </xf>
    <xf numFmtId="0" fontId="17" fillId="23" borderId="1" xfId="0" applyFont="1" applyFill="1" applyBorder="1" applyAlignment="1">
      <alignment horizontal="center"/>
    </xf>
    <xf numFmtId="0" fontId="30" fillId="3" borderId="0" xfId="0" applyFont="1" applyFill="1" applyAlignment="1">
      <alignment horizontal="center"/>
    </xf>
    <xf numFmtId="0" fontId="12" fillId="3" borderId="0" xfId="0" applyFont="1" applyFill="1" applyAlignment="1">
      <alignment horizontal="center" wrapText="1"/>
    </xf>
    <xf numFmtId="0" fontId="26" fillId="3" borderId="0" xfId="0" applyFont="1" applyFill="1" applyAlignment="1">
      <alignment horizontal="center" wrapText="1"/>
    </xf>
    <xf numFmtId="0" fontId="27" fillId="13" borderId="0" xfId="0" applyFont="1" applyFill="1" applyBorder="1" applyAlignment="1">
      <alignment horizontal="center" vertical="center" wrapText="1"/>
    </xf>
  </cellXfs>
  <cellStyles count="6">
    <cellStyle name="Millares" xfId="5" builtinId="3"/>
    <cellStyle name="Moneda" xfId="4" builtinId="4"/>
    <cellStyle name="Normal" xfId="0" builtinId="0"/>
    <cellStyle name="Normal 2 2" xfId="2"/>
    <cellStyle name="Normal_141008Reportes Cuadros Institucionales-sectorialesADV" xfId="1"/>
    <cellStyle name="Porcentaje" xfId="3" builtinId="5"/>
  </cellStyles>
  <dxfs count="21">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colors>
    <mruColors>
      <color rgb="FFEB700B"/>
      <color rgb="FF7CBF33"/>
      <color rgb="FF009900"/>
      <color rgb="FF5F9127"/>
      <color rgb="FF2F4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4"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133350</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895350" y="171450"/>
          <a:ext cx="1362075" cy="9620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0" y="0"/>
          <a:ext cx="1362075" cy="9620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42333</xdr:colOff>
      <xdr:row>0</xdr:row>
      <xdr:rowOff>52917</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804333" y="52917"/>
          <a:ext cx="1362075" cy="9620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topLeftCell="A7" zoomScale="80" zoomScaleNormal="80" workbookViewId="0">
      <selection activeCell="G29" sqref="G29"/>
    </sheetView>
  </sheetViews>
  <sheetFormatPr baseColWidth="10" defaultRowHeight="15" x14ac:dyDescent="0.25"/>
  <cols>
    <col min="2" max="2" width="14.140625" customWidth="1"/>
    <col min="3" max="3" width="7.7109375" customWidth="1"/>
    <col min="4" max="5" width="14.140625" customWidth="1"/>
    <col min="6" max="6" width="5.85546875" customWidth="1"/>
    <col min="7" max="7" width="14.140625" customWidth="1"/>
    <col min="8" max="8" width="6.7109375" customWidth="1"/>
    <col min="9" max="9" width="20.28515625" customWidth="1"/>
    <col min="10" max="10" width="8.85546875" customWidth="1"/>
    <col min="11" max="11" width="18.28515625" customWidth="1"/>
    <col min="13" max="13" width="12" customWidth="1"/>
    <col min="14" max="14" width="10.42578125" customWidth="1"/>
    <col min="15" max="15" width="41.5703125" customWidth="1"/>
  </cols>
  <sheetData>
    <row r="1" spans="1:28" ht="33.75" customHeight="1" x14ac:dyDescent="0.7">
      <c r="A1" s="9"/>
      <c r="B1" s="9"/>
      <c r="C1" s="48" t="s">
        <v>132</v>
      </c>
      <c r="D1" s="49"/>
      <c r="E1" s="49"/>
      <c r="F1" s="49"/>
      <c r="G1" s="49"/>
      <c r="H1" s="49"/>
      <c r="I1" s="49"/>
      <c r="J1" s="49"/>
      <c r="K1" s="49"/>
      <c r="L1" s="49"/>
      <c r="M1" s="49"/>
      <c r="N1" s="49"/>
      <c r="O1" s="49"/>
      <c r="P1" s="18"/>
      <c r="Q1" s="18"/>
      <c r="R1" s="17"/>
      <c r="S1" s="17"/>
      <c r="T1" s="200" t="s">
        <v>26</v>
      </c>
      <c r="U1" s="200"/>
      <c r="V1" s="200"/>
      <c r="W1" s="200"/>
      <c r="X1" s="200"/>
      <c r="Y1" s="200"/>
      <c r="Z1" s="200"/>
      <c r="AA1" s="76"/>
      <c r="AB1" s="9"/>
    </row>
    <row r="2" spans="1:28" ht="33.75" customHeight="1" x14ac:dyDescent="0.7">
      <c r="A2" s="9"/>
      <c r="B2" s="9"/>
      <c r="C2" s="48"/>
      <c r="D2" s="49"/>
      <c r="E2" s="49"/>
      <c r="F2" s="49"/>
      <c r="G2" s="49"/>
      <c r="H2" s="49"/>
      <c r="I2" s="49"/>
      <c r="J2" s="49"/>
      <c r="K2" s="49"/>
      <c r="L2" s="49"/>
      <c r="M2" s="49"/>
      <c r="N2" s="49"/>
      <c r="O2" s="49"/>
      <c r="P2" s="75"/>
      <c r="Q2" s="75"/>
      <c r="R2" s="17"/>
      <c r="S2" s="17"/>
      <c r="T2" s="76"/>
      <c r="U2" s="76"/>
      <c r="V2" s="76"/>
      <c r="W2" s="76"/>
      <c r="X2" s="76"/>
      <c r="Y2" s="76"/>
      <c r="Z2" s="76"/>
      <c r="AA2" s="76"/>
      <c r="AB2" s="9"/>
    </row>
    <row r="3" spans="1:28" ht="38.25" thickBot="1" x14ac:dyDescent="0.55000000000000004">
      <c r="A3" s="9"/>
      <c r="B3" s="9"/>
      <c r="C3" s="199" t="s">
        <v>25</v>
      </c>
      <c r="D3" s="199"/>
      <c r="E3" s="199"/>
      <c r="F3" s="199"/>
      <c r="G3" s="199"/>
      <c r="H3" s="199"/>
      <c r="I3" s="199"/>
      <c r="J3" s="199"/>
      <c r="K3" s="199"/>
      <c r="L3" s="199"/>
      <c r="M3" s="199"/>
      <c r="N3" s="199"/>
      <c r="O3" s="199"/>
      <c r="P3" s="20"/>
      <c r="Q3" s="20"/>
      <c r="R3" s="19"/>
      <c r="S3" s="19"/>
      <c r="T3" s="19"/>
      <c r="U3" s="19"/>
      <c r="V3" s="19"/>
      <c r="W3" s="19"/>
      <c r="X3" s="9"/>
      <c r="Y3" s="10" t="s">
        <v>18</v>
      </c>
      <c r="Z3" s="10" t="s">
        <v>19</v>
      </c>
      <c r="AA3" s="80" t="s">
        <v>448</v>
      </c>
      <c r="AB3" s="9"/>
    </row>
    <row r="4" spans="1:28" x14ac:dyDescent="0.25">
      <c r="A4" s="9"/>
      <c r="B4" s="9"/>
      <c r="C4" s="9"/>
      <c r="D4" s="9"/>
      <c r="E4" s="9"/>
      <c r="F4" s="9"/>
      <c r="G4" s="9"/>
      <c r="H4" s="9"/>
      <c r="I4" s="9"/>
      <c r="J4" s="9"/>
      <c r="K4" s="9"/>
      <c r="L4" s="9"/>
      <c r="M4" s="9"/>
      <c r="N4" s="9"/>
      <c r="O4" s="9"/>
      <c r="P4" s="9"/>
      <c r="Q4" s="9"/>
      <c r="R4" s="9"/>
      <c r="S4" s="9"/>
      <c r="T4" s="9"/>
      <c r="U4" s="9"/>
      <c r="V4" s="9"/>
      <c r="W4" s="9"/>
      <c r="X4" s="9"/>
      <c r="Y4" s="11" t="s">
        <v>20</v>
      </c>
      <c r="Z4" s="12" t="s">
        <v>21</v>
      </c>
      <c r="AA4" s="79" t="s">
        <v>449</v>
      </c>
      <c r="AB4" s="9"/>
    </row>
    <row r="5" spans="1:28" ht="16.5" thickBot="1" x14ac:dyDescent="0.3">
      <c r="A5" s="9"/>
      <c r="B5" s="9"/>
      <c r="C5" s="198" t="s">
        <v>34</v>
      </c>
      <c r="D5" s="198"/>
      <c r="E5" s="198"/>
      <c r="F5" s="198"/>
      <c r="G5" s="198"/>
      <c r="H5" s="198"/>
      <c r="I5" s="198"/>
      <c r="J5" s="198"/>
      <c r="K5" s="198"/>
      <c r="L5" s="198"/>
      <c r="M5" s="198"/>
      <c r="N5" s="198"/>
      <c r="O5" s="198"/>
      <c r="P5" s="9"/>
      <c r="Q5" s="9"/>
      <c r="R5" s="9"/>
      <c r="S5" s="9"/>
      <c r="T5" s="9"/>
      <c r="U5" s="9"/>
      <c r="V5" s="9"/>
      <c r="W5" s="9"/>
      <c r="X5" s="9"/>
      <c r="Y5" s="13" t="s">
        <v>22</v>
      </c>
      <c r="Z5" s="14" t="s">
        <v>23</v>
      </c>
      <c r="AA5" s="79" t="s">
        <v>450</v>
      </c>
      <c r="AB5" s="9"/>
    </row>
    <row r="6" spans="1:28" ht="15.75" thickBot="1" x14ac:dyDescent="0.3">
      <c r="A6" s="9"/>
      <c r="B6" s="9"/>
      <c r="C6" s="9"/>
      <c r="D6" s="9"/>
      <c r="E6" s="9"/>
      <c r="F6" s="9"/>
      <c r="G6" s="9"/>
      <c r="H6" s="9"/>
      <c r="I6" s="9"/>
      <c r="J6" s="9"/>
      <c r="K6" s="9"/>
      <c r="L6" s="9"/>
      <c r="M6" s="9"/>
      <c r="N6" s="9"/>
      <c r="O6" s="9"/>
      <c r="P6" s="9"/>
      <c r="Q6" s="9"/>
      <c r="R6" s="9"/>
      <c r="S6" s="9"/>
      <c r="T6" s="9"/>
      <c r="U6" s="9"/>
      <c r="V6" s="9"/>
      <c r="W6" s="9"/>
      <c r="X6" s="9"/>
      <c r="Y6" s="15" t="s">
        <v>24</v>
      </c>
      <c r="Z6" s="16">
        <v>100</v>
      </c>
      <c r="AA6" s="79" t="s">
        <v>451</v>
      </c>
      <c r="AB6" s="9"/>
    </row>
    <row r="7" spans="1:28" x14ac:dyDescent="0.25">
      <c r="A7" s="9"/>
      <c r="B7" s="9"/>
      <c r="C7" s="9"/>
      <c r="D7" s="9"/>
      <c r="E7" s="9"/>
      <c r="F7" s="9"/>
      <c r="G7" s="9"/>
      <c r="H7" s="9"/>
      <c r="I7" s="9"/>
      <c r="J7" s="9"/>
      <c r="K7" s="9"/>
      <c r="L7" s="9"/>
      <c r="M7" s="9"/>
      <c r="N7" s="9"/>
      <c r="O7" s="9"/>
      <c r="P7" s="9"/>
      <c r="Q7" s="9"/>
      <c r="R7" s="9"/>
      <c r="S7" s="9"/>
      <c r="T7" s="9"/>
      <c r="U7" s="9"/>
      <c r="V7" s="9"/>
      <c r="W7" s="9"/>
      <c r="X7" s="9"/>
      <c r="Y7" s="78"/>
      <c r="Z7" s="79"/>
      <c r="AA7" s="79"/>
      <c r="AB7" s="9"/>
    </row>
    <row r="8" spans="1:28" ht="90" customHeight="1" x14ac:dyDescent="0.25">
      <c r="A8" s="72" t="s">
        <v>0</v>
      </c>
      <c r="B8" s="67" t="s">
        <v>6</v>
      </c>
      <c r="C8" s="1" t="s">
        <v>1</v>
      </c>
      <c r="D8" s="1" t="s">
        <v>8</v>
      </c>
      <c r="E8" s="67" t="s">
        <v>133</v>
      </c>
      <c r="F8" s="1" t="s">
        <v>17</v>
      </c>
      <c r="G8" s="1" t="s">
        <v>2</v>
      </c>
      <c r="H8" s="2" t="s">
        <v>1</v>
      </c>
      <c r="I8" s="67" t="s">
        <v>3</v>
      </c>
      <c r="J8" s="1" t="s">
        <v>27</v>
      </c>
      <c r="K8" s="1" t="s">
        <v>4</v>
      </c>
      <c r="L8" s="2" t="s">
        <v>1</v>
      </c>
      <c r="M8" s="67" t="s">
        <v>5</v>
      </c>
      <c r="N8" s="72" t="s">
        <v>40</v>
      </c>
      <c r="O8" s="1" t="s">
        <v>7</v>
      </c>
      <c r="P8" s="67" t="s">
        <v>28</v>
      </c>
      <c r="Q8" s="1" t="s">
        <v>54</v>
      </c>
      <c r="R8" s="21" t="s">
        <v>41</v>
      </c>
      <c r="S8" s="73" t="s">
        <v>10</v>
      </c>
      <c r="T8" s="21" t="s">
        <v>11</v>
      </c>
      <c r="U8" s="73" t="s">
        <v>12</v>
      </c>
      <c r="V8" s="21" t="s">
        <v>13</v>
      </c>
      <c r="W8" s="73" t="s">
        <v>14</v>
      </c>
      <c r="X8" s="21" t="s">
        <v>435</v>
      </c>
      <c r="Y8" s="73" t="s">
        <v>15</v>
      </c>
      <c r="Z8" s="67" t="s">
        <v>452</v>
      </c>
      <c r="AA8" s="67" t="s">
        <v>453</v>
      </c>
      <c r="AB8" s="85" t="s">
        <v>16</v>
      </c>
    </row>
    <row r="9" spans="1:28" s="121" customFormat="1" ht="15.75" thickBot="1" x14ac:dyDescent="0.3">
      <c r="A9" s="158" t="s">
        <v>289</v>
      </c>
      <c r="B9" s="158" t="s">
        <v>455</v>
      </c>
      <c r="C9" s="158">
        <v>1</v>
      </c>
      <c r="D9" s="158" t="s">
        <v>482</v>
      </c>
      <c r="E9" s="158" t="s">
        <v>356</v>
      </c>
      <c r="F9" s="159">
        <v>351</v>
      </c>
      <c r="G9" s="158" t="s">
        <v>484</v>
      </c>
      <c r="H9" s="158" t="s">
        <v>380</v>
      </c>
      <c r="I9" s="158" t="s">
        <v>315</v>
      </c>
      <c r="J9" s="160" t="s">
        <v>383</v>
      </c>
      <c r="K9" s="158" t="s">
        <v>291</v>
      </c>
      <c r="L9" s="160">
        <v>38</v>
      </c>
      <c r="M9" s="158" t="s">
        <v>307</v>
      </c>
      <c r="N9" s="160" t="s">
        <v>376</v>
      </c>
      <c r="O9" s="161" t="s">
        <v>467</v>
      </c>
      <c r="P9" s="158" t="s">
        <v>342</v>
      </c>
      <c r="Q9" s="160" t="s">
        <v>293</v>
      </c>
      <c r="R9" s="158" t="s">
        <v>369</v>
      </c>
      <c r="S9" s="160" t="s">
        <v>377</v>
      </c>
      <c r="T9" s="158">
        <v>92650</v>
      </c>
      <c r="U9" s="158">
        <v>747</v>
      </c>
      <c r="V9" s="158">
        <v>747</v>
      </c>
      <c r="W9" s="158">
        <v>747</v>
      </c>
      <c r="X9" s="162">
        <v>0.5</v>
      </c>
      <c r="Y9" s="158">
        <v>90</v>
      </c>
      <c r="Z9" s="158"/>
      <c r="AA9" s="158"/>
      <c r="AB9" s="158"/>
    </row>
    <row r="10" spans="1:28" s="118" customFormat="1" ht="15.75" thickBot="1" x14ac:dyDescent="0.3">
      <c r="A10" s="153" t="s">
        <v>289</v>
      </c>
      <c r="B10" s="163"/>
      <c r="C10" s="164">
        <v>1</v>
      </c>
      <c r="D10" s="165" t="s">
        <v>482</v>
      </c>
      <c r="E10" s="166" t="s">
        <v>356</v>
      </c>
      <c r="F10" s="167">
        <v>352</v>
      </c>
      <c r="G10" s="153" t="s">
        <v>484</v>
      </c>
      <c r="H10" s="153" t="s">
        <v>380</v>
      </c>
      <c r="I10" s="153" t="s">
        <v>315</v>
      </c>
      <c r="J10" s="148" t="s">
        <v>383</v>
      </c>
      <c r="K10" s="153" t="s">
        <v>291</v>
      </c>
      <c r="L10" s="148">
        <v>39</v>
      </c>
      <c r="M10" s="153" t="s">
        <v>307</v>
      </c>
      <c r="N10" s="148" t="s">
        <v>376</v>
      </c>
      <c r="O10" s="168" t="s">
        <v>472</v>
      </c>
      <c r="P10" s="116" t="s">
        <v>342</v>
      </c>
      <c r="Q10" s="148" t="s">
        <v>293</v>
      </c>
      <c r="R10" s="116" t="s">
        <v>369</v>
      </c>
      <c r="S10" s="148" t="s">
        <v>377</v>
      </c>
      <c r="T10" s="153">
        <v>92650</v>
      </c>
      <c r="U10" s="153">
        <v>800</v>
      </c>
      <c r="V10" s="153">
        <v>800</v>
      </c>
      <c r="W10" s="153">
        <v>800</v>
      </c>
      <c r="X10" s="169">
        <v>0.3</v>
      </c>
      <c r="Y10" s="153">
        <v>70</v>
      </c>
      <c r="Z10" s="170"/>
      <c r="AA10" s="170"/>
      <c r="AB10" s="116"/>
    </row>
    <row r="11" spans="1:28" s="118" customFormat="1" ht="15.75" thickBot="1" x14ac:dyDescent="0.3">
      <c r="A11" s="153" t="s">
        <v>289</v>
      </c>
      <c r="B11" s="163" t="s">
        <v>455</v>
      </c>
      <c r="C11" s="164">
        <v>1</v>
      </c>
      <c r="D11" s="165" t="s">
        <v>482</v>
      </c>
      <c r="E11" s="166" t="s">
        <v>356</v>
      </c>
      <c r="F11" s="167">
        <v>356</v>
      </c>
      <c r="G11" s="153" t="s">
        <v>484</v>
      </c>
      <c r="H11" s="153" t="s">
        <v>380</v>
      </c>
      <c r="I11" s="153" t="s">
        <v>315</v>
      </c>
      <c r="J11" s="148" t="s">
        <v>383</v>
      </c>
      <c r="K11" s="153" t="s">
        <v>291</v>
      </c>
      <c r="L11" s="148">
        <v>43</v>
      </c>
      <c r="M11" s="153" t="s">
        <v>307</v>
      </c>
      <c r="N11" s="148" t="s">
        <v>376</v>
      </c>
      <c r="O11" s="168" t="s">
        <v>473</v>
      </c>
      <c r="P11" s="116" t="s">
        <v>342</v>
      </c>
      <c r="Q11" s="148" t="s">
        <v>293</v>
      </c>
      <c r="R11" s="116" t="s">
        <v>369</v>
      </c>
      <c r="S11" s="148" t="s">
        <v>377</v>
      </c>
      <c r="T11" s="153">
        <v>92650</v>
      </c>
      <c r="U11" s="153">
        <v>100</v>
      </c>
      <c r="V11" s="153">
        <v>100</v>
      </c>
      <c r="W11" s="153">
        <v>100</v>
      </c>
      <c r="X11" s="169">
        <v>0.65</v>
      </c>
      <c r="Y11" s="153">
        <v>80</v>
      </c>
      <c r="Z11" s="170"/>
      <c r="AA11" s="170"/>
      <c r="AB11" s="116"/>
    </row>
    <row r="12" spans="1:28" s="118" customFormat="1" ht="15.75" thickBot="1" x14ac:dyDescent="0.3">
      <c r="A12" s="153" t="s">
        <v>289</v>
      </c>
      <c r="B12" s="163" t="s">
        <v>455</v>
      </c>
      <c r="C12" s="164">
        <v>1</v>
      </c>
      <c r="D12" s="165" t="s">
        <v>482</v>
      </c>
      <c r="E12" s="166" t="s">
        <v>356</v>
      </c>
      <c r="F12" s="167">
        <v>357</v>
      </c>
      <c r="G12" s="153" t="s">
        <v>484</v>
      </c>
      <c r="H12" s="153" t="s">
        <v>380</v>
      </c>
      <c r="I12" s="153" t="s">
        <v>315</v>
      </c>
      <c r="J12" s="148" t="s">
        <v>383</v>
      </c>
      <c r="K12" s="153" t="s">
        <v>291</v>
      </c>
      <c r="L12" s="148">
        <v>44</v>
      </c>
      <c r="M12" s="153" t="s">
        <v>307</v>
      </c>
      <c r="N12" s="148" t="s">
        <v>376</v>
      </c>
      <c r="O12" s="168" t="s">
        <v>474</v>
      </c>
      <c r="P12" s="116" t="s">
        <v>342</v>
      </c>
      <c r="Q12" s="148" t="s">
        <v>293</v>
      </c>
      <c r="R12" s="116" t="s">
        <v>369</v>
      </c>
      <c r="S12" s="148" t="s">
        <v>377</v>
      </c>
      <c r="T12" s="153">
        <v>92650</v>
      </c>
      <c r="U12" s="153">
        <v>287</v>
      </c>
      <c r="V12" s="153">
        <v>287</v>
      </c>
      <c r="W12" s="153">
        <v>287</v>
      </c>
      <c r="X12" s="169">
        <v>1</v>
      </c>
      <c r="Y12" s="153">
        <v>100</v>
      </c>
      <c r="Z12" s="170"/>
      <c r="AA12" s="170"/>
      <c r="AB12" s="116"/>
    </row>
    <row r="13" spans="1:28" s="118" customFormat="1" ht="15.75" thickBot="1" x14ac:dyDescent="0.3">
      <c r="A13" s="153" t="s">
        <v>289</v>
      </c>
      <c r="B13" s="163" t="s">
        <v>455</v>
      </c>
      <c r="C13" s="164">
        <v>1</v>
      </c>
      <c r="D13" s="165" t="s">
        <v>482</v>
      </c>
      <c r="E13" s="166" t="s">
        <v>356</v>
      </c>
      <c r="F13" s="167">
        <v>358</v>
      </c>
      <c r="G13" s="153" t="s">
        <v>484</v>
      </c>
      <c r="H13" s="153" t="s">
        <v>380</v>
      </c>
      <c r="I13" s="153" t="s">
        <v>315</v>
      </c>
      <c r="J13" s="148" t="s">
        <v>383</v>
      </c>
      <c r="K13" s="153" t="s">
        <v>291</v>
      </c>
      <c r="L13" s="148">
        <v>45</v>
      </c>
      <c r="M13" s="153" t="s">
        <v>307</v>
      </c>
      <c r="N13" s="148" t="s">
        <v>376</v>
      </c>
      <c r="O13" s="168" t="s">
        <v>475</v>
      </c>
      <c r="P13" s="116" t="s">
        <v>342</v>
      </c>
      <c r="Q13" s="148" t="s">
        <v>293</v>
      </c>
      <c r="R13" s="116" t="s">
        <v>369</v>
      </c>
      <c r="S13" s="148" t="s">
        <v>377</v>
      </c>
      <c r="T13" s="153">
        <v>92650</v>
      </c>
      <c r="U13" s="153">
        <v>1775</v>
      </c>
      <c r="V13" s="153">
        <v>1775</v>
      </c>
      <c r="W13" s="153">
        <v>1775</v>
      </c>
      <c r="X13" s="169">
        <v>0.7</v>
      </c>
      <c r="Y13" s="153">
        <v>70</v>
      </c>
      <c r="Z13" s="170"/>
      <c r="AA13" s="170"/>
      <c r="AB13" s="116"/>
    </row>
    <row r="14" spans="1:28" s="118" customFormat="1" ht="15.75" thickBot="1" x14ac:dyDescent="0.3">
      <c r="A14" s="153" t="s">
        <v>289</v>
      </c>
      <c r="B14" s="163" t="s">
        <v>455</v>
      </c>
      <c r="C14" s="164">
        <v>1</v>
      </c>
      <c r="D14" s="165" t="s">
        <v>482</v>
      </c>
      <c r="E14" s="166" t="s">
        <v>356</v>
      </c>
      <c r="F14" s="167">
        <v>359</v>
      </c>
      <c r="G14" s="153" t="s">
        <v>484</v>
      </c>
      <c r="H14" s="153" t="s">
        <v>380</v>
      </c>
      <c r="I14" s="153" t="s">
        <v>315</v>
      </c>
      <c r="J14" s="148" t="s">
        <v>383</v>
      </c>
      <c r="K14" s="153" t="s">
        <v>291</v>
      </c>
      <c r="L14" s="148">
        <v>46</v>
      </c>
      <c r="M14" s="153" t="s">
        <v>307</v>
      </c>
      <c r="N14" s="148" t="s">
        <v>376</v>
      </c>
      <c r="O14" s="168" t="s">
        <v>476</v>
      </c>
      <c r="P14" s="116" t="s">
        <v>342</v>
      </c>
      <c r="Q14" s="148" t="s">
        <v>293</v>
      </c>
      <c r="R14" s="116" t="s">
        <v>369</v>
      </c>
      <c r="S14" s="148" t="s">
        <v>377</v>
      </c>
      <c r="T14" s="153">
        <v>92650</v>
      </c>
      <c r="U14" s="153">
        <v>747</v>
      </c>
      <c r="V14" s="153">
        <v>747</v>
      </c>
      <c r="W14" s="153">
        <v>747</v>
      </c>
      <c r="X14" s="169">
        <v>0.5</v>
      </c>
      <c r="Y14" s="153">
        <v>60</v>
      </c>
      <c r="Z14" s="170"/>
      <c r="AA14" s="170"/>
      <c r="AB14" s="116"/>
    </row>
    <row r="15" spans="1:28" s="118" customFormat="1" ht="15.75" thickBot="1" x14ac:dyDescent="0.3">
      <c r="A15" s="153" t="s">
        <v>289</v>
      </c>
      <c r="B15" s="163" t="s">
        <v>455</v>
      </c>
      <c r="C15" s="164">
        <v>1</v>
      </c>
      <c r="D15" s="165" t="s">
        <v>482</v>
      </c>
      <c r="E15" s="166" t="s">
        <v>356</v>
      </c>
      <c r="F15" s="167">
        <v>370</v>
      </c>
      <c r="G15" s="153" t="s">
        <v>484</v>
      </c>
      <c r="H15" s="153" t="s">
        <v>380</v>
      </c>
      <c r="I15" s="153" t="s">
        <v>315</v>
      </c>
      <c r="J15" s="148" t="s">
        <v>383</v>
      </c>
      <c r="K15" s="153" t="s">
        <v>291</v>
      </c>
      <c r="L15" s="148">
        <v>57</v>
      </c>
      <c r="M15" s="153" t="s">
        <v>307</v>
      </c>
      <c r="N15" s="148" t="s">
        <v>376</v>
      </c>
      <c r="O15" s="168" t="s">
        <v>478</v>
      </c>
      <c r="P15" s="116" t="s">
        <v>342</v>
      </c>
      <c r="Q15" s="148" t="s">
        <v>293</v>
      </c>
      <c r="R15" s="116" t="s">
        <v>369</v>
      </c>
      <c r="S15" s="148" t="s">
        <v>377</v>
      </c>
      <c r="T15" s="153">
        <v>92650</v>
      </c>
      <c r="U15" s="153">
        <v>1094</v>
      </c>
      <c r="V15" s="153">
        <v>1094</v>
      </c>
      <c r="W15" s="153">
        <v>1094</v>
      </c>
      <c r="X15" s="169">
        <v>0.7</v>
      </c>
      <c r="Y15" s="153">
        <v>50</v>
      </c>
      <c r="Z15" s="170"/>
      <c r="AA15" s="170"/>
      <c r="AB15" s="116"/>
    </row>
    <row r="16" spans="1:28" s="118" customFormat="1" ht="15.75" thickBot="1" x14ac:dyDescent="0.3">
      <c r="A16" s="153" t="s">
        <v>289</v>
      </c>
      <c r="B16" s="163" t="s">
        <v>455</v>
      </c>
      <c r="C16" s="164">
        <v>1</v>
      </c>
      <c r="D16" s="165" t="s">
        <v>482</v>
      </c>
      <c r="E16" s="166" t="s">
        <v>356</v>
      </c>
      <c r="F16" s="167">
        <v>371</v>
      </c>
      <c r="G16" s="153" t="s">
        <v>484</v>
      </c>
      <c r="H16" s="153" t="s">
        <v>380</v>
      </c>
      <c r="I16" s="153" t="s">
        <v>315</v>
      </c>
      <c r="J16" s="148" t="s">
        <v>383</v>
      </c>
      <c r="K16" s="153" t="s">
        <v>291</v>
      </c>
      <c r="L16" s="148">
        <v>58</v>
      </c>
      <c r="M16" s="153" t="s">
        <v>307</v>
      </c>
      <c r="N16" s="148" t="s">
        <v>376</v>
      </c>
      <c r="O16" s="168" t="s">
        <v>479</v>
      </c>
      <c r="P16" s="116" t="s">
        <v>342</v>
      </c>
      <c r="Q16" s="148" t="s">
        <v>293</v>
      </c>
      <c r="R16" s="116" t="s">
        <v>369</v>
      </c>
      <c r="S16" s="148" t="s">
        <v>377</v>
      </c>
      <c r="T16" s="153">
        <v>92650</v>
      </c>
      <c r="U16" s="153">
        <v>747</v>
      </c>
      <c r="V16" s="153">
        <v>747</v>
      </c>
      <c r="W16" s="153">
        <v>747</v>
      </c>
      <c r="X16" s="169">
        <v>0.55000000000000004</v>
      </c>
      <c r="Y16" s="153">
        <v>60</v>
      </c>
      <c r="Z16" s="170"/>
      <c r="AA16" s="170"/>
      <c r="AB16" s="116"/>
    </row>
    <row r="17" spans="1:38" s="118" customFormat="1" ht="15.75" thickBot="1" x14ac:dyDescent="0.3">
      <c r="A17" s="153" t="s">
        <v>289</v>
      </c>
      <c r="B17" s="163" t="s">
        <v>455</v>
      </c>
      <c r="C17" s="164">
        <v>1</v>
      </c>
      <c r="D17" s="165" t="s">
        <v>482</v>
      </c>
      <c r="E17" s="166" t="s">
        <v>356</v>
      </c>
      <c r="F17" s="167">
        <v>362</v>
      </c>
      <c r="G17" s="153" t="s">
        <v>484</v>
      </c>
      <c r="H17" s="153" t="s">
        <v>380</v>
      </c>
      <c r="I17" s="153" t="s">
        <v>315</v>
      </c>
      <c r="J17" s="148" t="s">
        <v>383</v>
      </c>
      <c r="K17" s="153" t="s">
        <v>291</v>
      </c>
      <c r="L17" s="148">
        <v>49</v>
      </c>
      <c r="M17" s="153" t="s">
        <v>307</v>
      </c>
      <c r="N17" s="148" t="s">
        <v>376</v>
      </c>
      <c r="O17" s="168" t="s">
        <v>477</v>
      </c>
      <c r="P17" s="116" t="s">
        <v>342</v>
      </c>
      <c r="Q17" s="148" t="s">
        <v>293</v>
      </c>
      <c r="R17" s="116" t="s">
        <v>369</v>
      </c>
      <c r="S17" s="148" t="s">
        <v>377</v>
      </c>
      <c r="T17" s="153">
        <v>92650</v>
      </c>
      <c r="U17" s="153">
        <v>3056</v>
      </c>
      <c r="V17" s="153">
        <v>3056</v>
      </c>
      <c r="W17" s="153">
        <v>3056</v>
      </c>
      <c r="X17" s="169">
        <v>0.7</v>
      </c>
      <c r="Y17" s="153">
        <v>70</v>
      </c>
      <c r="Z17" s="170"/>
      <c r="AA17" s="170"/>
      <c r="AB17" s="116"/>
    </row>
    <row r="18" spans="1:38" s="118" customFormat="1" ht="15.75" thickBot="1" x14ac:dyDescent="0.3">
      <c r="A18" s="153" t="s">
        <v>289</v>
      </c>
      <c r="B18" s="163" t="s">
        <v>455</v>
      </c>
      <c r="C18" s="164">
        <v>1</v>
      </c>
      <c r="D18" s="165" t="s">
        <v>482</v>
      </c>
      <c r="E18" s="166" t="s">
        <v>356</v>
      </c>
      <c r="F18" s="167">
        <v>372</v>
      </c>
      <c r="G18" s="153" t="s">
        <v>484</v>
      </c>
      <c r="H18" s="153" t="s">
        <v>380</v>
      </c>
      <c r="I18" s="153" t="s">
        <v>315</v>
      </c>
      <c r="J18" s="148" t="s">
        <v>383</v>
      </c>
      <c r="K18" s="153" t="s">
        <v>291</v>
      </c>
      <c r="L18" s="148">
        <v>59</v>
      </c>
      <c r="M18" s="153" t="s">
        <v>307</v>
      </c>
      <c r="N18" s="148" t="s">
        <v>376</v>
      </c>
      <c r="O18" s="168" t="s">
        <v>480</v>
      </c>
      <c r="P18" s="116" t="s">
        <v>342</v>
      </c>
      <c r="Q18" s="148" t="s">
        <v>293</v>
      </c>
      <c r="R18" s="116" t="s">
        <v>369</v>
      </c>
      <c r="S18" s="148" t="s">
        <v>377</v>
      </c>
      <c r="T18" s="153">
        <v>92650</v>
      </c>
      <c r="U18" s="153">
        <v>100</v>
      </c>
      <c r="V18" s="153">
        <v>100</v>
      </c>
      <c r="W18" s="153">
        <v>100</v>
      </c>
      <c r="X18" s="169">
        <v>0.9</v>
      </c>
      <c r="Y18" s="153">
        <v>90</v>
      </c>
      <c r="Z18" s="170"/>
      <c r="AA18" s="170"/>
      <c r="AB18" s="116"/>
    </row>
    <row r="19" spans="1:38" s="118" customFormat="1" ht="15.75" thickBot="1" x14ac:dyDescent="0.3">
      <c r="A19" s="153" t="s">
        <v>289</v>
      </c>
      <c r="B19" s="163" t="s">
        <v>455</v>
      </c>
      <c r="C19" s="164">
        <v>1</v>
      </c>
      <c r="D19" s="165" t="s">
        <v>482</v>
      </c>
      <c r="E19" s="166" t="s">
        <v>356</v>
      </c>
      <c r="F19" s="167">
        <v>372</v>
      </c>
      <c r="G19" s="153" t="s">
        <v>484</v>
      </c>
      <c r="H19" s="153" t="s">
        <v>380</v>
      </c>
      <c r="I19" s="153" t="s">
        <v>315</v>
      </c>
      <c r="J19" s="148" t="s">
        <v>383</v>
      </c>
      <c r="K19" s="153" t="s">
        <v>291</v>
      </c>
      <c r="L19" s="148">
        <v>59</v>
      </c>
      <c r="M19" s="153" t="s">
        <v>307</v>
      </c>
      <c r="N19" s="148" t="s">
        <v>376</v>
      </c>
      <c r="O19" s="168" t="s">
        <v>515</v>
      </c>
      <c r="P19" s="116" t="s">
        <v>342</v>
      </c>
      <c r="Q19" s="148" t="s">
        <v>293</v>
      </c>
      <c r="R19" s="116" t="s">
        <v>369</v>
      </c>
      <c r="S19" s="148" t="s">
        <v>377</v>
      </c>
      <c r="T19" s="153">
        <v>92650</v>
      </c>
      <c r="U19" s="153">
        <v>100</v>
      </c>
      <c r="V19" s="153">
        <v>100</v>
      </c>
      <c r="W19" s="153">
        <v>100</v>
      </c>
      <c r="X19" s="169">
        <v>1</v>
      </c>
      <c r="Y19" s="153">
        <v>100</v>
      </c>
      <c r="Z19" s="170"/>
      <c r="AA19" s="170"/>
      <c r="AB19" s="116"/>
    </row>
    <row r="20" spans="1:38" s="118" customFormat="1" ht="15.75" thickBot="1" x14ac:dyDescent="0.3">
      <c r="A20" s="153" t="s">
        <v>289</v>
      </c>
      <c r="B20" s="163" t="s">
        <v>455</v>
      </c>
      <c r="C20" s="164">
        <v>1</v>
      </c>
      <c r="D20" s="165" t="s">
        <v>482</v>
      </c>
      <c r="E20" s="166" t="s">
        <v>356</v>
      </c>
      <c r="F20" s="167">
        <v>353</v>
      </c>
      <c r="G20" s="153" t="s">
        <v>484</v>
      </c>
      <c r="H20" s="153" t="s">
        <v>380</v>
      </c>
      <c r="I20" s="153" t="s">
        <v>315</v>
      </c>
      <c r="J20" s="148" t="s">
        <v>383</v>
      </c>
      <c r="K20" s="153" t="s">
        <v>291</v>
      </c>
      <c r="L20" s="148">
        <v>40</v>
      </c>
      <c r="M20" s="153" t="s">
        <v>307</v>
      </c>
      <c r="N20" s="148" t="s">
        <v>376</v>
      </c>
      <c r="O20" s="168" t="s">
        <v>516</v>
      </c>
      <c r="P20" s="116" t="s">
        <v>342</v>
      </c>
      <c r="Q20" s="148" t="s">
        <v>293</v>
      </c>
      <c r="R20" s="116" t="s">
        <v>369</v>
      </c>
      <c r="S20" s="148" t="s">
        <v>377</v>
      </c>
      <c r="T20" s="153">
        <v>92650</v>
      </c>
      <c r="U20" s="153">
        <v>1701</v>
      </c>
      <c r="V20" s="153">
        <v>1701</v>
      </c>
      <c r="W20" s="153">
        <v>1701</v>
      </c>
      <c r="X20" s="169">
        <v>0.9</v>
      </c>
      <c r="Y20" s="153">
        <v>90</v>
      </c>
      <c r="Z20" s="170"/>
      <c r="AA20" s="170"/>
      <c r="AB20" s="116"/>
    </row>
    <row r="21" spans="1:38" s="118" customFormat="1" ht="15.75" thickBot="1" x14ac:dyDescent="0.3">
      <c r="A21" s="153" t="s">
        <v>289</v>
      </c>
      <c r="B21" s="163" t="s">
        <v>455</v>
      </c>
      <c r="C21" s="164">
        <v>1</v>
      </c>
      <c r="D21" s="165" t="s">
        <v>482</v>
      </c>
      <c r="E21" s="166" t="s">
        <v>356</v>
      </c>
      <c r="F21" s="167">
        <v>353</v>
      </c>
      <c r="G21" s="153" t="s">
        <v>484</v>
      </c>
      <c r="H21" s="153" t="s">
        <v>380</v>
      </c>
      <c r="I21" s="153" t="s">
        <v>315</v>
      </c>
      <c r="J21" s="148" t="s">
        <v>383</v>
      </c>
      <c r="K21" s="153" t="s">
        <v>291</v>
      </c>
      <c r="L21" s="148">
        <v>40</v>
      </c>
      <c r="M21" s="153" t="s">
        <v>307</v>
      </c>
      <c r="N21" s="148" t="s">
        <v>376</v>
      </c>
      <c r="O21" s="168" t="s">
        <v>517</v>
      </c>
      <c r="P21" s="116" t="s">
        <v>342</v>
      </c>
      <c r="Q21" s="148" t="s">
        <v>293</v>
      </c>
      <c r="R21" s="116" t="s">
        <v>369</v>
      </c>
      <c r="S21" s="148" t="s">
        <v>377</v>
      </c>
      <c r="T21" s="153">
        <v>92650</v>
      </c>
      <c r="U21" s="153">
        <v>921</v>
      </c>
      <c r="V21" s="153">
        <v>921</v>
      </c>
      <c r="W21" s="153">
        <v>921</v>
      </c>
      <c r="X21" s="169">
        <v>1</v>
      </c>
      <c r="Y21" s="153">
        <v>100</v>
      </c>
      <c r="Z21" s="170"/>
      <c r="AA21" s="170"/>
      <c r="AB21" s="116"/>
    </row>
    <row r="22" spans="1:38" s="118" customFormat="1" ht="15.75" thickBot="1" x14ac:dyDescent="0.3">
      <c r="A22" s="153" t="s">
        <v>289</v>
      </c>
      <c r="B22" s="163" t="s">
        <v>455</v>
      </c>
      <c r="C22" s="164">
        <v>1</v>
      </c>
      <c r="D22" s="165" t="s">
        <v>482</v>
      </c>
      <c r="E22" s="166" t="s">
        <v>356</v>
      </c>
      <c r="F22" s="167">
        <v>353</v>
      </c>
      <c r="G22" s="153" t="s">
        <v>484</v>
      </c>
      <c r="H22" s="153" t="s">
        <v>380</v>
      </c>
      <c r="I22" s="153" t="s">
        <v>315</v>
      </c>
      <c r="J22" s="148" t="s">
        <v>383</v>
      </c>
      <c r="K22" s="153" t="s">
        <v>291</v>
      </c>
      <c r="L22" s="148">
        <v>40</v>
      </c>
      <c r="M22" s="153" t="s">
        <v>307</v>
      </c>
      <c r="N22" s="148" t="s">
        <v>376</v>
      </c>
      <c r="O22" s="168" t="s">
        <v>518</v>
      </c>
      <c r="P22" s="116" t="s">
        <v>342</v>
      </c>
      <c r="Q22" s="148" t="s">
        <v>293</v>
      </c>
      <c r="R22" s="116" t="s">
        <v>369</v>
      </c>
      <c r="S22" s="148" t="s">
        <v>377</v>
      </c>
      <c r="T22" s="153">
        <v>92650</v>
      </c>
      <c r="U22" s="153">
        <v>1001</v>
      </c>
      <c r="V22" s="153">
        <v>1001</v>
      </c>
      <c r="W22" s="153">
        <v>1001</v>
      </c>
      <c r="X22" s="169">
        <v>1</v>
      </c>
      <c r="Y22" s="153">
        <v>40</v>
      </c>
      <c r="Z22" s="170"/>
      <c r="AA22" s="170"/>
      <c r="AB22" s="116"/>
    </row>
    <row r="23" spans="1:38" s="118" customFormat="1" ht="15.75" thickBot="1" x14ac:dyDescent="0.3">
      <c r="A23" s="153" t="s">
        <v>289</v>
      </c>
      <c r="B23" s="163" t="s">
        <v>455</v>
      </c>
      <c r="C23" s="164">
        <v>1</v>
      </c>
      <c r="D23" s="165" t="s">
        <v>482</v>
      </c>
      <c r="E23" s="166" t="s">
        <v>356</v>
      </c>
      <c r="F23" s="167">
        <v>353</v>
      </c>
      <c r="G23" s="153" t="s">
        <v>484</v>
      </c>
      <c r="H23" s="153" t="s">
        <v>380</v>
      </c>
      <c r="I23" s="153" t="s">
        <v>315</v>
      </c>
      <c r="J23" s="148" t="s">
        <v>383</v>
      </c>
      <c r="K23" s="153" t="s">
        <v>291</v>
      </c>
      <c r="L23" s="148">
        <v>40</v>
      </c>
      <c r="M23" s="153" t="s">
        <v>307</v>
      </c>
      <c r="N23" s="148" t="s">
        <v>376</v>
      </c>
      <c r="O23" s="168" t="s">
        <v>519</v>
      </c>
      <c r="P23" s="116" t="s">
        <v>342</v>
      </c>
      <c r="Q23" s="148" t="s">
        <v>293</v>
      </c>
      <c r="R23" s="116" t="s">
        <v>369</v>
      </c>
      <c r="S23" s="148" t="s">
        <v>377</v>
      </c>
      <c r="T23" s="153">
        <v>92650</v>
      </c>
      <c r="U23" s="153">
        <v>1545</v>
      </c>
      <c r="V23" s="153">
        <v>1545</v>
      </c>
      <c r="W23" s="153">
        <v>1545</v>
      </c>
      <c r="X23" s="169">
        <v>0.7</v>
      </c>
      <c r="Y23" s="153">
        <v>50</v>
      </c>
      <c r="Z23" s="170"/>
      <c r="AA23" s="170"/>
      <c r="AB23" s="116"/>
    </row>
    <row r="24" spans="1:38" s="118" customFormat="1" ht="15.75" thickBot="1" x14ac:dyDescent="0.3">
      <c r="A24" s="153" t="s">
        <v>289</v>
      </c>
      <c r="B24" s="163" t="s">
        <v>455</v>
      </c>
      <c r="C24" s="164">
        <v>1</v>
      </c>
      <c r="D24" s="165" t="s">
        <v>482</v>
      </c>
      <c r="E24" s="166" t="s">
        <v>356</v>
      </c>
      <c r="F24" s="167">
        <v>353</v>
      </c>
      <c r="G24" s="153" t="s">
        <v>484</v>
      </c>
      <c r="H24" s="153" t="s">
        <v>380</v>
      </c>
      <c r="I24" s="153" t="s">
        <v>315</v>
      </c>
      <c r="J24" s="148" t="s">
        <v>383</v>
      </c>
      <c r="K24" s="153" t="s">
        <v>291</v>
      </c>
      <c r="L24" s="148">
        <v>40</v>
      </c>
      <c r="M24" s="153" t="s">
        <v>307</v>
      </c>
      <c r="N24" s="148" t="s">
        <v>376</v>
      </c>
      <c r="O24" s="168" t="s">
        <v>520</v>
      </c>
      <c r="P24" s="116" t="s">
        <v>342</v>
      </c>
      <c r="Q24" s="148" t="s">
        <v>293</v>
      </c>
      <c r="R24" s="116" t="s">
        <v>369</v>
      </c>
      <c r="S24" s="148" t="s">
        <v>377</v>
      </c>
      <c r="T24" s="153">
        <v>92650</v>
      </c>
      <c r="U24" s="153">
        <v>720</v>
      </c>
      <c r="V24" s="153">
        <v>720</v>
      </c>
      <c r="W24" s="153">
        <v>720</v>
      </c>
      <c r="X24" s="169">
        <v>0.5</v>
      </c>
      <c r="Y24" s="153">
        <v>50</v>
      </c>
      <c r="Z24" s="170"/>
      <c r="AA24" s="170"/>
      <c r="AB24" s="116"/>
    </row>
    <row r="25" spans="1:38" s="118" customFormat="1" ht="15.75" thickBot="1" x14ac:dyDescent="0.3">
      <c r="A25" s="153" t="s">
        <v>289</v>
      </c>
      <c r="B25" s="163" t="s">
        <v>455</v>
      </c>
      <c r="C25" s="164">
        <v>1</v>
      </c>
      <c r="D25" s="165" t="s">
        <v>482</v>
      </c>
      <c r="E25" s="166" t="s">
        <v>356</v>
      </c>
      <c r="F25" s="167">
        <v>353</v>
      </c>
      <c r="G25" s="153" t="s">
        <v>484</v>
      </c>
      <c r="H25" s="153" t="s">
        <v>380</v>
      </c>
      <c r="I25" s="153" t="s">
        <v>315</v>
      </c>
      <c r="J25" s="148" t="s">
        <v>383</v>
      </c>
      <c r="K25" s="153" t="s">
        <v>291</v>
      </c>
      <c r="L25" s="148">
        <v>40</v>
      </c>
      <c r="M25" s="153" t="s">
        <v>307</v>
      </c>
      <c r="N25" s="148" t="s">
        <v>376</v>
      </c>
      <c r="O25" s="168" t="s">
        <v>521</v>
      </c>
      <c r="P25" s="116" t="s">
        <v>342</v>
      </c>
      <c r="Q25" s="148" t="s">
        <v>293</v>
      </c>
      <c r="R25" s="116" t="s">
        <v>369</v>
      </c>
      <c r="S25" s="148" t="s">
        <v>377</v>
      </c>
      <c r="T25" s="153">
        <v>92650</v>
      </c>
      <c r="U25" s="153">
        <v>1701</v>
      </c>
      <c r="V25" s="153">
        <v>500</v>
      </c>
      <c r="W25" s="153">
        <v>500</v>
      </c>
      <c r="X25" s="169">
        <v>0.4</v>
      </c>
      <c r="Y25" s="153">
        <v>30</v>
      </c>
      <c r="Z25" s="170"/>
      <c r="AA25" s="170"/>
      <c r="AB25" s="116"/>
    </row>
    <row r="26" spans="1:38" s="118" customFormat="1" ht="15.75" thickBot="1" x14ac:dyDescent="0.3">
      <c r="A26" s="153" t="s">
        <v>289</v>
      </c>
      <c r="B26" s="163" t="s">
        <v>351</v>
      </c>
      <c r="C26" s="164">
        <v>1</v>
      </c>
      <c r="D26" s="165" t="s">
        <v>353</v>
      </c>
      <c r="E26" s="166" t="s">
        <v>354</v>
      </c>
      <c r="F26" s="167">
        <v>347</v>
      </c>
      <c r="G26" s="153" t="s">
        <v>366</v>
      </c>
      <c r="H26" s="153" t="s">
        <v>380</v>
      </c>
      <c r="I26" s="153" t="s">
        <v>315</v>
      </c>
      <c r="J26" s="148" t="s">
        <v>383</v>
      </c>
      <c r="K26" s="153" t="s">
        <v>291</v>
      </c>
      <c r="L26" s="148">
        <v>32</v>
      </c>
      <c r="M26" s="153" t="s">
        <v>355</v>
      </c>
      <c r="N26" s="148" t="s">
        <v>376</v>
      </c>
      <c r="O26" s="168" t="s">
        <v>527</v>
      </c>
      <c r="P26" s="116" t="s">
        <v>367</v>
      </c>
      <c r="Q26" s="148" t="s">
        <v>293</v>
      </c>
      <c r="R26" s="116" t="s">
        <v>370</v>
      </c>
      <c r="S26" s="148" t="s">
        <v>378</v>
      </c>
      <c r="T26" s="153">
        <v>92650</v>
      </c>
      <c r="U26" s="153">
        <v>1215</v>
      </c>
      <c r="V26" s="153">
        <v>1215</v>
      </c>
      <c r="W26" s="153">
        <v>1215</v>
      </c>
      <c r="X26" s="169">
        <f t="shared" ref="X26" si="0">+W26/V26</f>
        <v>1</v>
      </c>
      <c r="Y26" s="153">
        <f t="shared" ref="Y26" si="1">+W26/U26*100</f>
        <v>100</v>
      </c>
      <c r="Z26" s="170"/>
      <c r="AA26" s="170"/>
      <c r="AB26" s="116"/>
    </row>
    <row r="27" spans="1:38" s="118" customFormat="1" ht="15.75" thickBot="1" x14ac:dyDescent="0.3">
      <c r="A27" s="153" t="s">
        <v>289</v>
      </c>
      <c r="B27" s="163" t="s">
        <v>351</v>
      </c>
      <c r="C27" s="164">
        <v>1</v>
      </c>
      <c r="D27" s="165" t="s">
        <v>529</v>
      </c>
      <c r="E27" s="166" t="s">
        <v>523</v>
      </c>
      <c r="F27" s="167">
        <v>284</v>
      </c>
      <c r="G27" s="153" t="s">
        <v>528</v>
      </c>
      <c r="H27" s="153" t="s">
        <v>380</v>
      </c>
      <c r="I27" s="153" t="s">
        <v>315</v>
      </c>
      <c r="J27" s="148" t="s">
        <v>383</v>
      </c>
      <c r="K27" s="153" t="s">
        <v>291</v>
      </c>
      <c r="L27" s="148"/>
      <c r="M27" s="153" t="s">
        <v>530</v>
      </c>
      <c r="N27" s="148" t="s">
        <v>295</v>
      </c>
      <c r="O27" s="168" t="s">
        <v>524</v>
      </c>
      <c r="P27" s="116" t="s">
        <v>525</v>
      </c>
      <c r="Q27" s="148" t="s">
        <v>293</v>
      </c>
      <c r="R27" s="116" t="s">
        <v>526</v>
      </c>
      <c r="S27" s="148" t="s">
        <v>378</v>
      </c>
      <c r="T27" s="153">
        <v>92650</v>
      </c>
      <c r="U27" s="153">
        <v>209</v>
      </c>
      <c r="V27" s="153">
        <v>209</v>
      </c>
      <c r="W27" s="153">
        <v>209</v>
      </c>
      <c r="X27" s="169">
        <v>0.3</v>
      </c>
      <c r="Y27" s="153">
        <v>50</v>
      </c>
      <c r="Z27" s="170"/>
      <c r="AA27" s="170"/>
      <c r="AB27" s="116"/>
    </row>
    <row r="28" spans="1:38" s="118" customFormat="1" ht="15.75" thickBot="1" x14ac:dyDescent="0.3">
      <c r="A28" s="153" t="s">
        <v>289</v>
      </c>
      <c r="B28" s="163" t="s">
        <v>455</v>
      </c>
      <c r="C28" s="164">
        <v>1</v>
      </c>
      <c r="D28" s="165" t="s">
        <v>483</v>
      </c>
      <c r="E28" s="166" t="s">
        <v>306</v>
      </c>
      <c r="F28" s="167">
        <v>373</v>
      </c>
      <c r="G28" s="153" t="s">
        <v>485</v>
      </c>
      <c r="H28" s="153" t="s">
        <v>380</v>
      </c>
      <c r="I28" s="153" t="s">
        <v>315</v>
      </c>
      <c r="J28" s="148" t="s">
        <v>383</v>
      </c>
      <c r="K28" s="153" t="s">
        <v>291</v>
      </c>
      <c r="L28" s="148">
        <v>60</v>
      </c>
      <c r="M28" s="153" t="s">
        <v>307</v>
      </c>
      <c r="N28" s="148" t="s">
        <v>376</v>
      </c>
      <c r="O28" s="168" t="s">
        <v>469</v>
      </c>
      <c r="P28" s="116" t="s">
        <v>342</v>
      </c>
      <c r="Q28" s="148" t="s">
        <v>293</v>
      </c>
      <c r="R28" s="116" t="s">
        <v>369</v>
      </c>
      <c r="S28" s="148" t="s">
        <v>377</v>
      </c>
      <c r="T28" s="153">
        <v>92650</v>
      </c>
      <c r="U28" s="153">
        <v>756</v>
      </c>
      <c r="V28" s="153">
        <v>756</v>
      </c>
      <c r="W28" s="153">
        <v>756</v>
      </c>
      <c r="X28" s="169">
        <v>0.35</v>
      </c>
      <c r="Y28" s="153">
        <v>50</v>
      </c>
      <c r="Z28" s="170"/>
      <c r="AA28" s="170"/>
      <c r="AB28" s="116"/>
    </row>
    <row r="29" spans="1:38" s="118" customFormat="1" ht="15.75" thickBot="1" x14ac:dyDescent="0.3">
      <c r="A29" s="153" t="s">
        <v>289</v>
      </c>
      <c r="B29" s="163" t="s">
        <v>455</v>
      </c>
      <c r="C29" s="164">
        <v>1</v>
      </c>
      <c r="D29" s="165" t="s">
        <v>483</v>
      </c>
      <c r="E29" s="166" t="s">
        <v>306</v>
      </c>
      <c r="F29" s="167">
        <v>374</v>
      </c>
      <c r="G29" s="153" t="s">
        <v>485</v>
      </c>
      <c r="H29" s="153" t="s">
        <v>380</v>
      </c>
      <c r="I29" s="153" t="s">
        <v>315</v>
      </c>
      <c r="J29" s="148" t="s">
        <v>383</v>
      </c>
      <c r="K29" s="153" t="s">
        <v>291</v>
      </c>
      <c r="L29" s="148">
        <v>61</v>
      </c>
      <c r="M29" s="153" t="s">
        <v>307</v>
      </c>
      <c r="N29" s="148" t="s">
        <v>376</v>
      </c>
      <c r="O29" s="168" t="s">
        <v>470</v>
      </c>
      <c r="P29" s="116" t="s">
        <v>342</v>
      </c>
      <c r="Q29" s="148" t="s">
        <v>293</v>
      </c>
      <c r="R29" s="116" t="s">
        <v>369</v>
      </c>
      <c r="S29" s="148" t="s">
        <v>377</v>
      </c>
      <c r="T29" s="153">
        <v>92650</v>
      </c>
      <c r="U29" s="153">
        <v>125</v>
      </c>
      <c r="V29" s="153">
        <v>125</v>
      </c>
      <c r="W29" s="153">
        <v>125</v>
      </c>
      <c r="X29" s="169">
        <v>0.6</v>
      </c>
      <c r="Y29" s="153">
        <v>60</v>
      </c>
      <c r="Z29" s="170"/>
      <c r="AA29" s="170"/>
      <c r="AB29" s="116"/>
    </row>
    <row r="30" spans="1:38" s="180" customFormat="1" ht="15.75" thickBot="1" x14ac:dyDescent="0.3">
      <c r="A30" s="171" t="s">
        <v>289</v>
      </c>
      <c r="B30" s="171" t="s">
        <v>455</v>
      </c>
      <c r="C30" s="171">
        <v>1</v>
      </c>
      <c r="D30" s="171" t="s">
        <v>483</v>
      </c>
      <c r="E30" s="172" t="s">
        <v>306</v>
      </c>
      <c r="F30" s="173">
        <v>375</v>
      </c>
      <c r="G30" s="171" t="s">
        <v>485</v>
      </c>
      <c r="H30" s="174" t="s">
        <v>380</v>
      </c>
      <c r="I30" s="171" t="s">
        <v>315</v>
      </c>
      <c r="J30" s="175" t="s">
        <v>383</v>
      </c>
      <c r="K30" s="171" t="s">
        <v>291</v>
      </c>
      <c r="L30" s="176">
        <v>62</v>
      </c>
      <c r="M30" s="171" t="s">
        <v>307</v>
      </c>
      <c r="N30" s="177" t="s">
        <v>376</v>
      </c>
      <c r="O30" s="168" t="s">
        <v>471</v>
      </c>
      <c r="P30" s="174" t="s">
        <v>342</v>
      </c>
      <c r="Q30" s="175" t="s">
        <v>293</v>
      </c>
      <c r="R30" s="171" t="s">
        <v>369</v>
      </c>
      <c r="S30" s="175" t="s">
        <v>377</v>
      </c>
      <c r="T30" s="171">
        <v>92650</v>
      </c>
      <c r="U30" s="171">
        <v>200</v>
      </c>
      <c r="V30" s="171">
        <v>200</v>
      </c>
      <c r="W30" s="171">
        <v>200</v>
      </c>
      <c r="X30" s="178">
        <v>0.4</v>
      </c>
      <c r="Y30" s="171">
        <v>50</v>
      </c>
      <c r="Z30" s="170"/>
      <c r="AA30" s="170"/>
      <c r="AB30" s="179"/>
      <c r="AC30" s="179"/>
      <c r="AD30" s="179"/>
      <c r="AE30" s="179"/>
      <c r="AF30" s="179"/>
      <c r="AG30" s="179"/>
      <c r="AH30" s="179"/>
      <c r="AI30" s="179"/>
      <c r="AJ30" s="179"/>
      <c r="AK30" s="179"/>
      <c r="AL30" s="179"/>
    </row>
    <row r="31" spans="1:38" s="118" customFormat="1" x14ac:dyDescent="0.25">
      <c r="A31" s="181" t="s">
        <v>289</v>
      </c>
      <c r="B31" s="182" t="s">
        <v>352</v>
      </c>
      <c r="C31" s="181">
        <v>2</v>
      </c>
      <c r="D31" s="166" t="s">
        <v>343</v>
      </c>
      <c r="E31" s="166" t="s">
        <v>364</v>
      </c>
      <c r="F31" s="183">
        <v>344</v>
      </c>
      <c r="G31" s="166" t="s">
        <v>499</v>
      </c>
      <c r="H31" s="179" t="s">
        <v>290</v>
      </c>
      <c r="I31" s="153" t="s">
        <v>315</v>
      </c>
      <c r="J31" s="148" t="s">
        <v>383</v>
      </c>
      <c r="K31" s="179" t="s">
        <v>291</v>
      </c>
      <c r="L31" s="148">
        <v>22</v>
      </c>
      <c r="M31" s="116" t="s">
        <v>321</v>
      </c>
      <c r="N31" s="148" t="s">
        <v>329</v>
      </c>
      <c r="O31" s="184" t="s">
        <v>500</v>
      </c>
      <c r="P31" s="116" t="s">
        <v>342</v>
      </c>
      <c r="Q31" s="148" t="s">
        <v>293</v>
      </c>
      <c r="R31" s="116" t="s">
        <v>369</v>
      </c>
      <c r="S31" s="148" t="s">
        <v>377</v>
      </c>
      <c r="T31" s="153">
        <v>92650</v>
      </c>
      <c r="U31" s="153">
        <v>1105</v>
      </c>
      <c r="V31" s="153">
        <v>1105</v>
      </c>
      <c r="W31" s="153">
        <v>0</v>
      </c>
      <c r="X31" s="169">
        <f t="shared" ref="X31" si="2">+W31/V31</f>
        <v>0</v>
      </c>
      <c r="Y31" s="153">
        <f t="shared" ref="Y31" si="3">+W31/U31*100</f>
        <v>0</v>
      </c>
      <c r="Z31" s="170"/>
      <c r="AA31" s="170"/>
      <c r="AB31" s="116"/>
    </row>
    <row r="32" spans="1:38" s="118" customFormat="1" x14ac:dyDescent="0.25">
      <c r="A32" s="148" t="s">
        <v>289</v>
      </c>
      <c r="B32" s="179" t="s">
        <v>352</v>
      </c>
      <c r="C32" s="148">
        <v>2</v>
      </c>
      <c r="D32" s="166" t="s">
        <v>343</v>
      </c>
      <c r="E32" s="166" t="s">
        <v>364</v>
      </c>
      <c r="F32" s="183">
        <v>344</v>
      </c>
      <c r="G32" s="166" t="s">
        <v>499</v>
      </c>
      <c r="H32" s="179" t="s">
        <v>290</v>
      </c>
      <c r="I32" s="153" t="s">
        <v>315</v>
      </c>
      <c r="J32" s="148" t="s">
        <v>383</v>
      </c>
      <c r="K32" s="179" t="s">
        <v>291</v>
      </c>
      <c r="L32" s="148">
        <v>22</v>
      </c>
      <c r="M32" s="116" t="s">
        <v>321</v>
      </c>
      <c r="N32" s="148" t="s">
        <v>329</v>
      </c>
      <c r="O32" s="184" t="s">
        <v>501</v>
      </c>
      <c r="P32" s="116" t="s">
        <v>342</v>
      </c>
      <c r="Q32" s="148" t="s">
        <v>293</v>
      </c>
      <c r="R32" s="116" t="s">
        <v>369</v>
      </c>
      <c r="S32" s="148" t="s">
        <v>377</v>
      </c>
      <c r="T32" s="153">
        <v>92650</v>
      </c>
      <c r="U32" s="153">
        <v>1105</v>
      </c>
      <c r="V32" s="153">
        <v>1105</v>
      </c>
      <c r="W32" s="153">
        <v>0</v>
      </c>
      <c r="X32" s="169">
        <f t="shared" ref="X32:X41" si="4">+W32/V32</f>
        <v>0</v>
      </c>
      <c r="Y32" s="153">
        <f t="shared" ref="Y32:Y41" si="5">+W32/U32*100</f>
        <v>0</v>
      </c>
      <c r="Z32" s="170"/>
      <c r="AA32" s="170"/>
      <c r="AB32" s="116"/>
    </row>
    <row r="33" spans="1:28" s="118" customFormat="1" x14ac:dyDescent="0.25">
      <c r="A33" s="148" t="s">
        <v>289</v>
      </c>
      <c r="B33" s="179" t="s">
        <v>352</v>
      </c>
      <c r="C33" s="148">
        <v>2</v>
      </c>
      <c r="D33" s="166" t="s">
        <v>343</v>
      </c>
      <c r="E33" s="166" t="s">
        <v>364</v>
      </c>
      <c r="F33" s="183">
        <v>344</v>
      </c>
      <c r="G33" s="166" t="s">
        <v>499</v>
      </c>
      <c r="H33" s="179" t="s">
        <v>290</v>
      </c>
      <c r="I33" s="153" t="s">
        <v>315</v>
      </c>
      <c r="J33" s="148" t="s">
        <v>383</v>
      </c>
      <c r="K33" s="179" t="s">
        <v>291</v>
      </c>
      <c r="L33" s="148">
        <v>22</v>
      </c>
      <c r="M33" s="116" t="s">
        <v>321</v>
      </c>
      <c r="N33" s="148" t="s">
        <v>329</v>
      </c>
      <c r="O33" s="184" t="s">
        <v>502</v>
      </c>
      <c r="P33" s="116" t="s">
        <v>342</v>
      </c>
      <c r="Q33" s="148" t="s">
        <v>293</v>
      </c>
      <c r="R33" s="116" t="s">
        <v>369</v>
      </c>
      <c r="S33" s="148" t="s">
        <v>377</v>
      </c>
      <c r="T33" s="153">
        <v>92650</v>
      </c>
      <c r="U33" s="153">
        <v>1105</v>
      </c>
      <c r="V33" s="153">
        <v>1105</v>
      </c>
      <c r="W33" s="153">
        <v>0</v>
      </c>
      <c r="X33" s="169">
        <f t="shared" si="4"/>
        <v>0</v>
      </c>
      <c r="Y33" s="153">
        <f t="shared" si="5"/>
        <v>0</v>
      </c>
      <c r="Z33" s="170"/>
      <c r="AA33" s="170"/>
      <c r="AB33" s="116"/>
    </row>
    <row r="34" spans="1:28" s="118" customFormat="1" x14ac:dyDescent="0.25">
      <c r="A34" s="148" t="s">
        <v>289</v>
      </c>
      <c r="B34" s="179" t="s">
        <v>352</v>
      </c>
      <c r="C34" s="148">
        <v>2</v>
      </c>
      <c r="D34" s="166" t="s">
        <v>343</v>
      </c>
      <c r="E34" s="166" t="s">
        <v>364</v>
      </c>
      <c r="F34" s="183">
        <v>344</v>
      </c>
      <c r="G34" s="166" t="s">
        <v>499</v>
      </c>
      <c r="H34" s="179" t="s">
        <v>290</v>
      </c>
      <c r="I34" s="153" t="s">
        <v>315</v>
      </c>
      <c r="J34" s="148" t="s">
        <v>383</v>
      </c>
      <c r="K34" s="179" t="s">
        <v>291</v>
      </c>
      <c r="L34" s="148">
        <v>22</v>
      </c>
      <c r="M34" s="116" t="s">
        <v>321</v>
      </c>
      <c r="N34" s="148" t="s">
        <v>329</v>
      </c>
      <c r="O34" s="184" t="s">
        <v>503</v>
      </c>
      <c r="P34" s="116" t="s">
        <v>342</v>
      </c>
      <c r="Q34" s="148" t="s">
        <v>293</v>
      </c>
      <c r="R34" s="116" t="s">
        <v>369</v>
      </c>
      <c r="S34" s="148" t="s">
        <v>377</v>
      </c>
      <c r="T34" s="153">
        <v>92650</v>
      </c>
      <c r="U34" s="153">
        <v>1105</v>
      </c>
      <c r="V34" s="153">
        <v>1105</v>
      </c>
      <c r="W34" s="153">
        <v>0</v>
      </c>
      <c r="X34" s="169">
        <f t="shared" si="4"/>
        <v>0</v>
      </c>
      <c r="Y34" s="153">
        <f t="shared" si="5"/>
        <v>0</v>
      </c>
      <c r="Z34" s="170"/>
      <c r="AA34" s="170"/>
      <c r="AB34" s="116"/>
    </row>
    <row r="35" spans="1:28" s="118" customFormat="1" x14ac:dyDescent="0.25">
      <c r="A35" s="148" t="s">
        <v>289</v>
      </c>
      <c r="B35" s="179" t="s">
        <v>352</v>
      </c>
      <c r="C35" s="148">
        <v>2</v>
      </c>
      <c r="D35" s="166" t="s">
        <v>343</v>
      </c>
      <c r="E35" s="166" t="s">
        <v>364</v>
      </c>
      <c r="F35" s="183">
        <v>344</v>
      </c>
      <c r="G35" s="166" t="s">
        <v>499</v>
      </c>
      <c r="H35" s="179" t="s">
        <v>290</v>
      </c>
      <c r="I35" s="153" t="s">
        <v>315</v>
      </c>
      <c r="J35" s="148" t="s">
        <v>383</v>
      </c>
      <c r="K35" s="179" t="s">
        <v>291</v>
      </c>
      <c r="L35" s="148">
        <v>22</v>
      </c>
      <c r="M35" s="116" t="s">
        <v>321</v>
      </c>
      <c r="N35" s="148" t="s">
        <v>329</v>
      </c>
      <c r="O35" s="184" t="s">
        <v>504</v>
      </c>
      <c r="P35" s="116" t="s">
        <v>342</v>
      </c>
      <c r="Q35" s="148" t="s">
        <v>293</v>
      </c>
      <c r="R35" s="116" t="s">
        <v>369</v>
      </c>
      <c r="S35" s="148" t="s">
        <v>377</v>
      </c>
      <c r="T35" s="153">
        <v>92650</v>
      </c>
      <c r="U35" s="153">
        <v>1105</v>
      </c>
      <c r="V35" s="153">
        <v>1105</v>
      </c>
      <c r="W35" s="153">
        <v>0</v>
      </c>
      <c r="X35" s="169">
        <f t="shared" si="4"/>
        <v>0</v>
      </c>
      <c r="Y35" s="153">
        <f t="shared" si="5"/>
        <v>0</v>
      </c>
      <c r="Z35" s="170"/>
      <c r="AA35" s="170"/>
      <c r="AB35" s="116"/>
    </row>
    <row r="36" spans="1:28" s="118" customFormat="1" x14ac:dyDescent="0.25">
      <c r="A36" s="148" t="s">
        <v>289</v>
      </c>
      <c r="B36" s="179" t="s">
        <v>352</v>
      </c>
      <c r="C36" s="148">
        <v>2</v>
      </c>
      <c r="D36" s="166" t="s">
        <v>343</v>
      </c>
      <c r="E36" s="166" t="s">
        <v>364</v>
      </c>
      <c r="F36" s="183">
        <v>344</v>
      </c>
      <c r="G36" s="166" t="s">
        <v>499</v>
      </c>
      <c r="H36" s="179" t="s">
        <v>290</v>
      </c>
      <c r="I36" s="153" t="s">
        <v>315</v>
      </c>
      <c r="J36" s="148" t="s">
        <v>383</v>
      </c>
      <c r="K36" s="179" t="s">
        <v>291</v>
      </c>
      <c r="L36" s="148">
        <v>22</v>
      </c>
      <c r="M36" s="116" t="s">
        <v>321</v>
      </c>
      <c r="N36" s="148" t="s">
        <v>329</v>
      </c>
      <c r="O36" s="184" t="s">
        <v>505</v>
      </c>
      <c r="P36" s="116" t="s">
        <v>342</v>
      </c>
      <c r="Q36" s="148" t="s">
        <v>293</v>
      </c>
      <c r="R36" s="116" t="s">
        <v>369</v>
      </c>
      <c r="S36" s="148" t="s">
        <v>377</v>
      </c>
      <c r="T36" s="153">
        <v>92650</v>
      </c>
      <c r="U36" s="153">
        <v>1105</v>
      </c>
      <c r="V36" s="153">
        <v>1105</v>
      </c>
      <c r="W36" s="153">
        <v>0</v>
      </c>
      <c r="X36" s="169">
        <f t="shared" si="4"/>
        <v>0</v>
      </c>
      <c r="Y36" s="153">
        <f t="shared" si="5"/>
        <v>0</v>
      </c>
      <c r="Z36" s="170"/>
      <c r="AA36" s="170"/>
      <c r="AB36" s="116"/>
    </row>
    <row r="37" spans="1:28" s="118" customFormat="1" x14ac:dyDescent="0.25">
      <c r="A37" s="148" t="s">
        <v>289</v>
      </c>
      <c r="B37" s="179" t="s">
        <v>352</v>
      </c>
      <c r="C37" s="148">
        <v>2</v>
      </c>
      <c r="D37" s="166" t="s">
        <v>343</v>
      </c>
      <c r="E37" s="166" t="s">
        <v>364</v>
      </c>
      <c r="F37" s="183">
        <v>344</v>
      </c>
      <c r="G37" s="166" t="s">
        <v>499</v>
      </c>
      <c r="H37" s="179" t="s">
        <v>290</v>
      </c>
      <c r="I37" s="153" t="s">
        <v>315</v>
      </c>
      <c r="J37" s="148" t="s">
        <v>383</v>
      </c>
      <c r="K37" s="179" t="s">
        <v>291</v>
      </c>
      <c r="L37" s="148">
        <v>22</v>
      </c>
      <c r="M37" s="116" t="s">
        <v>321</v>
      </c>
      <c r="N37" s="148" t="s">
        <v>329</v>
      </c>
      <c r="O37" s="184" t="s">
        <v>506</v>
      </c>
      <c r="P37" s="116" t="s">
        <v>342</v>
      </c>
      <c r="Q37" s="148" t="s">
        <v>293</v>
      </c>
      <c r="R37" s="116" t="s">
        <v>369</v>
      </c>
      <c r="S37" s="148" t="s">
        <v>377</v>
      </c>
      <c r="T37" s="153">
        <v>92650</v>
      </c>
      <c r="U37" s="153">
        <v>1105</v>
      </c>
      <c r="V37" s="153">
        <v>1105</v>
      </c>
      <c r="W37" s="153">
        <v>0</v>
      </c>
      <c r="X37" s="169">
        <f t="shared" si="4"/>
        <v>0</v>
      </c>
      <c r="Y37" s="153">
        <f t="shared" si="5"/>
        <v>0</v>
      </c>
      <c r="Z37" s="170" t="s">
        <v>581</v>
      </c>
      <c r="AA37" s="170"/>
      <c r="AB37" s="116"/>
    </row>
    <row r="38" spans="1:28" s="118" customFormat="1" x14ac:dyDescent="0.25">
      <c r="A38" s="148" t="s">
        <v>289</v>
      </c>
      <c r="B38" s="179" t="s">
        <v>352</v>
      </c>
      <c r="C38" s="148">
        <v>2</v>
      </c>
      <c r="D38" s="166" t="s">
        <v>343</v>
      </c>
      <c r="E38" s="166" t="s">
        <v>364</v>
      </c>
      <c r="F38" s="183">
        <v>344</v>
      </c>
      <c r="G38" s="166" t="s">
        <v>499</v>
      </c>
      <c r="H38" s="179" t="s">
        <v>290</v>
      </c>
      <c r="I38" s="153" t="s">
        <v>315</v>
      </c>
      <c r="J38" s="148" t="s">
        <v>383</v>
      </c>
      <c r="K38" s="179" t="s">
        <v>291</v>
      </c>
      <c r="L38" s="148">
        <v>22</v>
      </c>
      <c r="M38" s="116" t="s">
        <v>321</v>
      </c>
      <c r="N38" s="148" t="s">
        <v>329</v>
      </c>
      <c r="O38" s="184" t="s">
        <v>507</v>
      </c>
      <c r="P38" s="116" t="s">
        <v>342</v>
      </c>
      <c r="Q38" s="148" t="s">
        <v>293</v>
      </c>
      <c r="R38" s="116" t="s">
        <v>369</v>
      </c>
      <c r="S38" s="148" t="s">
        <v>377</v>
      </c>
      <c r="T38" s="153">
        <v>92650</v>
      </c>
      <c r="U38" s="153">
        <v>1105</v>
      </c>
      <c r="V38" s="153">
        <v>1105</v>
      </c>
      <c r="W38" s="153">
        <v>0</v>
      </c>
      <c r="X38" s="169">
        <f t="shared" si="4"/>
        <v>0</v>
      </c>
      <c r="Y38" s="153">
        <f t="shared" si="5"/>
        <v>0</v>
      </c>
      <c r="Z38" s="170"/>
      <c r="AA38" s="170"/>
      <c r="AB38" s="116"/>
    </row>
    <row r="39" spans="1:28" s="118" customFormat="1" x14ac:dyDescent="0.25">
      <c r="A39" s="148" t="s">
        <v>289</v>
      </c>
      <c r="B39" s="179" t="s">
        <v>352</v>
      </c>
      <c r="C39" s="148">
        <v>2</v>
      </c>
      <c r="D39" s="166" t="s">
        <v>343</v>
      </c>
      <c r="E39" s="166" t="s">
        <v>364</v>
      </c>
      <c r="F39" s="183">
        <v>344</v>
      </c>
      <c r="G39" s="166" t="s">
        <v>499</v>
      </c>
      <c r="H39" s="179" t="s">
        <v>290</v>
      </c>
      <c r="I39" s="153" t="s">
        <v>315</v>
      </c>
      <c r="J39" s="148" t="s">
        <v>383</v>
      </c>
      <c r="K39" s="179" t="s">
        <v>291</v>
      </c>
      <c r="L39" s="148">
        <v>22</v>
      </c>
      <c r="M39" s="116" t="s">
        <v>321</v>
      </c>
      <c r="N39" s="148" t="s">
        <v>329</v>
      </c>
      <c r="O39" s="184" t="s">
        <v>508</v>
      </c>
      <c r="P39" s="116" t="s">
        <v>342</v>
      </c>
      <c r="Q39" s="148" t="s">
        <v>293</v>
      </c>
      <c r="R39" s="116" t="s">
        <v>369</v>
      </c>
      <c r="S39" s="148" t="s">
        <v>377</v>
      </c>
      <c r="T39" s="153">
        <v>92650</v>
      </c>
      <c r="U39" s="153">
        <v>1105</v>
      </c>
      <c r="V39" s="153">
        <v>1105</v>
      </c>
      <c r="W39" s="153">
        <v>0</v>
      </c>
      <c r="X39" s="169">
        <f t="shared" si="4"/>
        <v>0</v>
      </c>
      <c r="Y39" s="153">
        <f t="shared" si="5"/>
        <v>0</v>
      </c>
      <c r="Z39" s="170"/>
      <c r="AA39" s="170"/>
      <c r="AB39" s="116"/>
    </row>
    <row r="40" spans="1:28" s="118" customFormat="1" x14ac:dyDescent="0.25">
      <c r="A40" s="148" t="s">
        <v>289</v>
      </c>
      <c r="B40" s="179" t="s">
        <v>352</v>
      </c>
      <c r="C40" s="148">
        <v>2</v>
      </c>
      <c r="D40" s="166" t="s">
        <v>343</v>
      </c>
      <c r="E40" s="166" t="s">
        <v>364</v>
      </c>
      <c r="F40" s="183">
        <v>344</v>
      </c>
      <c r="G40" s="166" t="s">
        <v>499</v>
      </c>
      <c r="H40" s="179" t="s">
        <v>290</v>
      </c>
      <c r="I40" s="153" t="s">
        <v>315</v>
      </c>
      <c r="J40" s="148" t="s">
        <v>383</v>
      </c>
      <c r="K40" s="179" t="s">
        <v>291</v>
      </c>
      <c r="L40" s="148">
        <v>22</v>
      </c>
      <c r="M40" s="116" t="s">
        <v>321</v>
      </c>
      <c r="N40" s="148" t="s">
        <v>329</v>
      </c>
      <c r="O40" s="184" t="s">
        <v>509</v>
      </c>
      <c r="P40" s="116" t="s">
        <v>342</v>
      </c>
      <c r="Q40" s="148" t="s">
        <v>293</v>
      </c>
      <c r="R40" s="116" t="s">
        <v>369</v>
      </c>
      <c r="S40" s="148" t="s">
        <v>377</v>
      </c>
      <c r="T40" s="153">
        <v>92650</v>
      </c>
      <c r="U40" s="153">
        <v>1105</v>
      </c>
      <c r="V40" s="153">
        <v>1105</v>
      </c>
      <c r="W40" s="153">
        <v>0</v>
      </c>
      <c r="X40" s="169">
        <f t="shared" si="4"/>
        <v>0</v>
      </c>
      <c r="Y40" s="153">
        <f t="shared" si="5"/>
        <v>0</v>
      </c>
      <c r="Z40" s="170"/>
      <c r="AA40" s="170"/>
      <c r="AB40" s="116"/>
    </row>
    <row r="41" spans="1:28" s="118" customFormat="1" ht="15.75" thickBot="1" x14ac:dyDescent="0.3">
      <c r="A41" s="148" t="s">
        <v>289</v>
      </c>
      <c r="B41" s="179" t="s">
        <v>352</v>
      </c>
      <c r="C41" s="148">
        <v>2</v>
      </c>
      <c r="D41" s="166" t="s">
        <v>343</v>
      </c>
      <c r="E41" s="166" t="s">
        <v>364</v>
      </c>
      <c r="F41" s="183">
        <v>344</v>
      </c>
      <c r="G41" s="166" t="s">
        <v>499</v>
      </c>
      <c r="H41" s="179" t="s">
        <v>290</v>
      </c>
      <c r="I41" s="153" t="s">
        <v>315</v>
      </c>
      <c r="J41" s="148" t="s">
        <v>383</v>
      </c>
      <c r="K41" s="179" t="s">
        <v>291</v>
      </c>
      <c r="L41" s="148">
        <v>22</v>
      </c>
      <c r="M41" s="116" t="s">
        <v>321</v>
      </c>
      <c r="N41" s="148" t="s">
        <v>329</v>
      </c>
      <c r="O41" s="184" t="s">
        <v>510</v>
      </c>
      <c r="P41" s="116" t="s">
        <v>342</v>
      </c>
      <c r="Q41" s="148" t="s">
        <v>293</v>
      </c>
      <c r="R41" s="116" t="s">
        <v>369</v>
      </c>
      <c r="S41" s="148" t="s">
        <v>377</v>
      </c>
      <c r="T41" s="153">
        <v>92650</v>
      </c>
      <c r="U41" s="153">
        <v>1105</v>
      </c>
      <c r="V41" s="153">
        <v>1105</v>
      </c>
      <c r="W41" s="153">
        <v>0</v>
      </c>
      <c r="X41" s="169">
        <f t="shared" si="4"/>
        <v>0</v>
      </c>
      <c r="Y41" s="153">
        <f t="shared" si="5"/>
        <v>0</v>
      </c>
      <c r="Z41" s="170"/>
      <c r="AA41" s="170"/>
      <c r="AB41" s="116"/>
    </row>
    <row r="42" spans="1:28" s="118" customFormat="1" ht="15.75" thickBot="1" x14ac:dyDescent="0.3">
      <c r="A42" s="153" t="s">
        <v>289</v>
      </c>
      <c r="B42" s="153" t="s">
        <v>455</v>
      </c>
      <c r="C42" s="153">
        <v>1</v>
      </c>
      <c r="D42" s="166" t="s">
        <v>482</v>
      </c>
      <c r="E42" s="166" t="s">
        <v>356</v>
      </c>
      <c r="F42" s="167">
        <v>372</v>
      </c>
      <c r="G42" s="153" t="s">
        <v>489</v>
      </c>
      <c r="H42" s="153" t="s">
        <v>380</v>
      </c>
      <c r="I42" s="153" t="s">
        <v>315</v>
      </c>
      <c r="J42" s="148" t="s">
        <v>383</v>
      </c>
      <c r="K42" s="153" t="s">
        <v>291</v>
      </c>
      <c r="L42" s="148">
        <v>61</v>
      </c>
      <c r="M42" s="153" t="s">
        <v>307</v>
      </c>
      <c r="N42" s="185" t="s">
        <v>376</v>
      </c>
      <c r="O42" s="186" t="s">
        <v>522</v>
      </c>
      <c r="P42" s="187" t="s">
        <v>342</v>
      </c>
      <c r="Q42" s="148" t="s">
        <v>293</v>
      </c>
      <c r="R42" s="116" t="s">
        <v>369</v>
      </c>
      <c r="S42" s="148" t="s">
        <v>377</v>
      </c>
      <c r="T42" s="153">
        <v>92650</v>
      </c>
      <c r="U42" s="153">
        <v>854</v>
      </c>
      <c r="V42" s="153">
        <v>854</v>
      </c>
      <c r="W42" s="153">
        <v>0</v>
      </c>
      <c r="X42" s="169">
        <v>0</v>
      </c>
      <c r="Y42" s="153">
        <v>0</v>
      </c>
      <c r="Z42" s="170"/>
      <c r="AA42" s="170"/>
      <c r="AB42" s="116"/>
    </row>
    <row r="43" spans="1:28" s="118" customFormat="1" ht="15.75" thickBot="1" x14ac:dyDescent="0.3">
      <c r="A43" s="153" t="s">
        <v>289</v>
      </c>
      <c r="B43" s="153" t="s">
        <v>455</v>
      </c>
      <c r="C43" s="153">
        <v>1</v>
      </c>
      <c r="D43" s="166" t="s">
        <v>482</v>
      </c>
      <c r="E43" s="166" t="s">
        <v>356</v>
      </c>
      <c r="F43" s="167">
        <v>372</v>
      </c>
      <c r="G43" s="153" t="s">
        <v>489</v>
      </c>
      <c r="H43" s="153" t="s">
        <v>380</v>
      </c>
      <c r="I43" s="153" t="s">
        <v>315</v>
      </c>
      <c r="J43" s="148" t="s">
        <v>383</v>
      </c>
      <c r="K43" s="153" t="s">
        <v>291</v>
      </c>
      <c r="L43" s="148">
        <v>61</v>
      </c>
      <c r="M43" s="153" t="s">
        <v>307</v>
      </c>
      <c r="N43" s="185" t="s">
        <v>376</v>
      </c>
      <c r="O43" s="186" t="s">
        <v>580</v>
      </c>
      <c r="P43" s="187" t="s">
        <v>342</v>
      </c>
      <c r="Q43" s="148" t="s">
        <v>293</v>
      </c>
      <c r="R43" s="116" t="s">
        <v>369</v>
      </c>
      <c r="S43" s="148" t="s">
        <v>377</v>
      </c>
      <c r="T43" s="153">
        <v>92650</v>
      </c>
      <c r="U43" s="153">
        <v>854</v>
      </c>
      <c r="V43" s="153">
        <v>854</v>
      </c>
      <c r="W43" s="153">
        <v>0</v>
      </c>
      <c r="X43" s="169">
        <v>0</v>
      </c>
      <c r="Y43" s="153">
        <v>0</v>
      </c>
      <c r="Z43" s="170"/>
      <c r="AA43" s="170"/>
      <c r="AB43" s="116"/>
    </row>
    <row r="44" spans="1:28" s="118" customFormat="1" ht="15.75" thickBot="1" x14ac:dyDescent="0.3">
      <c r="A44" s="153" t="s">
        <v>289</v>
      </c>
      <c r="B44" s="153" t="s">
        <v>455</v>
      </c>
      <c r="C44" s="153">
        <v>1</v>
      </c>
      <c r="D44" s="166" t="s">
        <v>482</v>
      </c>
      <c r="E44" s="166" t="s">
        <v>356</v>
      </c>
      <c r="F44" s="167">
        <v>372</v>
      </c>
      <c r="G44" s="153" t="s">
        <v>489</v>
      </c>
      <c r="H44" s="153" t="s">
        <v>380</v>
      </c>
      <c r="I44" s="153" t="s">
        <v>315</v>
      </c>
      <c r="J44" s="148" t="s">
        <v>383</v>
      </c>
      <c r="K44" s="153" t="s">
        <v>291</v>
      </c>
      <c r="L44" s="148">
        <v>61</v>
      </c>
      <c r="M44" s="153" t="s">
        <v>307</v>
      </c>
      <c r="N44" s="185" t="s">
        <v>376</v>
      </c>
      <c r="O44" s="186" t="s">
        <v>490</v>
      </c>
      <c r="P44" s="187" t="s">
        <v>342</v>
      </c>
      <c r="Q44" s="148" t="s">
        <v>293</v>
      </c>
      <c r="R44" s="116" t="s">
        <v>369</v>
      </c>
      <c r="S44" s="148" t="s">
        <v>377</v>
      </c>
      <c r="T44" s="153">
        <v>92650</v>
      </c>
      <c r="U44" s="153">
        <v>854</v>
      </c>
      <c r="V44" s="153">
        <v>0</v>
      </c>
      <c r="W44" s="153">
        <v>0</v>
      </c>
      <c r="X44" s="169">
        <v>0</v>
      </c>
      <c r="Y44" s="153">
        <v>0</v>
      </c>
      <c r="Z44" s="170"/>
      <c r="AA44" s="170"/>
      <c r="AB44" s="116"/>
    </row>
    <row r="45" spans="1:28" s="118" customFormat="1" ht="15.75" thickBot="1" x14ac:dyDescent="0.3">
      <c r="A45" s="153" t="s">
        <v>289</v>
      </c>
      <c r="B45" s="153" t="s">
        <v>455</v>
      </c>
      <c r="C45" s="153">
        <v>1</v>
      </c>
      <c r="D45" s="166" t="s">
        <v>482</v>
      </c>
      <c r="E45" s="166" t="s">
        <v>356</v>
      </c>
      <c r="F45" s="167">
        <v>372</v>
      </c>
      <c r="G45" s="153" t="s">
        <v>489</v>
      </c>
      <c r="H45" s="153" t="s">
        <v>380</v>
      </c>
      <c r="I45" s="153" t="s">
        <v>315</v>
      </c>
      <c r="J45" s="148" t="s">
        <v>383</v>
      </c>
      <c r="K45" s="153" t="s">
        <v>291</v>
      </c>
      <c r="L45" s="148">
        <v>61</v>
      </c>
      <c r="M45" s="153" t="s">
        <v>307</v>
      </c>
      <c r="N45" s="185" t="s">
        <v>376</v>
      </c>
      <c r="O45" s="186" t="s">
        <v>491</v>
      </c>
      <c r="P45" s="187" t="s">
        <v>342</v>
      </c>
      <c r="Q45" s="148" t="s">
        <v>293</v>
      </c>
      <c r="R45" s="116" t="s">
        <v>369</v>
      </c>
      <c r="S45" s="148" t="s">
        <v>377</v>
      </c>
      <c r="T45" s="153">
        <v>92650</v>
      </c>
      <c r="U45" s="153">
        <v>854</v>
      </c>
      <c r="V45" s="153">
        <v>0</v>
      </c>
      <c r="W45" s="153">
        <v>0</v>
      </c>
      <c r="X45" s="169">
        <v>0</v>
      </c>
      <c r="Y45" s="153">
        <v>0</v>
      </c>
      <c r="Z45" s="170"/>
      <c r="AA45" s="170"/>
      <c r="AB45" s="116"/>
    </row>
    <row r="46" spans="1:28" s="118" customFormat="1" ht="15.75" thickBot="1" x14ac:dyDescent="0.3">
      <c r="A46" s="153" t="s">
        <v>289</v>
      </c>
      <c r="B46" s="153" t="s">
        <v>455</v>
      </c>
      <c r="C46" s="153">
        <v>1</v>
      </c>
      <c r="D46" s="166" t="s">
        <v>482</v>
      </c>
      <c r="E46" s="166" t="s">
        <v>356</v>
      </c>
      <c r="F46" s="167">
        <v>372</v>
      </c>
      <c r="G46" s="153" t="s">
        <v>489</v>
      </c>
      <c r="H46" s="153" t="s">
        <v>380</v>
      </c>
      <c r="I46" s="153" t="s">
        <v>315</v>
      </c>
      <c r="J46" s="148" t="s">
        <v>383</v>
      </c>
      <c r="K46" s="153" t="s">
        <v>291</v>
      </c>
      <c r="L46" s="148">
        <v>61</v>
      </c>
      <c r="M46" s="153" t="s">
        <v>307</v>
      </c>
      <c r="N46" s="185" t="s">
        <v>376</v>
      </c>
      <c r="O46" s="186" t="s">
        <v>492</v>
      </c>
      <c r="P46" s="187" t="s">
        <v>342</v>
      </c>
      <c r="Q46" s="148" t="s">
        <v>293</v>
      </c>
      <c r="R46" s="116" t="s">
        <v>369</v>
      </c>
      <c r="S46" s="148" t="s">
        <v>377</v>
      </c>
      <c r="T46" s="153">
        <v>92650</v>
      </c>
      <c r="U46" s="153">
        <v>854</v>
      </c>
      <c r="V46" s="153">
        <v>0</v>
      </c>
      <c r="W46" s="153">
        <v>0</v>
      </c>
      <c r="X46" s="169">
        <v>0</v>
      </c>
      <c r="Y46" s="153">
        <v>0</v>
      </c>
      <c r="Z46" s="170"/>
      <c r="AA46" s="170"/>
      <c r="AB46" s="116"/>
    </row>
    <row r="47" spans="1:28" s="118" customFormat="1" ht="15.75" thickBot="1" x14ac:dyDescent="0.3">
      <c r="A47" s="153" t="s">
        <v>289</v>
      </c>
      <c r="B47" s="153" t="s">
        <v>455</v>
      </c>
      <c r="C47" s="153">
        <v>1</v>
      </c>
      <c r="D47" s="166" t="s">
        <v>482</v>
      </c>
      <c r="E47" s="166" t="s">
        <v>356</v>
      </c>
      <c r="F47" s="167">
        <v>372</v>
      </c>
      <c r="G47" s="153" t="s">
        <v>489</v>
      </c>
      <c r="H47" s="153" t="s">
        <v>380</v>
      </c>
      <c r="I47" s="153" t="s">
        <v>315</v>
      </c>
      <c r="J47" s="148" t="s">
        <v>383</v>
      </c>
      <c r="K47" s="153" t="s">
        <v>291</v>
      </c>
      <c r="L47" s="148">
        <v>61</v>
      </c>
      <c r="M47" s="153" t="s">
        <v>307</v>
      </c>
      <c r="N47" s="185" t="s">
        <v>376</v>
      </c>
      <c r="O47" s="186" t="s">
        <v>493</v>
      </c>
      <c r="P47" s="187" t="s">
        <v>342</v>
      </c>
      <c r="Q47" s="148" t="s">
        <v>293</v>
      </c>
      <c r="R47" s="116" t="s">
        <v>369</v>
      </c>
      <c r="S47" s="148" t="s">
        <v>377</v>
      </c>
      <c r="T47" s="153">
        <v>92650</v>
      </c>
      <c r="U47" s="153">
        <v>854</v>
      </c>
      <c r="V47" s="153">
        <v>0</v>
      </c>
      <c r="W47" s="153">
        <v>0</v>
      </c>
      <c r="X47" s="169">
        <v>0</v>
      </c>
      <c r="Y47" s="153">
        <v>0</v>
      </c>
      <c r="Z47" s="170"/>
      <c r="AA47" s="170"/>
      <c r="AB47" s="116"/>
    </row>
    <row r="48" spans="1:28" s="118" customFormat="1" ht="15.75" thickBot="1" x14ac:dyDescent="0.3">
      <c r="A48" s="153" t="s">
        <v>289</v>
      </c>
      <c r="B48" s="153" t="s">
        <v>455</v>
      </c>
      <c r="C48" s="153">
        <v>1</v>
      </c>
      <c r="D48" s="166" t="s">
        <v>482</v>
      </c>
      <c r="E48" s="166" t="s">
        <v>356</v>
      </c>
      <c r="F48" s="167">
        <v>372</v>
      </c>
      <c r="G48" s="153" t="s">
        <v>489</v>
      </c>
      <c r="H48" s="153" t="s">
        <v>380</v>
      </c>
      <c r="I48" s="153" t="s">
        <v>315</v>
      </c>
      <c r="J48" s="148" t="s">
        <v>383</v>
      </c>
      <c r="K48" s="153" t="s">
        <v>291</v>
      </c>
      <c r="L48" s="148">
        <v>61</v>
      </c>
      <c r="M48" s="153" t="s">
        <v>307</v>
      </c>
      <c r="N48" s="185" t="s">
        <v>376</v>
      </c>
      <c r="O48" s="186" t="s">
        <v>494</v>
      </c>
      <c r="P48" s="187" t="s">
        <v>342</v>
      </c>
      <c r="Q48" s="148" t="s">
        <v>293</v>
      </c>
      <c r="R48" s="116" t="s">
        <v>369</v>
      </c>
      <c r="S48" s="148" t="s">
        <v>377</v>
      </c>
      <c r="T48" s="153">
        <v>92650</v>
      </c>
      <c r="U48" s="153">
        <v>854</v>
      </c>
      <c r="V48" s="153">
        <v>0</v>
      </c>
      <c r="W48" s="153">
        <v>0</v>
      </c>
      <c r="X48" s="169">
        <v>0</v>
      </c>
      <c r="Y48" s="153">
        <v>0</v>
      </c>
      <c r="Z48" s="170"/>
      <c r="AA48" s="170"/>
      <c r="AB48" s="116"/>
    </row>
    <row r="49" spans="1:28" s="118" customFormat="1" ht="15.75" thickBot="1" x14ac:dyDescent="0.3">
      <c r="A49" s="153" t="s">
        <v>289</v>
      </c>
      <c r="B49" s="153" t="s">
        <v>455</v>
      </c>
      <c r="C49" s="153">
        <v>1</v>
      </c>
      <c r="D49" s="166" t="s">
        <v>482</v>
      </c>
      <c r="E49" s="166" t="s">
        <v>356</v>
      </c>
      <c r="F49" s="167">
        <v>372</v>
      </c>
      <c r="G49" s="153" t="s">
        <v>489</v>
      </c>
      <c r="H49" s="153" t="s">
        <v>380</v>
      </c>
      <c r="I49" s="153" t="s">
        <v>315</v>
      </c>
      <c r="J49" s="148" t="s">
        <v>383</v>
      </c>
      <c r="K49" s="153" t="s">
        <v>291</v>
      </c>
      <c r="L49" s="148">
        <v>61</v>
      </c>
      <c r="M49" s="153" t="s">
        <v>307</v>
      </c>
      <c r="N49" s="185" t="s">
        <v>376</v>
      </c>
      <c r="O49" s="186" t="s">
        <v>495</v>
      </c>
      <c r="P49" s="187" t="s">
        <v>342</v>
      </c>
      <c r="Q49" s="148" t="s">
        <v>293</v>
      </c>
      <c r="R49" s="116" t="s">
        <v>498</v>
      </c>
      <c r="S49" s="148" t="s">
        <v>377</v>
      </c>
      <c r="T49" s="153">
        <v>92650</v>
      </c>
      <c r="U49" s="153">
        <v>854</v>
      </c>
      <c r="V49" s="153">
        <v>0</v>
      </c>
      <c r="W49" s="153">
        <v>0</v>
      </c>
      <c r="X49" s="169">
        <v>0</v>
      </c>
      <c r="Y49" s="153">
        <v>0</v>
      </c>
      <c r="Z49" s="170"/>
      <c r="AA49" s="170"/>
      <c r="AB49" s="116"/>
    </row>
    <row r="50" spans="1:28" s="118" customFormat="1" ht="15.75" thickBot="1" x14ac:dyDescent="0.3">
      <c r="A50" s="153" t="s">
        <v>289</v>
      </c>
      <c r="B50" s="153" t="s">
        <v>455</v>
      </c>
      <c r="C50" s="153">
        <v>1</v>
      </c>
      <c r="D50" s="166" t="s">
        <v>482</v>
      </c>
      <c r="E50" s="166" t="s">
        <v>356</v>
      </c>
      <c r="F50" s="167">
        <v>372</v>
      </c>
      <c r="G50" s="153" t="s">
        <v>489</v>
      </c>
      <c r="H50" s="153" t="s">
        <v>380</v>
      </c>
      <c r="I50" s="153" t="s">
        <v>315</v>
      </c>
      <c r="J50" s="148" t="s">
        <v>383</v>
      </c>
      <c r="K50" s="153" t="s">
        <v>291</v>
      </c>
      <c r="L50" s="148">
        <v>61</v>
      </c>
      <c r="M50" s="153" t="s">
        <v>307</v>
      </c>
      <c r="N50" s="185" t="s">
        <v>376</v>
      </c>
      <c r="O50" s="186" t="s">
        <v>496</v>
      </c>
      <c r="P50" s="187" t="s">
        <v>342</v>
      </c>
      <c r="Q50" s="148" t="s">
        <v>293</v>
      </c>
      <c r="R50" s="116" t="s">
        <v>497</v>
      </c>
      <c r="S50" s="148" t="s">
        <v>377</v>
      </c>
      <c r="T50" s="153">
        <v>92650</v>
      </c>
      <c r="U50" s="153">
        <v>854</v>
      </c>
      <c r="V50" s="153">
        <v>0</v>
      </c>
      <c r="W50" s="153">
        <v>0</v>
      </c>
      <c r="X50" s="169">
        <v>0</v>
      </c>
      <c r="Y50" s="153">
        <v>0</v>
      </c>
      <c r="Z50" s="170"/>
      <c r="AA50" s="170"/>
      <c r="AB50" s="116"/>
    </row>
    <row r="51" spans="1:28" s="118" customFormat="1" x14ac:dyDescent="0.25">
      <c r="A51" s="116" t="s">
        <v>289</v>
      </c>
      <c r="B51" s="116" t="s">
        <v>351</v>
      </c>
      <c r="C51" s="148">
        <v>1</v>
      </c>
      <c r="D51" s="166" t="s">
        <v>511</v>
      </c>
      <c r="E51" s="166" t="s">
        <v>365</v>
      </c>
      <c r="F51" s="167">
        <v>347</v>
      </c>
      <c r="G51" s="166" t="s">
        <v>366</v>
      </c>
      <c r="H51" s="179" t="s">
        <v>380</v>
      </c>
      <c r="I51" s="153" t="s">
        <v>315</v>
      </c>
      <c r="J51" s="148" t="s">
        <v>383</v>
      </c>
      <c r="K51" s="179" t="s">
        <v>291</v>
      </c>
      <c r="L51" s="148">
        <v>30</v>
      </c>
      <c r="M51" s="116" t="s">
        <v>355</v>
      </c>
      <c r="N51" s="185" t="s">
        <v>376</v>
      </c>
      <c r="O51" s="188" t="s">
        <v>512</v>
      </c>
      <c r="P51" s="148" t="s">
        <v>367</v>
      </c>
      <c r="Q51" s="148" t="s">
        <v>293</v>
      </c>
      <c r="R51" s="116" t="s">
        <v>370</v>
      </c>
      <c r="S51" s="116" t="s">
        <v>378</v>
      </c>
      <c r="T51" s="153">
        <v>92650</v>
      </c>
      <c r="U51" s="153">
        <v>92650</v>
      </c>
      <c r="V51" s="153">
        <v>92650</v>
      </c>
      <c r="W51" s="153">
        <v>0</v>
      </c>
      <c r="X51" s="169">
        <f t="shared" ref="X51:X63" si="6">+W51/V51</f>
        <v>0</v>
      </c>
      <c r="Y51" s="153">
        <f t="shared" ref="Y51:Y63" si="7">+W51/U51*100</f>
        <v>0</v>
      </c>
      <c r="Z51" s="170" t="s">
        <v>581</v>
      </c>
      <c r="AA51" s="170"/>
      <c r="AB51" s="116"/>
    </row>
    <row r="52" spans="1:28" s="118" customFormat="1" x14ac:dyDescent="0.25">
      <c r="A52" s="116" t="s">
        <v>289</v>
      </c>
      <c r="B52" s="116" t="s">
        <v>351</v>
      </c>
      <c r="C52" s="148">
        <v>1</v>
      </c>
      <c r="D52" s="166" t="s">
        <v>511</v>
      </c>
      <c r="E52" s="166" t="s">
        <v>365</v>
      </c>
      <c r="F52" s="167">
        <v>347</v>
      </c>
      <c r="G52" s="166" t="s">
        <v>366</v>
      </c>
      <c r="H52" s="179" t="s">
        <v>380</v>
      </c>
      <c r="I52" s="153" t="s">
        <v>315</v>
      </c>
      <c r="J52" s="148" t="s">
        <v>383</v>
      </c>
      <c r="K52" s="179" t="s">
        <v>291</v>
      </c>
      <c r="L52" s="148">
        <v>30</v>
      </c>
      <c r="M52" s="116" t="s">
        <v>355</v>
      </c>
      <c r="N52" s="185" t="s">
        <v>376</v>
      </c>
      <c r="O52" s="188" t="s">
        <v>582</v>
      </c>
      <c r="P52" s="148" t="s">
        <v>367</v>
      </c>
      <c r="Q52" s="148" t="s">
        <v>293</v>
      </c>
      <c r="R52" s="116" t="s">
        <v>370</v>
      </c>
      <c r="S52" s="116" t="s">
        <v>378</v>
      </c>
      <c r="T52" s="153">
        <v>92650</v>
      </c>
      <c r="U52" s="153">
        <v>92650</v>
      </c>
      <c r="V52" s="153">
        <v>92650</v>
      </c>
      <c r="W52" s="153">
        <v>0</v>
      </c>
      <c r="X52" s="169">
        <f t="shared" ref="X52:X60" si="8">+W52/V52</f>
        <v>0</v>
      </c>
      <c r="Y52" s="153">
        <f t="shared" ref="Y52:Y60" si="9">+W52/U52*100</f>
        <v>0</v>
      </c>
      <c r="Z52" s="170" t="s">
        <v>581</v>
      </c>
      <c r="AA52" s="170"/>
      <c r="AB52" s="116"/>
    </row>
    <row r="53" spans="1:28" s="118" customFormat="1" x14ac:dyDescent="0.25">
      <c r="A53" s="116" t="s">
        <v>289</v>
      </c>
      <c r="B53" s="116" t="s">
        <v>351</v>
      </c>
      <c r="C53" s="148">
        <v>1</v>
      </c>
      <c r="D53" s="166" t="s">
        <v>511</v>
      </c>
      <c r="E53" s="166" t="s">
        <v>365</v>
      </c>
      <c r="F53" s="167">
        <v>347</v>
      </c>
      <c r="G53" s="166" t="s">
        <v>366</v>
      </c>
      <c r="H53" s="179" t="s">
        <v>380</v>
      </c>
      <c r="I53" s="153" t="s">
        <v>315</v>
      </c>
      <c r="J53" s="148" t="s">
        <v>383</v>
      </c>
      <c r="K53" s="179" t="s">
        <v>291</v>
      </c>
      <c r="L53" s="148">
        <v>30</v>
      </c>
      <c r="M53" s="116" t="s">
        <v>355</v>
      </c>
      <c r="N53" s="185" t="s">
        <v>376</v>
      </c>
      <c r="O53" s="188" t="s">
        <v>583</v>
      </c>
      <c r="P53" s="148" t="s">
        <v>367</v>
      </c>
      <c r="Q53" s="148" t="s">
        <v>293</v>
      </c>
      <c r="R53" s="116" t="s">
        <v>370</v>
      </c>
      <c r="S53" s="116" t="s">
        <v>378</v>
      </c>
      <c r="T53" s="153">
        <v>92650</v>
      </c>
      <c r="U53" s="153">
        <v>92650</v>
      </c>
      <c r="V53" s="153">
        <v>92650</v>
      </c>
      <c r="W53" s="153">
        <v>0</v>
      </c>
      <c r="X53" s="169">
        <f t="shared" si="8"/>
        <v>0</v>
      </c>
      <c r="Y53" s="153">
        <f t="shared" si="9"/>
        <v>0</v>
      </c>
      <c r="Z53" s="170" t="s">
        <v>581</v>
      </c>
      <c r="AA53" s="170"/>
      <c r="AB53" s="116"/>
    </row>
    <row r="54" spans="1:28" s="118" customFormat="1" x14ac:dyDescent="0.25">
      <c r="A54" s="116" t="s">
        <v>289</v>
      </c>
      <c r="B54" s="116" t="s">
        <v>351</v>
      </c>
      <c r="C54" s="148">
        <v>1</v>
      </c>
      <c r="D54" s="166" t="s">
        <v>511</v>
      </c>
      <c r="E54" s="166" t="s">
        <v>365</v>
      </c>
      <c r="F54" s="167">
        <v>347</v>
      </c>
      <c r="G54" s="166" t="s">
        <v>366</v>
      </c>
      <c r="H54" s="179" t="s">
        <v>380</v>
      </c>
      <c r="I54" s="153" t="s">
        <v>315</v>
      </c>
      <c r="J54" s="148" t="s">
        <v>383</v>
      </c>
      <c r="K54" s="179" t="s">
        <v>291</v>
      </c>
      <c r="L54" s="148">
        <v>30</v>
      </c>
      <c r="M54" s="116" t="s">
        <v>355</v>
      </c>
      <c r="N54" s="185" t="s">
        <v>376</v>
      </c>
      <c r="O54" s="188" t="s">
        <v>584</v>
      </c>
      <c r="P54" s="148" t="s">
        <v>367</v>
      </c>
      <c r="Q54" s="148" t="s">
        <v>293</v>
      </c>
      <c r="R54" s="116" t="s">
        <v>370</v>
      </c>
      <c r="S54" s="116" t="s">
        <v>378</v>
      </c>
      <c r="T54" s="153">
        <v>92650</v>
      </c>
      <c r="U54" s="153">
        <v>92650</v>
      </c>
      <c r="V54" s="153">
        <v>92650</v>
      </c>
      <c r="W54" s="153">
        <v>0</v>
      </c>
      <c r="X54" s="169">
        <f t="shared" si="8"/>
        <v>0</v>
      </c>
      <c r="Y54" s="153">
        <f t="shared" si="9"/>
        <v>0</v>
      </c>
      <c r="Z54" s="170" t="s">
        <v>581</v>
      </c>
      <c r="AA54" s="170"/>
      <c r="AB54" s="116"/>
    </row>
    <row r="55" spans="1:28" s="118" customFormat="1" x14ac:dyDescent="0.25">
      <c r="A55" s="116" t="s">
        <v>289</v>
      </c>
      <c r="B55" s="116" t="s">
        <v>351</v>
      </c>
      <c r="C55" s="148">
        <v>1</v>
      </c>
      <c r="D55" s="166" t="s">
        <v>511</v>
      </c>
      <c r="E55" s="166" t="s">
        <v>365</v>
      </c>
      <c r="F55" s="167">
        <v>347</v>
      </c>
      <c r="G55" s="166" t="s">
        <v>366</v>
      </c>
      <c r="H55" s="179" t="s">
        <v>380</v>
      </c>
      <c r="I55" s="153" t="s">
        <v>315</v>
      </c>
      <c r="J55" s="148" t="s">
        <v>383</v>
      </c>
      <c r="K55" s="179" t="s">
        <v>291</v>
      </c>
      <c r="L55" s="148">
        <v>30</v>
      </c>
      <c r="M55" s="116" t="s">
        <v>355</v>
      </c>
      <c r="N55" s="185" t="s">
        <v>376</v>
      </c>
      <c r="O55" s="188" t="s">
        <v>585</v>
      </c>
      <c r="P55" s="148" t="s">
        <v>367</v>
      </c>
      <c r="Q55" s="148" t="s">
        <v>293</v>
      </c>
      <c r="R55" s="116" t="s">
        <v>370</v>
      </c>
      <c r="S55" s="116" t="s">
        <v>378</v>
      </c>
      <c r="T55" s="153">
        <v>92650</v>
      </c>
      <c r="U55" s="153">
        <v>92650</v>
      </c>
      <c r="V55" s="153">
        <v>92650</v>
      </c>
      <c r="W55" s="153">
        <v>0</v>
      </c>
      <c r="X55" s="169">
        <f t="shared" si="8"/>
        <v>0</v>
      </c>
      <c r="Y55" s="153">
        <f t="shared" si="9"/>
        <v>0</v>
      </c>
      <c r="Z55" s="170" t="s">
        <v>581</v>
      </c>
      <c r="AA55" s="170"/>
      <c r="AB55" s="116"/>
    </row>
    <row r="56" spans="1:28" s="118" customFormat="1" x14ac:dyDescent="0.25">
      <c r="A56" s="116" t="s">
        <v>289</v>
      </c>
      <c r="B56" s="116" t="s">
        <v>351</v>
      </c>
      <c r="C56" s="148">
        <v>1</v>
      </c>
      <c r="D56" s="166" t="s">
        <v>511</v>
      </c>
      <c r="E56" s="166" t="s">
        <v>365</v>
      </c>
      <c r="F56" s="167">
        <v>347</v>
      </c>
      <c r="G56" s="166" t="s">
        <v>366</v>
      </c>
      <c r="H56" s="179" t="s">
        <v>380</v>
      </c>
      <c r="I56" s="153" t="s">
        <v>315</v>
      </c>
      <c r="J56" s="148" t="s">
        <v>383</v>
      </c>
      <c r="K56" s="179" t="s">
        <v>291</v>
      </c>
      <c r="L56" s="148">
        <v>30</v>
      </c>
      <c r="M56" s="116" t="s">
        <v>355</v>
      </c>
      <c r="N56" s="185" t="s">
        <v>376</v>
      </c>
      <c r="O56" s="188" t="s">
        <v>586</v>
      </c>
      <c r="P56" s="148" t="s">
        <v>367</v>
      </c>
      <c r="Q56" s="148" t="s">
        <v>293</v>
      </c>
      <c r="R56" s="116" t="s">
        <v>370</v>
      </c>
      <c r="S56" s="116" t="s">
        <v>378</v>
      </c>
      <c r="T56" s="153">
        <v>92650</v>
      </c>
      <c r="U56" s="153">
        <v>92650</v>
      </c>
      <c r="V56" s="153">
        <v>92650</v>
      </c>
      <c r="W56" s="153">
        <v>0</v>
      </c>
      <c r="X56" s="169">
        <f t="shared" si="8"/>
        <v>0</v>
      </c>
      <c r="Y56" s="153">
        <f t="shared" si="9"/>
        <v>0</v>
      </c>
      <c r="Z56" s="170" t="s">
        <v>581</v>
      </c>
      <c r="AA56" s="170"/>
      <c r="AB56" s="116"/>
    </row>
    <row r="57" spans="1:28" s="118" customFormat="1" x14ac:dyDescent="0.25">
      <c r="A57" s="116" t="s">
        <v>289</v>
      </c>
      <c r="B57" s="116" t="s">
        <v>351</v>
      </c>
      <c r="C57" s="148">
        <v>1</v>
      </c>
      <c r="D57" s="166" t="s">
        <v>511</v>
      </c>
      <c r="E57" s="166" t="s">
        <v>365</v>
      </c>
      <c r="F57" s="167">
        <v>347</v>
      </c>
      <c r="G57" s="166" t="s">
        <v>366</v>
      </c>
      <c r="H57" s="179" t="s">
        <v>380</v>
      </c>
      <c r="I57" s="153" t="s">
        <v>315</v>
      </c>
      <c r="J57" s="148" t="s">
        <v>383</v>
      </c>
      <c r="K57" s="179" t="s">
        <v>291</v>
      </c>
      <c r="L57" s="148">
        <v>30</v>
      </c>
      <c r="M57" s="116" t="s">
        <v>355</v>
      </c>
      <c r="N57" s="185" t="s">
        <v>376</v>
      </c>
      <c r="O57" s="188" t="s">
        <v>587</v>
      </c>
      <c r="P57" s="148" t="s">
        <v>367</v>
      </c>
      <c r="Q57" s="148" t="s">
        <v>293</v>
      </c>
      <c r="R57" s="116" t="s">
        <v>370</v>
      </c>
      <c r="S57" s="116" t="s">
        <v>378</v>
      </c>
      <c r="T57" s="153">
        <v>92650</v>
      </c>
      <c r="U57" s="153">
        <v>92650</v>
      </c>
      <c r="V57" s="153">
        <v>92650</v>
      </c>
      <c r="W57" s="153">
        <v>0</v>
      </c>
      <c r="X57" s="169">
        <f t="shared" si="8"/>
        <v>0</v>
      </c>
      <c r="Y57" s="153">
        <f t="shared" si="9"/>
        <v>0</v>
      </c>
      <c r="Z57" s="170" t="s">
        <v>581</v>
      </c>
      <c r="AA57" s="170"/>
      <c r="AB57" s="116"/>
    </row>
    <row r="58" spans="1:28" s="118" customFormat="1" x14ac:dyDescent="0.25">
      <c r="A58" s="116" t="s">
        <v>289</v>
      </c>
      <c r="B58" s="116" t="s">
        <v>351</v>
      </c>
      <c r="C58" s="148">
        <v>1</v>
      </c>
      <c r="D58" s="166" t="s">
        <v>511</v>
      </c>
      <c r="E58" s="166" t="s">
        <v>365</v>
      </c>
      <c r="F58" s="167">
        <v>347</v>
      </c>
      <c r="G58" s="166" t="s">
        <v>366</v>
      </c>
      <c r="H58" s="179" t="s">
        <v>380</v>
      </c>
      <c r="I58" s="153" t="s">
        <v>315</v>
      </c>
      <c r="J58" s="148" t="s">
        <v>383</v>
      </c>
      <c r="K58" s="179" t="s">
        <v>291</v>
      </c>
      <c r="L58" s="148">
        <v>30</v>
      </c>
      <c r="M58" s="116" t="s">
        <v>355</v>
      </c>
      <c r="N58" s="185" t="s">
        <v>376</v>
      </c>
      <c r="O58" s="188" t="s">
        <v>588</v>
      </c>
      <c r="P58" s="148" t="s">
        <v>367</v>
      </c>
      <c r="Q58" s="148" t="s">
        <v>293</v>
      </c>
      <c r="R58" s="116" t="s">
        <v>370</v>
      </c>
      <c r="S58" s="116" t="s">
        <v>378</v>
      </c>
      <c r="T58" s="153">
        <v>92650</v>
      </c>
      <c r="U58" s="153">
        <v>92650</v>
      </c>
      <c r="V58" s="153">
        <v>92650</v>
      </c>
      <c r="W58" s="153">
        <v>0</v>
      </c>
      <c r="X58" s="169">
        <f t="shared" si="8"/>
        <v>0</v>
      </c>
      <c r="Y58" s="153">
        <f t="shared" si="9"/>
        <v>0</v>
      </c>
      <c r="Z58" s="170" t="s">
        <v>581</v>
      </c>
      <c r="AA58" s="170"/>
      <c r="AB58" s="116"/>
    </row>
    <row r="59" spans="1:28" s="118" customFormat="1" x14ac:dyDescent="0.25">
      <c r="A59" s="116" t="s">
        <v>289</v>
      </c>
      <c r="B59" s="116" t="s">
        <v>351</v>
      </c>
      <c r="C59" s="148">
        <v>1</v>
      </c>
      <c r="D59" s="166" t="s">
        <v>511</v>
      </c>
      <c r="E59" s="166" t="s">
        <v>365</v>
      </c>
      <c r="F59" s="167">
        <v>347</v>
      </c>
      <c r="G59" s="166" t="s">
        <v>366</v>
      </c>
      <c r="H59" s="179" t="s">
        <v>380</v>
      </c>
      <c r="I59" s="153" t="s">
        <v>315</v>
      </c>
      <c r="J59" s="148" t="s">
        <v>383</v>
      </c>
      <c r="K59" s="179" t="s">
        <v>291</v>
      </c>
      <c r="L59" s="148">
        <v>30</v>
      </c>
      <c r="M59" s="116" t="s">
        <v>355</v>
      </c>
      <c r="N59" s="185" t="s">
        <v>376</v>
      </c>
      <c r="O59" s="188" t="s">
        <v>589</v>
      </c>
      <c r="P59" s="148" t="s">
        <v>367</v>
      </c>
      <c r="Q59" s="148" t="s">
        <v>293</v>
      </c>
      <c r="R59" s="116" t="s">
        <v>370</v>
      </c>
      <c r="S59" s="116" t="s">
        <v>378</v>
      </c>
      <c r="T59" s="153">
        <v>92650</v>
      </c>
      <c r="U59" s="153">
        <v>92650</v>
      </c>
      <c r="V59" s="153">
        <v>92650</v>
      </c>
      <c r="W59" s="153">
        <v>0</v>
      </c>
      <c r="X59" s="169">
        <f t="shared" si="8"/>
        <v>0</v>
      </c>
      <c r="Y59" s="153">
        <f t="shared" si="9"/>
        <v>0</v>
      </c>
      <c r="Z59" s="170" t="s">
        <v>581</v>
      </c>
      <c r="AA59" s="170"/>
      <c r="AB59" s="116"/>
    </row>
    <row r="60" spans="1:28" s="118" customFormat="1" x14ac:dyDescent="0.25">
      <c r="A60" s="116" t="s">
        <v>289</v>
      </c>
      <c r="B60" s="116" t="s">
        <v>351</v>
      </c>
      <c r="C60" s="148">
        <v>1</v>
      </c>
      <c r="D60" s="166" t="s">
        <v>511</v>
      </c>
      <c r="E60" s="166" t="s">
        <v>365</v>
      </c>
      <c r="F60" s="167">
        <v>347</v>
      </c>
      <c r="G60" s="166" t="s">
        <v>366</v>
      </c>
      <c r="H60" s="179" t="s">
        <v>380</v>
      </c>
      <c r="I60" s="153" t="s">
        <v>315</v>
      </c>
      <c r="J60" s="148" t="s">
        <v>383</v>
      </c>
      <c r="K60" s="179" t="s">
        <v>291</v>
      </c>
      <c r="L60" s="148">
        <v>30</v>
      </c>
      <c r="M60" s="116" t="s">
        <v>355</v>
      </c>
      <c r="N60" s="185" t="s">
        <v>376</v>
      </c>
      <c r="O60" s="188" t="s">
        <v>590</v>
      </c>
      <c r="P60" s="148" t="s">
        <v>367</v>
      </c>
      <c r="Q60" s="148" t="s">
        <v>293</v>
      </c>
      <c r="R60" s="116" t="s">
        <v>370</v>
      </c>
      <c r="S60" s="116" t="s">
        <v>378</v>
      </c>
      <c r="T60" s="153">
        <v>92650</v>
      </c>
      <c r="U60" s="153">
        <v>92650</v>
      </c>
      <c r="V60" s="153">
        <v>92650</v>
      </c>
      <c r="W60" s="153">
        <v>0</v>
      </c>
      <c r="X60" s="169">
        <f t="shared" si="8"/>
        <v>0</v>
      </c>
      <c r="Y60" s="153">
        <f t="shared" si="9"/>
        <v>0</v>
      </c>
      <c r="Z60" s="170" t="s">
        <v>581</v>
      </c>
      <c r="AA60" s="170"/>
      <c r="AB60" s="116"/>
    </row>
    <row r="61" spans="1:28" s="118" customFormat="1" x14ac:dyDescent="0.25">
      <c r="A61" s="116" t="s">
        <v>289</v>
      </c>
      <c r="B61" s="116" t="s">
        <v>351</v>
      </c>
      <c r="C61" s="148">
        <v>1</v>
      </c>
      <c r="D61" s="166" t="s">
        <v>511</v>
      </c>
      <c r="E61" s="166" t="s">
        <v>365</v>
      </c>
      <c r="F61" s="167">
        <v>347</v>
      </c>
      <c r="G61" s="166" t="s">
        <v>366</v>
      </c>
      <c r="H61" s="179" t="s">
        <v>380</v>
      </c>
      <c r="I61" s="153" t="s">
        <v>315</v>
      </c>
      <c r="J61" s="148" t="s">
        <v>383</v>
      </c>
      <c r="K61" s="179" t="s">
        <v>291</v>
      </c>
      <c r="L61" s="148">
        <v>30</v>
      </c>
      <c r="M61" s="116" t="s">
        <v>355</v>
      </c>
      <c r="N61" s="185" t="s">
        <v>376</v>
      </c>
      <c r="O61" s="188" t="s">
        <v>591</v>
      </c>
      <c r="P61" s="148" t="s">
        <v>367</v>
      </c>
      <c r="Q61" s="148" t="s">
        <v>293</v>
      </c>
      <c r="R61" s="116" t="s">
        <v>370</v>
      </c>
      <c r="S61" s="116" t="s">
        <v>378</v>
      </c>
      <c r="T61" s="153">
        <v>92650</v>
      </c>
      <c r="U61" s="153">
        <v>92650</v>
      </c>
      <c r="V61" s="153">
        <v>92650</v>
      </c>
      <c r="W61" s="153">
        <v>0</v>
      </c>
      <c r="X61" s="169">
        <f t="shared" ref="X61" si="10">+W61/V61</f>
        <v>0</v>
      </c>
      <c r="Y61" s="153">
        <f t="shared" ref="Y61" si="11">+W61/U61*100</f>
        <v>0</v>
      </c>
      <c r="Z61" s="170" t="s">
        <v>581</v>
      </c>
      <c r="AA61" s="170"/>
      <c r="AB61" s="116"/>
    </row>
    <row r="62" spans="1:28" s="118" customFormat="1" x14ac:dyDescent="0.25">
      <c r="A62" s="116" t="s">
        <v>289</v>
      </c>
      <c r="B62" s="116" t="s">
        <v>351</v>
      </c>
      <c r="C62" s="148">
        <v>1</v>
      </c>
      <c r="D62" s="166" t="s">
        <v>511</v>
      </c>
      <c r="E62" s="166" t="s">
        <v>365</v>
      </c>
      <c r="F62" s="167">
        <v>347</v>
      </c>
      <c r="G62" s="166" t="s">
        <v>366</v>
      </c>
      <c r="H62" s="179" t="s">
        <v>380</v>
      </c>
      <c r="I62" s="153" t="s">
        <v>315</v>
      </c>
      <c r="J62" s="148" t="s">
        <v>383</v>
      </c>
      <c r="K62" s="179" t="s">
        <v>291</v>
      </c>
      <c r="L62" s="148">
        <v>30</v>
      </c>
      <c r="M62" s="116" t="s">
        <v>355</v>
      </c>
      <c r="N62" s="185" t="s">
        <v>376</v>
      </c>
      <c r="O62" s="188" t="s">
        <v>592</v>
      </c>
      <c r="P62" s="148" t="s">
        <v>367</v>
      </c>
      <c r="Q62" s="148" t="s">
        <v>293</v>
      </c>
      <c r="R62" s="116" t="s">
        <v>370</v>
      </c>
      <c r="S62" s="116" t="s">
        <v>378</v>
      </c>
      <c r="T62" s="153">
        <v>92650</v>
      </c>
      <c r="U62" s="153">
        <v>92650</v>
      </c>
      <c r="V62" s="153">
        <v>92650</v>
      </c>
      <c r="W62" s="153">
        <v>0</v>
      </c>
      <c r="X62" s="169">
        <f t="shared" ref="X62" si="12">+W62/V62</f>
        <v>0</v>
      </c>
      <c r="Y62" s="153">
        <f t="shared" ref="Y62" si="13">+W62/U62*100</f>
        <v>0</v>
      </c>
      <c r="Z62" s="170" t="s">
        <v>581</v>
      </c>
      <c r="AA62" s="170"/>
      <c r="AB62" s="116"/>
    </row>
    <row r="63" spans="1:28" s="118" customFormat="1" x14ac:dyDescent="0.25">
      <c r="A63" s="148" t="s">
        <v>289</v>
      </c>
      <c r="B63" s="179" t="s">
        <v>352</v>
      </c>
      <c r="C63" s="148">
        <v>1</v>
      </c>
      <c r="D63" s="166" t="s">
        <v>343</v>
      </c>
      <c r="E63" s="166" t="s">
        <v>364</v>
      </c>
      <c r="F63" s="183">
        <v>344</v>
      </c>
      <c r="G63" s="166" t="s">
        <v>513</v>
      </c>
      <c r="H63" s="179" t="s">
        <v>290</v>
      </c>
      <c r="I63" s="153" t="s">
        <v>315</v>
      </c>
      <c r="J63" s="148" t="s">
        <v>383</v>
      </c>
      <c r="K63" s="179" t="s">
        <v>291</v>
      </c>
      <c r="L63" s="148">
        <v>22</v>
      </c>
      <c r="M63" s="116" t="s">
        <v>514</v>
      </c>
      <c r="N63" s="148" t="s">
        <v>371</v>
      </c>
      <c r="O63" s="189" t="s">
        <v>510</v>
      </c>
      <c r="P63" s="116" t="s">
        <v>342</v>
      </c>
      <c r="Q63" s="148" t="s">
        <v>293</v>
      </c>
      <c r="R63" s="116" t="s">
        <v>369</v>
      </c>
      <c r="S63" s="148" t="s">
        <v>377</v>
      </c>
      <c r="T63" s="153">
        <v>92650</v>
      </c>
      <c r="U63" s="153">
        <v>1105</v>
      </c>
      <c r="V63" s="153">
        <v>1105</v>
      </c>
      <c r="W63" s="153">
        <v>0</v>
      </c>
      <c r="X63" s="169">
        <f t="shared" si="6"/>
        <v>0</v>
      </c>
      <c r="Y63" s="153">
        <f t="shared" si="7"/>
        <v>0</v>
      </c>
      <c r="Z63" s="170"/>
      <c r="AA63" s="170"/>
      <c r="AB63" s="116"/>
    </row>
    <row r="64" spans="1:28" s="118" customFormat="1" x14ac:dyDescent="0.25">
      <c r="A64" s="148" t="s">
        <v>289</v>
      </c>
      <c r="B64" s="179" t="s">
        <v>352</v>
      </c>
      <c r="C64" s="148">
        <v>1</v>
      </c>
      <c r="D64" s="166" t="s">
        <v>599</v>
      </c>
      <c r="E64" s="166" t="s">
        <v>364</v>
      </c>
      <c r="F64" s="183">
        <v>344</v>
      </c>
      <c r="G64" s="166" t="s">
        <v>513</v>
      </c>
      <c r="H64" s="179" t="s">
        <v>290</v>
      </c>
      <c r="I64" s="153" t="s">
        <v>315</v>
      </c>
      <c r="J64" s="148" t="s">
        <v>383</v>
      </c>
      <c r="K64" s="179" t="s">
        <v>291</v>
      </c>
      <c r="L64" s="148">
        <v>22</v>
      </c>
      <c r="M64" s="116" t="s">
        <v>514</v>
      </c>
      <c r="N64" s="148" t="s">
        <v>371</v>
      </c>
      <c r="O64" s="189" t="s">
        <v>510</v>
      </c>
      <c r="P64" s="116" t="s">
        <v>342</v>
      </c>
      <c r="Q64" s="148" t="s">
        <v>293</v>
      </c>
      <c r="R64" s="116" t="s">
        <v>369</v>
      </c>
      <c r="S64" s="148" t="s">
        <v>377</v>
      </c>
      <c r="T64" s="153">
        <v>92650</v>
      </c>
      <c r="U64" s="153">
        <v>1105</v>
      </c>
      <c r="V64" s="153">
        <v>1105</v>
      </c>
      <c r="W64" s="153">
        <v>0</v>
      </c>
      <c r="X64" s="169">
        <f t="shared" ref="X64" si="14">+W64/V64</f>
        <v>0</v>
      </c>
      <c r="Y64" s="153">
        <f t="shared" ref="Y64" si="15">+W64/U64*100</f>
        <v>0</v>
      </c>
      <c r="Z64" s="170"/>
      <c r="AA64" s="170"/>
      <c r="AB64" s="116"/>
    </row>
    <row r="65" spans="1:28" s="118" customFormat="1" x14ac:dyDescent="0.25">
      <c r="A65" s="148" t="s">
        <v>289</v>
      </c>
      <c r="B65" s="148" t="s">
        <v>593</v>
      </c>
      <c r="C65" s="148">
        <v>1</v>
      </c>
      <c r="D65" s="179" t="s">
        <v>600</v>
      </c>
      <c r="E65" s="179" t="s">
        <v>601</v>
      </c>
      <c r="F65" s="167">
        <v>289</v>
      </c>
      <c r="G65" s="179" t="s">
        <v>345</v>
      </c>
      <c r="H65" s="179" t="s">
        <v>380</v>
      </c>
      <c r="I65" s="166" t="s">
        <v>315</v>
      </c>
      <c r="J65" s="148" t="s">
        <v>383</v>
      </c>
      <c r="K65" s="179" t="s">
        <v>291</v>
      </c>
      <c r="L65" s="179">
        <v>5</v>
      </c>
      <c r="M65" s="179" t="s">
        <v>294</v>
      </c>
      <c r="N65" s="148" t="s">
        <v>295</v>
      </c>
      <c r="O65" s="190" t="s">
        <v>597</v>
      </c>
      <c r="P65" s="148" t="s">
        <v>594</v>
      </c>
      <c r="Q65" s="148" t="s">
        <v>293</v>
      </c>
      <c r="R65" s="148" t="s">
        <v>595</v>
      </c>
      <c r="S65" s="148" t="s">
        <v>596</v>
      </c>
      <c r="T65" s="153">
        <v>92650</v>
      </c>
      <c r="U65" s="153">
        <v>930</v>
      </c>
      <c r="V65" s="153">
        <v>930</v>
      </c>
      <c r="W65" s="153">
        <v>0</v>
      </c>
      <c r="X65" s="169">
        <v>0</v>
      </c>
      <c r="Y65" s="153">
        <v>0</v>
      </c>
      <c r="Z65" s="191"/>
      <c r="AA65" s="191"/>
      <c r="AB65" s="116"/>
    </row>
    <row r="66" spans="1:28" s="118" customFormat="1" x14ac:dyDescent="0.25">
      <c r="A66" s="148" t="s">
        <v>289</v>
      </c>
      <c r="B66" s="148" t="s">
        <v>593</v>
      </c>
      <c r="C66" s="148">
        <v>1</v>
      </c>
      <c r="D66" s="179" t="s">
        <v>600</v>
      </c>
      <c r="E66" s="179" t="s">
        <v>601</v>
      </c>
      <c r="F66" s="167">
        <v>289</v>
      </c>
      <c r="G66" s="179" t="s">
        <v>345</v>
      </c>
      <c r="H66" s="179" t="s">
        <v>380</v>
      </c>
      <c r="I66" s="166" t="s">
        <v>315</v>
      </c>
      <c r="J66" s="148" t="s">
        <v>383</v>
      </c>
      <c r="K66" s="179" t="s">
        <v>291</v>
      </c>
      <c r="L66" s="179">
        <v>5</v>
      </c>
      <c r="M66" s="179" t="s">
        <v>294</v>
      </c>
      <c r="N66" s="148" t="s">
        <v>295</v>
      </c>
      <c r="O66" s="190" t="s">
        <v>598</v>
      </c>
      <c r="P66" s="148" t="s">
        <v>594</v>
      </c>
      <c r="Q66" s="148" t="s">
        <v>293</v>
      </c>
      <c r="R66" s="148" t="s">
        <v>595</v>
      </c>
      <c r="S66" s="148" t="s">
        <v>596</v>
      </c>
      <c r="T66" s="153">
        <v>92650</v>
      </c>
      <c r="U66" s="153">
        <v>410</v>
      </c>
      <c r="V66" s="153">
        <v>410</v>
      </c>
      <c r="W66" s="153">
        <v>0</v>
      </c>
      <c r="X66" s="169">
        <v>0</v>
      </c>
      <c r="Y66" s="153">
        <v>0</v>
      </c>
      <c r="Z66" s="191"/>
      <c r="AA66" s="191"/>
      <c r="AB66" s="116"/>
    </row>
  </sheetData>
  <mergeCells count="3">
    <mergeCell ref="C5:O5"/>
    <mergeCell ref="C3:O3"/>
    <mergeCell ref="T1:Z1"/>
  </mergeCells>
  <pageMargins left="0.7" right="0.7" top="0.75" bottom="0.75" header="0.3" footer="0.3"/>
  <pageSetup paperSize="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5"/>
  <sheetViews>
    <sheetView zoomScale="80" zoomScaleNormal="80" workbookViewId="0">
      <selection activeCell="I10" sqref="I10"/>
    </sheetView>
  </sheetViews>
  <sheetFormatPr baseColWidth="10" defaultRowHeight="15" x14ac:dyDescent="0.25"/>
  <cols>
    <col min="1" max="1" width="8.140625" customWidth="1"/>
    <col min="9" max="9" width="13.140625" customWidth="1"/>
    <col min="17" max="17" width="7.85546875" customWidth="1"/>
    <col min="19" max="19" width="7.5703125" customWidth="1"/>
    <col min="21" max="21" width="8.7109375" customWidth="1"/>
    <col min="23" max="23" width="13.28515625" customWidth="1"/>
    <col min="24" max="24" width="11.7109375" bestFit="1" customWidth="1"/>
  </cols>
  <sheetData>
    <row r="1" spans="1:47" ht="37.5" customHeight="1" x14ac:dyDescent="0.6">
      <c r="A1" s="9"/>
      <c r="B1" s="9"/>
      <c r="C1" s="9"/>
      <c r="D1" s="208" t="s">
        <v>132</v>
      </c>
      <c r="E1" s="208"/>
      <c r="F1" s="208"/>
      <c r="G1" s="208"/>
      <c r="H1" s="208"/>
      <c r="I1" s="208"/>
      <c r="J1" s="208"/>
      <c r="K1" s="208"/>
      <c r="L1" s="208"/>
      <c r="M1" s="208"/>
      <c r="N1" s="208"/>
      <c r="O1" s="208"/>
      <c r="P1" s="208"/>
      <c r="Q1" s="208"/>
      <c r="R1" s="208"/>
      <c r="S1" s="208"/>
      <c r="T1" s="208"/>
      <c r="U1" s="208"/>
      <c r="V1" s="208"/>
      <c r="W1" s="208"/>
      <c r="X1" s="17"/>
      <c r="Y1" s="17"/>
      <c r="Z1" s="17"/>
      <c r="AA1" s="200" t="s">
        <v>26</v>
      </c>
      <c r="AB1" s="200"/>
      <c r="AC1" s="200"/>
      <c r="AD1" s="200"/>
      <c r="AE1" s="200"/>
      <c r="AF1" s="200"/>
      <c r="AG1" s="23"/>
      <c r="AH1" s="23"/>
      <c r="AI1" s="23"/>
      <c r="AJ1" s="23"/>
      <c r="AK1" s="76"/>
    </row>
    <row r="2" spans="1:47" ht="38.25" thickBot="1" x14ac:dyDescent="0.55000000000000004">
      <c r="A2" s="9"/>
      <c r="B2" s="9"/>
      <c r="C2" s="9"/>
      <c r="D2" s="199" t="s">
        <v>487</v>
      </c>
      <c r="E2" s="199"/>
      <c r="F2" s="199"/>
      <c r="G2" s="199"/>
      <c r="H2" s="199"/>
      <c r="I2" s="199"/>
      <c r="J2" s="199"/>
      <c r="K2" s="199"/>
      <c r="L2" s="199"/>
      <c r="M2" s="199"/>
      <c r="N2" s="199"/>
      <c r="O2" s="199"/>
      <c r="P2" s="199"/>
      <c r="Q2" s="199"/>
      <c r="R2" s="199"/>
      <c r="S2" s="199"/>
      <c r="T2" s="199"/>
      <c r="U2" s="199"/>
      <c r="V2" s="199"/>
      <c r="W2" s="199"/>
      <c r="X2" s="19"/>
      <c r="Y2" s="19"/>
      <c r="Z2" s="19"/>
      <c r="AA2" s="19"/>
      <c r="AB2" s="19"/>
      <c r="AC2" s="19"/>
      <c r="AD2" s="19"/>
      <c r="AE2" s="19"/>
      <c r="AF2" s="19"/>
      <c r="AG2" s="19"/>
      <c r="AH2" s="19"/>
      <c r="AI2" s="10" t="s">
        <v>18</v>
      </c>
      <c r="AJ2" s="10" t="s">
        <v>19</v>
      </c>
      <c r="AK2" s="80" t="s">
        <v>448</v>
      </c>
    </row>
    <row r="3" spans="1:47" x14ac:dyDescent="0.25">
      <c r="A3" s="9"/>
      <c r="B3" s="9"/>
      <c r="C3" s="9"/>
      <c r="D3" s="9" t="s">
        <v>33</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11" t="s">
        <v>20</v>
      </c>
      <c r="AJ3" s="12" t="s">
        <v>21</v>
      </c>
      <c r="AK3" s="79" t="s">
        <v>449</v>
      </c>
    </row>
    <row r="4" spans="1:47" ht="16.5" thickBot="1" x14ac:dyDescent="0.3">
      <c r="A4" s="9"/>
      <c r="B4" s="9"/>
      <c r="C4" s="9"/>
      <c r="D4" s="198" t="s">
        <v>35</v>
      </c>
      <c r="E4" s="198"/>
      <c r="F4" s="198"/>
      <c r="G4" s="198"/>
      <c r="H4" s="198"/>
      <c r="I4" s="198"/>
      <c r="J4" s="198"/>
      <c r="K4" s="198"/>
      <c r="L4" s="198"/>
      <c r="M4" s="198"/>
      <c r="N4" s="198"/>
      <c r="O4" s="198"/>
      <c r="P4" s="198"/>
      <c r="Q4" s="198"/>
      <c r="R4" s="198"/>
      <c r="S4" s="198"/>
      <c r="T4" s="198"/>
      <c r="U4" s="198"/>
      <c r="V4" s="198"/>
      <c r="W4" s="198"/>
      <c r="X4" s="34"/>
      <c r="Y4" s="34"/>
      <c r="Z4" s="34"/>
      <c r="AA4" s="34"/>
      <c r="AB4" s="34"/>
      <c r="AC4" s="34"/>
      <c r="AD4" s="34"/>
      <c r="AE4" s="34"/>
      <c r="AF4" s="22"/>
      <c r="AG4" s="22"/>
      <c r="AH4" s="22"/>
      <c r="AI4" s="13" t="s">
        <v>22</v>
      </c>
      <c r="AJ4" s="14" t="s">
        <v>23</v>
      </c>
      <c r="AK4" s="79" t="s">
        <v>450</v>
      </c>
    </row>
    <row r="5" spans="1:47"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24" t="s">
        <v>24</v>
      </c>
      <c r="AJ5" s="25">
        <v>100</v>
      </c>
      <c r="AK5" s="79" t="s">
        <v>454</v>
      </c>
    </row>
    <row r="6" spans="1:47" ht="40.5" customHeight="1" x14ac:dyDescent="0.25">
      <c r="A6" s="202" t="s">
        <v>74</v>
      </c>
      <c r="B6" s="202"/>
      <c r="C6" s="202"/>
      <c r="D6" s="202"/>
      <c r="E6" s="202"/>
      <c r="F6" s="202"/>
      <c r="G6" s="202"/>
      <c r="H6" s="203" t="s">
        <v>70</v>
      </c>
      <c r="I6" s="203"/>
      <c r="J6" s="203"/>
      <c r="K6" s="203"/>
      <c r="L6" s="202" t="s">
        <v>39</v>
      </c>
      <c r="M6" s="202"/>
      <c r="N6" s="202"/>
      <c r="O6" s="201" t="s">
        <v>51</v>
      </c>
      <c r="P6" s="201"/>
      <c r="Q6" s="204" t="s">
        <v>44</v>
      </c>
      <c r="R6" s="204"/>
      <c r="S6" s="204"/>
      <c r="T6" s="204"/>
      <c r="U6" s="204"/>
      <c r="V6" s="204"/>
      <c r="W6" s="204" t="s">
        <v>47</v>
      </c>
      <c r="X6" s="204"/>
      <c r="Y6" s="204"/>
      <c r="Z6" s="204"/>
      <c r="AA6" s="204"/>
      <c r="AB6" s="207" t="s">
        <v>36</v>
      </c>
      <c r="AC6" s="207"/>
      <c r="AD6" s="207"/>
      <c r="AE6" s="204" t="s">
        <v>73</v>
      </c>
      <c r="AF6" s="204"/>
      <c r="AG6" s="201" t="s">
        <v>72</v>
      </c>
      <c r="AH6" s="201"/>
      <c r="AI6" s="205" t="s">
        <v>71</v>
      </c>
      <c r="AJ6" s="206"/>
      <c r="AK6" s="77"/>
      <c r="AN6" t="s">
        <v>9</v>
      </c>
      <c r="AO6" t="s">
        <v>9</v>
      </c>
    </row>
    <row r="7" spans="1:47" ht="56.25" x14ac:dyDescent="0.25">
      <c r="A7" s="2" t="s">
        <v>37</v>
      </c>
      <c r="B7" s="67" t="s">
        <v>3</v>
      </c>
      <c r="C7" s="1" t="s">
        <v>52</v>
      </c>
      <c r="D7" s="67" t="s">
        <v>27</v>
      </c>
      <c r="E7" s="67" t="s">
        <v>4</v>
      </c>
      <c r="F7" s="68" t="s">
        <v>1</v>
      </c>
      <c r="G7" s="1" t="s">
        <v>5</v>
      </c>
      <c r="H7" s="67" t="s">
        <v>48</v>
      </c>
      <c r="I7" s="67" t="s">
        <v>2</v>
      </c>
      <c r="J7" s="68" t="s">
        <v>40</v>
      </c>
      <c r="K7" s="1" t="s">
        <v>7</v>
      </c>
      <c r="L7" s="69" t="s">
        <v>43</v>
      </c>
      <c r="M7" s="70" t="s">
        <v>53</v>
      </c>
      <c r="N7" s="70" t="s">
        <v>28</v>
      </c>
      <c r="O7" s="69" t="s">
        <v>46</v>
      </c>
      <c r="P7" s="70" t="s">
        <v>45</v>
      </c>
      <c r="Q7" s="69" t="s">
        <v>58</v>
      </c>
      <c r="R7" s="69" t="s">
        <v>57</v>
      </c>
      <c r="S7" s="70" t="s">
        <v>59</v>
      </c>
      <c r="T7" s="70" t="s">
        <v>56</v>
      </c>
      <c r="U7" s="69" t="s">
        <v>60</v>
      </c>
      <c r="V7" s="69" t="s">
        <v>55</v>
      </c>
      <c r="W7" s="71" t="s">
        <v>29</v>
      </c>
      <c r="X7" s="72" t="s">
        <v>30</v>
      </c>
      <c r="Y7" s="72" t="s">
        <v>75</v>
      </c>
      <c r="Z7" s="67" t="s">
        <v>38</v>
      </c>
      <c r="AA7" s="72" t="s">
        <v>31</v>
      </c>
      <c r="AB7" s="1" t="s">
        <v>32</v>
      </c>
      <c r="AC7" s="2" t="s">
        <v>61</v>
      </c>
      <c r="AD7" s="1" t="s">
        <v>76</v>
      </c>
      <c r="AE7" s="21" t="s">
        <v>436</v>
      </c>
      <c r="AF7" s="73" t="s">
        <v>77</v>
      </c>
      <c r="AG7" s="21" t="s">
        <v>78</v>
      </c>
      <c r="AH7" s="73" t="s">
        <v>79</v>
      </c>
      <c r="AI7" s="30" t="s">
        <v>50</v>
      </c>
      <c r="AJ7" s="31" t="s">
        <v>49</v>
      </c>
      <c r="AK7" s="82"/>
      <c r="AN7" s="29" t="s">
        <v>62</v>
      </c>
      <c r="AO7" s="29" t="s">
        <v>63</v>
      </c>
      <c r="AP7" s="29" t="s">
        <v>64</v>
      </c>
      <c r="AQ7" s="29" t="s">
        <v>65</v>
      </c>
      <c r="AR7" s="29" t="s">
        <v>66</v>
      </c>
      <c r="AS7" s="29" t="s">
        <v>67</v>
      </c>
      <c r="AT7" s="29" t="s">
        <v>68</v>
      </c>
      <c r="AU7" s="29" t="s">
        <v>69</v>
      </c>
    </row>
    <row r="8" spans="1:47" ht="115.5" x14ac:dyDescent="0.25">
      <c r="A8" s="4" t="s">
        <v>380</v>
      </c>
      <c r="B8" s="6" t="s">
        <v>315</v>
      </c>
      <c r="C8" s="6" t="s">
        <v>346</v>
      </c>
      <c r="D8" s="6" t="s">
        <v>383</v>
      </c>
      <c r="E8" s="6" t="s">
        <v>350</v>
      </c>
      <c r="F8" s="4">
        <v>1</v>
      </c>
      <c r="G8" s="6" t="s">
        <v>292</v>
      </c>
      <c r="H8" s="5">
        <v>284</v>
      </c>
      <c r="I8" s="5" t="s">
        <v>344</v>
      </c>
      <c r="J8" s="4" t="s">
        <v>295</v>
      </c>
      <c r="K8" s="6" t="s">
        <v>296</v>
      </c>
      <c r="L8" s="6" t="s">
        <v>458</v>
      </c>
      <c r="M8" s="6" t="s">
        <v>394</v>
      </c>
      <c r="N8" s="6" t="s">
        <v>298</v>
      </c>
      <c r="O8" s="6">
        <v>2</v>
      </c>
      <c r="P8" s="4">
        <v>1</v>
      </c>
      <c r="Q8" s="32">
        <v>0</v>
      </c>
      <c r="R8" s="6" t="s">
        <v>379</v>
      </c>
      <c r="S8" s="33">
        <v>0</v>
      </c>
      <c r="T8" s="6" t="s">
        <v>407</v>
      </c>
      <c r="U8" s="33">
        <v>0</v>
      </c>
      <c r="V8" s="6" t="s">
        <v>406</v>
      </c>
      <c r="W8" s="63">
        <v>3885271</v>
      </c>
      <c r="X8" s="6">
        <v>3885271</v>
      </c>
      <c r="Y8" s="6">
        <v>0</v>
      </c>
      <c r="Z8" s="6">
        <v>0</v>
      </c>
      <c r="AA8" s="4">
        <v>3885271</v>
      </c>
      <c r="AB8" s="4">
        <v>1</v>
      </c>
      <c r="AC8" s="4">
        <v>1</v>
      </c>
      <c r="AD8" s="4">
        <v>0</v>
      </c>
      <c r="AE8" s="4">
        <f>+Y8/X8*100</f>
        <v>0</v>
      </c>
      <c r="AF8" s="4">
        <f>+Y8/X8*100</f>
        <v>0</v>
      </c>
      <c r="AG8" s="4">
        <f>+AD8/AB8*100</f>
        <v>0</v>
      </c>
      <c r="AH8" s="4">
        <f>+AD8/AC8*100</f>
        <v>0</v>
      </c>
      <c r="AI8" s="28"/>
      <c r="AJ8" s="26"/>
      <c r="AK8" s="81"/>
      <c r="AN8" t="s">
        <v>9</v>
      </c>
    </row>
    <row r="9" spans="1:47" ht="115.5" x14ac:dyDescent="0.25">
      <c r="A9" s="4" t="s">
        <v>380</v>
      </c>
      <c r="B9" s="6" t="s">
        <v>315</v>
      </c>
      <c r="C9" s="6" t="s">
        <v>346</v>
      </c>
      <c r="D9" s="6" t="s">
        <v>383</v>
      </c>
      <c r="E9" s="6" t="s">
        <v>350</v>
      </c>
      <c r="F9" s="4">
        <v>2</v>
      </c>
      <c r="G9" s="6" t="s">
        <v>292</v>
      </c>
      <c r="H9" s="5">
        <v>284</v>
      </c>
      <c r="I9" s="5" t="s">
        <v>344</v>
      </c>
      <c r="J9" s="4" t="s">
        <v>295</v>
      </c>
      <c r="K9" s="6" t="s">
        <v>403</v>
      </c>
      <c r="L9" s="6" t="s">
        <v>458</v>
      </c>
      <c r="M9" s="6" t="s">
        <v>460</v>
      </c>
      <c r="N9" s="6" t="s">
        <v>298</v>
      </c>
      <c r="O9" s="6">
        <v>0</v>
      </c>
      <c r="P9" s="4">
        <v>0</v>
      </c>
      <c r="Q9" s="32">
        <v>0</v>
      </c>
      <c r="R9" s="6" t="s">
        <v>379</v>
      </c>
      <c r="S9" s="33">
        <v>0</v>
      </c>
      <c r="T9" s="6" t="s">
        <v>407</v>
      </c>
      <c r="U9" s="33">
        <v>0</v>
      </c>
      <c r="V9" s="6" t="s">
        <v>406</v>
      </c>
      <c r="W9" s="6">
        <v>0</v>
      </c>
      <c r="X9" s="6">
        <v>0</v>
      </c>
      <c r="Y9" s="6">
        <v>0</v>
      </c>
      <c r="Z9" s="6">
        <v>0</v>
      </c>
      <c r="AA9" s="4">
        <v>0</v>
      </c>
      <c r="AB9" s="4">
        <v>0</v>
      </c>
      <c r="AC9" s="4">
        <v>0</v>
      </c>
      <c r="AD9" s="4">
        <v>0</v>
      </c>
      <c r="AE9" s="4">
        <v>0</v>
      </c>
      <c r="AF9" s="4">
        <v>0</v>
      </c>
      <c r="AG9" s="4">
        <v>0</v>
      </c>
      <c r="AH9" s="4">
        <v>0</v>
      </c>
      <c r="AI9" s="28"/>
      <c r="AJ9" s="26"/>
      <c r="AK9" s="81"/>
    </row>
    <row r="10" spans="1:47" ht="63.75" x14ac:dyDescent="0.25">
      <c r="A10" s="4" t="s">
        <v>380</v>
      </c>
      <c r="B10" s="6" t="s">
        <v>315</v>
      </c>
      <c r="C10" s="6" t="s">
        <v>346</v>
      </c>
      <c r="D10" s="6" t="s">
        <v>383</v>
      </c>
      <c r="E10" s="6" t="s">
        <v>350</v>
      </c>
      <c r="F10" s="4">
        <v>3</v>
      </c>
      <c r="G10" s="6" t="s">
        <v>292</v>
      </c>
      <c r="H10" s="5">
        <v>284</v>
      </c>
      <c r="I10" s="5" t="s">
        <v>344</v>
      </c>
      <c r="J10" s="4" t="s">
        <v>295</v>
      </c>
      <c r="K10" s="6" t="s">
        <v>404</v>
      </c>
      <c r="L10" s="6" t="s">
        <v>458</v>
      </c>
      <c r="M10" s="6" t="s">
        <v>460</v>
      </c>
      <c r="N10" s="6" t="s">
        <v>298</v>
      </c>
      <c r="O10" s="6">
        <v>0</v>
      </c>
      <c r="P10" s="4">
        <v>0</v>
      </c>
      <c r="Q10" s="32">
        <v>0</v>
      </c>
      <c r="R10" s="6" t="s">
        <v>379</v>
      </c>
      <c r="S10" s="33">
        <v>0</v>
      </c>
      <c r="T10" s="6" t="s">
        <v>407</v>
      </c>
      <c r="U10" s="33">
        <v>0</v>
      </c>
      <c r="V10" s="6" t="s">
        <v>406</v>
      </c>
      <c r="W10" s="6">
        <v>0</v>
      </c>
      <c r="X10" s="6">
        <v>0</v>
      </c>
      <c r="Y10" s="6">
        <v>0</v>
      </c>
      <c r="Z10" s="6">
        <v>0</v>
      </c>
      <c r="AA10" s="4">
        <v>0</v>
      </c>
      <c r="AB10" s="4">
        <v>0</v>
      </c>
      <c r="AC10" s="4">
        <v>0</v>
      </c>
      <c r="AD10" s="4">
        <v>0</v>
      </c>
      <c r="AE10" s="4">
        <v>0</v>
      </c>
      <c r="AF10" s="4">
        <v>0</v>
      </c>
      <c r="AG10" s="4">
        <v>0</v>
      </c>
      <c r="AH10" s="4">
        <v>0</v>
      </c>
      <c r="AI10" s="28"/>
      <c r="AJ10" s="26"/>
      <c r="AK10" s="81"/>
    </row>
    <row r="11" spans="1:47" ht="77.25" x14ac:dyDescent="0.25">
      <c r="A11" s="4" t="s">
        <v>380</v>
      </c>
      <c r="B11" s="6" t="s">
        <v>315</v>
      </c>
      <c r="C11" s="6" t="s">
        <v>346</v>
      </c>
      <c r="D11" s="6" t="s">
        <v>383</v>
      </c>
      <c r="E11" s="6" t="s">
        <v>350</v>
      </c>
      <c r="F11" s="4">
        <v>4</v>
      </c>
      <c r="G11" s="6" t="s">
        <v>292</v>
      </c>
      <c r="H11" s="5">
        <v>284</v>
      </c>
      <c r="I11" s="5" t="s">
        <v>344</v>
      </c>
      <c r="J11" s="4" t="s">
        <v>295</v>
      </c>
      <c r="K11" s="6" t="s">
        <v>405</v>
      </c>
      <c r="L11" s="6" t="s">
        <v>458</v>
      </c>
      <c r="M11" s="6" t="s">
        <v>460</v>
      </c>
      <c r="N11" s="6" t="s">
        <v>298</v>
      </c>
      <c r="O11" s="6">
        <v>0</v>
      </c>
      <c r="P11" s="4">
        <v>0</v>
      </c>
      <c r="Q11" s="32">
        <v>0</v>
      </c>
      <c r="R11" s="6" t="s">
        <v>379</v>
      </c>
      <c r="S11" s="33">
        <v>0</v>
      </c>
      <c r="T11" s="6" t="s">
        <v>407</v>
      </c>
      <c r="U11" s="33">
        <v>0</v>
      </c>
      <c r="V11" s="6" t="s">
        <v>406</v>
      </c>
      <c r="W11" s="6">
        <v>0</v>
      </c>
      <c r="X11" s="6">
        <v>0</v>
      </c>
      <c r="Y11" s="6">
        <v>0</v>
      </c>
      <c r="Z11" s="6">
        <v>0</v>
      </c>
      <c r="AA11" s="4">
        <v>0</v>
      </c>
      <c r="AB11" s="4">
        <f t="shared" ref="AB11:AB17" si="0">+P11</f>
        <v>0</v>
      </c>
      <c r="AC11" s="4">
        <v>1</v>
      </c>
      <c r="AD11" s="4">
        <v>0</v>
      </c>
      <c r="AE11" s="4">
        <v>0</v>
      </c>
      <c r="AF11" s="4">
        <v>0</v>
      </c>
      <c r="AG11" s="4">
        <v>0</v>
      </c>
      <c r="AH11" s="4">
        <v>0</v>
      </c>
      <c r="AI11" s="28"/>
      <c r="AJ11" s="26"/>
      <c r="AK11" s="81"/>
    </row>
    <row r="12" spans="1:47" ht="77.25" x14ac:dyDescent="0.25">
      <c r="A12" s="4" t="s">
        <v>380</v>
      </c>
      <c r="B12" s="6" t="s">
        <v>315</v>
      </c>
      <c r="C12" s="6" t="s">
        <v>346</v>
      </c>
      <c r="D12" s="6" t="s">
        <v>383</v>
      </c>
      <c r="E12" s="6" t="s">
        <v>350</v>
      </c>
      <c r="F12" s="7">
        <v>5</v>
      </c>
      <c r="G12" s="62" t="s">
        <v>294</v>
      </c>
      <c r="H12" s="7">
        <v>289</v>
      </c>
      <c r="I12" s="62" t="s">
        <v>345</v>
      </c>
      <c r="J12" s="4" t="s">
        <v>297</v>
      </c>
      <c r="K12" s="6" t="s">
        <v>299</v>
      </c>
      <c r="L12" s="6" t="s">
        <v>458</v>
      </c>
      <c r="M12" s="6" t="s">
        <v>395</v>
      </c>
      <c r="N12" s="6" t="s">
        <v>363</v>
      </c>
      <c r="O12" s="33">
        <v>1</v>
      </c>
      <c r="P12" s="4">
        <v>1</v>
      </c>
      <c r="Q12" s="32">
        <v>0</v>
      </c>
      <c r="R12" s="6" t="s">
        <v>379</v>
      </c>
      <c r="S12" s="33">
        <v>0</v>
      </c>
      <c r="T12" s="6" t="s">
        <v>407</v>
      </c>
      <c r="U12" s="33">
        <v>0</v>
      </c>
      <c r="V12" s="6" t="s">
        <v>406</v>
      </c>
      <c r="W12" s="88">
        <v>475000</v>
      </c>
      <c r="X12" s="88">
        <v>475000</v>
      </c>
      <c r="Y12" s="4">
        <v>0</v>
      </c>
      <c r="Z12" s="4">
        <v>0</v>
      </c>
      <c r="AA12" s="4">
        <f>+X12-Z12</f>
        <v>475000</v>
      </c>
      <c r="AB12" s="4">
        <v>1</v>
      </c>
      <c r="AC12" s="4">
        <v>1</v>
      </c>
      <c r="AD12" s="4">
        <v>0</v>
      </c>
      <c r="AE12" s="4">
        <v>0</v>
      </c>
      <c r="AF12" s="4">
        <v>0</v>
      </c>
      <c r="AG12" s="4">
        <f t="shared" ref="AG12:AG40" si="1">+AD12/AB12*100</f>
        <v>0</v>
      </c>
      <c r="AH12" s="4">
        <f t="shared" ref="AH12:AH40" si="2">+AD12/AC12*100</f>
        <v>0</v>
      </c>
      <c r="AI12" s="28"/>
      <c r="AJ12" s="26"/>
      <c r="AK12" s="81"/>
    </row>
    <row r="13" spans="1:47" ht="180" x14ac:dyDescent="0.25">
      <c r="A13" s="4" t="s">
        <v>380</v>
      </c>
      <c r="B13" s="6" t="s">
        <v>315</v>
      </c>
      <c r="C13" s="6" t="s">
        <v>346</v>
      </c>
      <c r="D13" s="6" t="s">
        <v>383</v>
      </c>
      <c r="E13" s="6" t="s">
        <v>350</v>
      </c>
      <c r="F13" s="7">
        <v>6</v>
      </c>
      <c r="G13" s="62" t="s">
        <v>292</v>
      </c>
      <c r="H13" s="7">
        <v>293</v>
      </c>
      <c r="I13" s="62" t="s">
        <v>456</v>
      </c>
      <c r="J13" s="4" t="s">
        <v>297</v>
      </c>
      <c r="K13" s="6" t="s">
        <v>463</v>
      </c>
      <c r="L13" s="6" t="s">
        <v>458</v>
      </c>
      <c r="M13" s="6" t="s">
        <v>463</v>
      </c>
      <c r="N13" s="6" t="s">
        <v>461</v>
      </c>
      <c r="O13" s="6">
        <v>0</v>
      </c>
      <c r="P13" s="4">
        <v>0</v>
      </c>
      <c r="Q13" s="32">
        <v>0</v>
      </c>
      <c r="R13" s="6" t="s">
        <v>379</v>
      </c>
      <c r="S13" s="33">
        <v>0</v>
      </c>
      <c r="T13" s="6" t="s">
        <v>407</v>
      </c>
      <c r="U13" s="33">
        <v>0</v>
      </c>
      <c r="V13" s="6" t="s">
        <v>406</v>
      </c>
      <c r="W13" s="6">
        <v>0</v>
      </c>
      <c r="X13" s="6">
        <v>0</v>
      </c>
      <c r="Y13" s="6">
        <v>0</v>
      </c>
      <c r="Z13" s="6">
        <v>0</v>
      </c>
      <c r="AA13" s="4">
        <v>0</v>
      </c>
      <c r="AB13" s="4">
        <f t="shared" ref="AB13:AB15" si="3">+P13</f>
        <v>0</v>
      </c>
      <c r="AC13" s="4">
        <v>1</v>
      </c>
      <c r="AD13" s="4">
        <v>0</v>
      </c>
      <c r="AE13" s="4">
        <v>0</v>
      </c>
      <c r="AF13" s="4">
        <v>0</v>
      </c>
      <c r="AG13" s="4">
        <v>0</v>
      </c>
      <c r="AH13" s="4">
        <v>0</v>
      </c>
      <c r="AI13" s="28"/>
      <c r="AJ13" s="26"/>
      <c r="AK13" s="81"/>
    </row>
    <row r="14" spans="1:47" ht="210" x14ac:dyDescent="0.25">
      <c r="A14" s="4" t="s">
        <v>380</v>
      </c>
      <c r="B14" s="6" t="s">
        <v>315</v>
      </c>
      <c r="C14" s="6" t="s">
        <v>346</v>
      </c>
      <c r="D14" s="6" t="s">
        <v>383</v>
      </c>
      <c r="E14" s="6" t="s">
        <v>350</v>
      </c>
      <c r="F14" s="7">
        <v>7</v>
      </c>
      <c r="G14" s="62" t="s">
        <v>292</v>
      </c>
      <c r="H14" s="7">
        <v>294</v>
      </c>
      <c r="I14" s="62" t="s">
        <v>457</v>
      </c>
      <c r="J14" s="4" t="s">
        <v>297</v>
      </c>
      <c r="K14" s="6" t="s">
        <v>463</v>
      </c>
      <c r="L14" s="6" t="s">
        <v>458</v>
      </c>
      <c r="M14" s="6" t="s">
        <v>463</v>
      </c>
      <c r="N14" s="6" t="s">
        <v>461</v>
      </c>
      <c r="O14" s="6">
        <v>0</v>
      </c>
      <c r="P14" s="4">
        <v>0</v>
      </c>
      <c r="Q14" s="32">
        <v>0</v>
      </c>
      <c r="R14" s="6" t="s">
        <v>379</v>
      </c>
      <c r="S14" s="33">
        <v>0</v>
      </c>
      <c r="T14" s="6" t="s">
        <v>407</v>
      </c>
      <c r="U14" s="33">
        <v>0</v>
      </c>
      <c r="V14" s="6" t="s">
        <v>406</v>
      </c>
      <c r="W14" s="6">
        <v>0</v>
      </c>
      <c r="X14" s="6">
        <v>0</v>
      </c>
      <c r="Y14" s="6">
        <v>0</v>
      </c>
      <c r="Z14" s="6">
        <v>0</v>
      </c>
      <c r="AA14" s="4">
        <v>0</v>
      </c>
      <c r="AB14" s="4">
        <f t="shared" si="3"/>
        <v>0</v>
      </c>
      <c r="AC14" s="4">
        <v>1</v>
      </c>
      <c r="AD14" s="4">
        <v>0</v>
      </c>
      <c r="AE14" s="4">
        <v>0</v>
      </c>
      <c r="AF14" s="4">
        <v>0</v>
      </c>
      <c r="AG14" s="4">
        <v>0</v>
      </c>
      <c r="AH14" s="4">
        <v>0</v>
      </c>
      <c r="AI14" s="28"/>
      <c r="AJ14" s="26"/>
      <c r="AK14" s="81"/>
    </row>
    <row r="15" spans="1:47" ht="143.25" customHeight="1" x14ac:dyDescent="0.25">
      <c r="A15" s="4" t="s">
        <v>380</v>
      </c>
      <c r="B15" s="6" t="s">
        <v>315</v>
      </c>
      <c r="C15" s="6" t="s">
        <v>346</v>
      </c>
      <c r="D15" s="6" t="s">
        <v>383</v>
      </c>
      <c r="E15" s="6" t="s">
        <v>350</v>
      </c>
      <c r="F15" s="4">
        <v>8</v>
      </c>
      <c r="G15" s="6" t="s">
        <v>304</v>
      </c>
      <c r="H15" s="5">
        <v>339</v>
      </c>
      <c r="I15" s="5" t="s">
        <v>347</v>
      </c>
      <c r="J15" s="4" t="s">
        <v>300</v>
      </c>
      <c r="K15" s="6" t="s">
        <v>301</v>
      </c>
      <c r="L15" s="6" t="s">
        <v>458</v>
      </c>
      <c r="M15" s="6" t="s">
        <v>42</v>
      </c>
      <c r="N15" s="6" t="s">
        <v>305</v>
      </c>
      <c r="O15" s="6">
        <v>0</v>
      </c>
      <c r="P15" s="4">
        <v>0</v>
      </c>
      <c r="Q15" s="32">
        <v>0</v>
      </c>
      <c r="R15" s="6" t="s">
        <v>379</v>
      </c>
      <c r="S15" s="33">
        <v>0</v>
      </c>
      <c r="T15" s="6" t="s">
        <v>407</v>
      </c>
      <c r="U15" s="33">
        <v>0</v>
      </c>
      <c r="V15" s="6" t="s">
        <v>406</v>
      </c>
      <c r="W15" s="6">
        <v>0</v>
      </c>
      <c r="X15" s="6">
        <v>0</v>
      </c>
      <c r="Y15" s="6">
        <v>0</v>
      </c>
      <c r="Z15" s="6">
        <v>0</v>
      </c>
      <c r="AA15" s="4">
        <v>0</v>
      </c>
      <c r="AB15" s="4">
        <f t="shared" si="3"/>
        <v>0</v>
      </c>
      <c r="AC15" s="4">
        <v>1</v>
      </c>
      <c r="AD15" s="4">
        <v>0</v>
      </c>
      <c r="AE15" s="4">
        <v>0</v>
      </c>
      <c r="AF15" s="4">
        <v>0</v>
      </c>
      <c r="AG15" s="4">
        <v>0</v>
      </c>
      <c r="AH15" s="4">
        <v>0</v>
      </c>
      <c r="AI15" s="27"/>
      <c r="AJ15" s="26"/>
      <c r="AK15" s="81"/>
    </row>
    <row r="16" spans="1:47" ht="242.25" x14ac:dyDescent="0.25">
      <c r="A16" s="4" t="s">
        <v>290</v>
      </c>
      <c r="B16" s="6" t="s">
        <v>315</v>
      </c>
      <c r="C16" s="7" t="s">
        <v>346</v>
      </c>
      <c r="D16" s="6" t="s">
        <v>383</v>
      </c>
      <c r="E16" s="6" t="s">
        <v>350</v>
      </c>
      <c r="F16" s="7">
        <v>9</v>
      </c>
      <c r="G16" s="62" t="s">
        <v>304</v>
      </c>
      <c r="H16" s="7">
        <v>339</v>
      </c>
      <c r="I16" s="5" t="s">
        <v>347</v>
      </c>
      <c r="J16" s="4" t="s">
        <v>302</v>
      </c>
      <c r="K16" s="62" t="s">
        <v>303</v>
      </c>
      <c r="L16" s="6" t="s">
        <v>408</v>
      </c>
      <c r="M16" s="62" t="s">
        <v>42</v>
      </c>
      <c r="N16" s="62" t="s">
        <v>305</v>
      </c>
      <c r="O16" s="7">
        <v>1</v>
      </c>
      <c r="P16" s="7">
        <v>1</v>
      </c>
      <c r="Q16" s="32">
        <v>0</v>
      </c>
      <c r="R16" s="6" t="s">
        <v>379</v>
      </c>
      <c r="S16" s="33">
        <v>0</v>
      </c>
      <c r="T16" s="6" t="s">
        <v>407</v>
      </c>
      <c r="U16" s="33">
        <v>0</v>
      </c>
      <c r="V16" s="6" t="s">
        <v>406</v>
      </c>
      <c r="W16" s="89">
        <v>200000</v>
      </c>
      <c r="X16" s="66">
        <v>200000</v>
      </c>
      <c r="Y16" s="8">
        <v>0</v>
      </c>
      <c r="Z16" s="8">
        <v>0</v>
      </c>
      <c r="AA16" s="66">
        <v>200000</v>
      </c>
      <c r="AB16" s="64">
        <v>1</v>
      </c>
      <c r="AC16" s="8">
        <v>1</v>
      </c>
      <c r="AD16" s="8">
        <v>0</v>
      </c>
      <c r="AE16" s="64">
        <f t="shared" ref="AE16:AE42" si="4">+Y16/X16*100</f>
        <v>0</v>
      </c>
      <c r="AF16" s="64">
        <f t="shared" ref="AF16:AF42" si="5">+Y16/X16*100</f>
        <v>0</v>
      </c>
      <c r="AG16" s="64">
        <f t="shared" si="1"/>
        <v>0</v>
      </c>
      <c r="AH16" s="64">
        <f t="shared" si="2"/>
        <v>0</v>
      </c>
      <c r="AI16" s="27"/>
      <c r="AJ16" s="3"/>
      <c r="AK16" s="83"/>
    </row>
    <row r="17" spans="1:37" ht="153.75" x14ac:dyDescent="0.25">
      <c r="A17" s="4" t="s">
        <v>290</v>
      </c>
      <c r="B17" s="6" t="s">
        <v>315</v>
      </c>
      <c r="C17" s="4" t="s">
        <v>346</v>
      </c>
      <c r="D17" s="6" t="s">
        <v>383</v>
      </c>
      <c r="E17" s="6" t="s">
        <v>350</v>
      </c>
      <c r="F17" s="4">
        <v>10</v>
      </c>
      <c r="G17" s="6" t="s">
        <v>307</v>
      </c>
      <c r="H17" s="5">
        <v>343</v>
      </c>
      <c r="I17" s="5" t="s">
        <v>348</v>
      </c>
      <c r="J17" s="4" t="s">
        <v>308</v>
      </c>
      <c r="K17" s="6" t="s">
        <v>309</v>
      </c>
      <c r="L17" s="6" t="s">
        <v>458</v>
      </c>
      <c r="M17" s="4" t="s">
        <v>396</v>
      </c>
      <c r="N17" s="6" t="s">
        <v>368</v>
      </c>
      <c r="O17" s="4">
        <v>1</v>
      </c>
      <c r="P17" s="6">
        <v>1</v>
      </c>
      <c r="Q17" s="32">
        <v>0</v>
      </c>
      <c r="R17" s="6" t="s">
        <v>379</v>
      </c>
      <c r="S17" s="33">
        <v>0</v>
      </c>
      <c r="T17" s="6" t="s">
        <v>407</v>
      </c>
      <c r="U17" s="33">
        <v>0</v>
      </c>
      <c r="V17" s="6" t="s">
        <v>406</v>
      </c>
      <c r="W17" s="63">
        <v>291147.7</v>
      </c>
      <c r="X17" s="63">
        <v>291147.7</v>
      </c>
      <c r="Y17" s="6">
        <v>0</v>
      </c>
      <c r="Z17" s="6">
        <v>0</v>
      </c>
      <c r="AA17" s="63">
        <v>291147.7</v>
      </c>
      <c r="AB17" s="4">
        <f t="shared" si="0"/>
        <v>1</v>
      </c>
      <c r="AC17" s="7">
        <v>1</v>
      </c>
      <c r="AD17" s="7">
        <v>0</v>
      </c>
      <c r="AE17" s="4">
        <f t="shared" si="4"/>
        <v>0</v>
      </c>
      <c r="AF17" s="4">
        <f t="shared" si="5"/>
        <v>0</v>
      </c>
      <c r="AG17" s="4">
        <f t="shared" si="1"/>
        <v>0</v>
      </c>
      <c r="AH17" s="4">
        <f t="shared" si="2"/>
        <v>0</v>
      </c>
      <c r="AI17" s="27"/>
      <c r="AJ17" s="3"/>
      <c r="AK17" s="83"/>
    </row>
    <row r="18" spans="1:37" ht="96.75" customHeight="1" x14ac:dyDescent="0.25">
      <c r="A18" s="4" t="s">
        <v>380</v>
      </c>
      <c r="B18" s="6" t="s">
        <v>315</v>
      </c>
      <c r="C18" s="7" t="s">
        <v>346</v>
      </c>
      <c r="D18" s="6" t="s">
        <v>383</v>
      </c>
      <c r="E18" s="6" t="s">
        <v>350</v>
      </c>
      <c r="F18" s="4">
        <v>11</v>
      </c>
      <c r="G18" s="6" t="s">
        <v>307</v>
      </c>
      <c r="H18" s="5">
        <v>343</v>
      </c>
      <c r="I18" s="5" t="s">
        <v>348</v>
      </c>
      <c r="J18" s="4" t="s">
        <v>310</v>
      </c>
      <c r="K18" s="6" t="s">
        <v>316</v>
      </c>
      <c r="L18" s="6" t="s">
        <v>458</v>
      </c>
      <c r="M18" s="7" t="s">
        <v>396</v>
      </c>
      <c r="N18" s="6" t="s">
        <v>368</v>
      </c>
      <c r="O18" s="7">
        <v>1</v>
      </c>
      <c r="P18" s="7">
        <v>1</v>
      </c>
      <c r="Q18" s="32">
        <v>0</v>
      </c>
      <c r="R18" s="6" t="s">
        <v>379</v>
      </c>
      <c r="S18" s="33">
        <v>0</v>
      </c>
      <c r="T18" s="6" t="s">
        <v>407</v>
      </c>
      <c r="U18" s="33">
        <v>0</v>
      </c>
      <c r="V18" s="6" t="s">
        <v>406</v>
      </c>
      <c r="W18" s="89">
        <v>349250</v>
      </c>
      <c r="X18" s="89">
        <v>349250</v>
      </c>
      <c r="Y18" s="7">
        <v>0</v>
      </c>
      <c r="Z18" s="7">
        <v>0</v>
      </c>
      <c r="AA18" s="89">
        <v>349250</v>
      </c>
      <c r="AB18" s="4">
        <v>1</v>
      </c>
      <c r="AC18" s="7">
        <v>1</v>
      </c>
      <c r="AD18" s="7">
        <v>0</v>
      </c>
      <c r="AE18" s="4">
        <f t="shared" si="4"/>
        <v>0</v>
      </c>
      <c r="AF18" s="4">
        <f t="shared" si="5"/>
        <v>0</v>
      </c>
      <c r="AG18" s="4">
        <f t="shared" si="1"/>
        <v>0</v>
      </c>
      <c r="AH18" s="4">
        <f t="shared" si="2"/>
        <v>0</v>
      </c>
      <c r="AI18" s="27"/>
      <c r="AJ18" s="3"/>
      <c r="AK18" s="83"/>
    </row>
    <row r="19" spans="1:37" ht="102.75" x14ac:dyDescent="0.25">
      <c r="A19" s="4" t="s">
        <v>380</v>
      </c>
      <c r="B19" s="6" t="s">
        <v>315</v>
      </c>
      <c r="C19" s="4" t="s">
        <v>346</v>
      </c>
      <c r="D19" s="6" t="s">
        <v>383</v>
      </c>
      <c r="E19" s="6" t="s">
        <v>350</v>
      </c>
      <c r="F19" s="4">
        <v>12</v>
      </c>
      <c r="G19" s="6" t="s">
        <v>307</v>
      </c>
      <c r="H19" s="5">
        <v>343</v>
      </c>
      <c r="I19" s="5" t="s">
        <v>348</v>
      </c>
      <c r="J19" s="4" t="s">
        <v>311</v>
      </c>
      <c r="K19" s="6" t="s">
        <v>317</v>
      </c>
      <c r="L19" s="6" t="s">
        <v>459</v>
      </c>
      <c r="M19" s="4" t="s">
        <v>396</v>
      </c>
      <c r="N19" s="6" t="s">
        <v>368</v>
      </c>
      <c r="O19" s="4">
        <v>1</v>
      </c>
      <c r="P19" s="6">
        <v>1</v>
      </c>
      <c r="Q19" s="32">
        <v>0</v>
      </c>
      <c r="R19" s="6" t="s">
        <v>379</v>
      </c>
      <c r="S19" s="33">
        <v>0</v>
      </c>
      <c r="T19" s="6" t="s">
        <v>407</v>
      </c>
      <c r="U19" s="33">
        <v>0</v>
      </c>
      <c r="V19" s="6" t="s">
        <v>406</v>
      </c>
      <c r="W19" s="63">
        <v>346713</v>
      </c>
      <c r="X19" s="63">
        <v>346713</v>
      </c>
      <c r="Y19" s="6">
        <v>0</v>
      </c>
      <c r="Z19" s="6">
        <v>0</v>
      </c>
      <c r="AA19" s="63">
        <v>346713</v>
      </c>
      <c r="AB19" s="4">
        <v>1</v>
      </c>
      <c r="AC19" s="7">
        <v>1</v>
      </c>
      <c r="AD19" s="7">
        <v>0</v>
      </c>
      <c r="AE19" s="4">
        <f t="shared" si="4"/>
        <v>0</v>
      </c>
      <c r="AF19" s="4">
        <f t="shared" si="5"/>
        <v>0</v>
      </c>
      <c r="AG19" s="4">
        <f t="shared" si="1"/>
        <v>0</v>
      </c>
      <c r="AH19" s="4">
        <f t="shared" si="2"/>
        <v>0</v>
      </c>
      <c r="AI19" s="27"/>
      <c r="AJ19" s="3"/>
      <c r="AK19" s="83"/>
    </row>
    <row r="20" spans="1:37" ht="102.75" x14ac:dyDescent="0.25">
      <c r="A20" s="4" t="s">
        <v>380</v>
      </c>
      <c r="B20" s="6" t="s">
        <v>315</v>
      </c>
      <c r="C20" s="7" t="s">
        <v>346</v>
      </c>
      <c r="D20" s="6" t="s">
        <v>383</v>
      </c>
      <c r="E20" s="6" t="s">
        <v>350</v>
      </c>
      <c r="F20" s="4">
        <v>13</v>
      </c>
      <c r="G20" s="6" t="s">
        <v>307</v>
      </c>
      <c r="H20" s="5">
        <v>343</v>
      </c>
      <c r="I20" s="5" t="s">
        <v>348</v>
      </c>
      <c r="J20" s="4" t="s">
        <v>312</v>
      </c>
      <c r="K20" s="6" t="s">
        <v>318</v>
      </c>
      <c r="L20" s="6" t="s">
        <v>408</v>
      </c>
      <c r="M20" s="7" t="s">
        <v>396</v>
      </c>
      <c r="N20" s="6" t="s">
        <v>368</v>
      </c>
      <c r="O20" s="7">
        <v>1</v>
      </c>
      <c r="P20" s="7">
        <v>1</v>
      </c>
      <c r="Q20" s="32">
        <v>0</v>
      </c>
      <c r="R20" s="6" t="s">
        <v>379</v>
      </c>
      <c r="S20" s="33">
        <v>0</v>
      </c>
      <c r="T20" s="6" t="s">
        <v>407</v>
      </c>
      <c r="U20" s="33">
        <v>0</v>
      </c>
      <c r="V20" s="6" t="s">
        <v>406</v>
      </c>
      <c r="W20" s="89">
        <v>329577.83</v>
      </c>
      <c r="X20" s="89">
        <v>329577.83</v>
      </c>
      <c r="Y20" s="7">
        <v>0</v>
      </c>
      <c r="Z20" s="7">
        <v>0</v>
      </c>
      <c r="AA20" s="89">
        <v>329577.83</v>
      </c>
      <c r="AB20" s="4">
        <v>1</v>
      </c>
      <c r="AC20" s="7">
        <v>1</v>
      </c>
      <c r="AD20" s="7">
        <v>0</v>
      </c>
      <c r="AE20" s="4">
        <f t="shared" si="4"/>
        <v>0</v>
      </c>
      <c r="AF20" s="4">
        <f t="shared" si="5"/>
        <v>0</v>
      </c>
      <c r="AG20" s="4">
        <f t="shared" si="1"/>
        <v>0</v>
      </c>
      <c r="AH20" s="4">
        <f t="shared" si="2"/>
        <v>0</v>
      </c>
      <c r="AI20" s="27"/>
      <c r="AJ20" s="3"/>
      <c r="AK20" s="83"/>
    </row>
    <row r="21" spans="1:37" ht="102.75" x14ac:dyDescent="0.25">
      <c r="A21" s="4" t="s">
        <v>290</v>
      </c>
      <c r="B21" s="6" t="s">
        <v>315</v>
      </c>
      <c r="C21" s="4" t="s">
        <v>346</v>
      </c>
      <c r="D21" s="6" t="s">
        <v>383</v>
      </c>
      <c r="E21" s="6" t="s">
        <v>350</v>
      </c>
      <c r="F21" s="4">
        <v>14</v>
      </c>
      <c r="G21" s="6" t="s">
        <v>307</v>
      </c>
      <c r="H21" s="5">
        <v>343</v>
      </c>
      <c r="I21" s="5" t="s">
        <v>348</v>
      </c>
      <c r="J21" s="4" t="s">
        <v>313</v>
      </c>
      <c r="K21" s="6" t="s">
        <v>319</v>
      </c>
      <c r="L21" s="6" t="s">
        <v>408</v>
      </c>
      <c r="M21" s="4" t="s">
        <v>396</v>
      </c>
      <c r="N21" s="6" t="s">
        <v>368</v>
      </c>
      <c r="O21" s="4">
        <v>1</v>
      </c>
      <c r="P21" s="6">
        <v>1</v>
      </c>
      <c r="Q21" s="32">
        <v>0</v>
      </c>
      <c r="R21" s="6" t="s">
        <v>379</v>
      </c>
      <c r="S21" s="33">
        <v>0</v>
      </c>
      <c r="T21" s="6" t="s">
        <v>407</v>
      </c>
      <c r="U21" s="33">
        <v>0</v>
      </c>
      <c r="V21" s="6" t="s">
        <v>406</v>
      </c>
      <c r="W21" s="63">
        <v>461611.53</v>
      </c>
      <c r="X21" s="63">
        <v>461611.53</v>
      </c>
      <c r="Y21" s="6">
        <v>0</v>
      </c>
      <c r="Z21" s="6">
        <v>0</v>
      </c>
      <c r="AA21" s="63">
        <v>461611.53</v>
      </c>
      <c r="AB21" s="4">
        <v>1</v>
      </c>
      <c r="AC21" s="7">
        <v>1</v>
      </c>
      <c r="AD21" s="7">
        <v>0</v>
      </c>
      <c r="AE21" s="4">
        <f t="shared" si="4"/>
        <v>0</v>
      </c>
      <c r="AF21" s="4">
        <f t="shared" si="5"/>
        <v>0</v>
      </c>
      <c r="AG21" s="4">
        <f t="shared" si="1"/>
        <v>0</v>
      </c>
      <c r="AH21" s="4">
        <f t="shared" si="2"/>
        <v>0</v>
      </c>
      <c r="AI21" s="27"/>
      <c r="AJ21" s="3"/>
      <c r="AK21" s="83"/>
    </row>
    <row r="22" spans="1:37" ht="128.25" x14ac:dyDescent="0.25">
      <c r="A22" s="4" t="s">
        <v>290</v>
      </c>
      <c r="B22" s="6" t="s">
        <v>315</v>
      </c>
      <c r="C22" s="7" t="s">
        <v>346</v>
      </c>
      <c r="D22" s="6" t="s">
        <v>383</v>
      </c>
      <c r="E22" s="6" t="s">
        <v>350</v>
      </c>
      <c r="F22" s="4">
        <v>15</v>
      </c>
      <c r="G22" s="6" t="s">
        <v>307</v>
      </c>
      <c r="H22" s="5">
        <v>343</v>
      </c>
      <c r="I22" s="5" t="s">
        <v>348</v>
      </c>
      <c r="J22" s="4" t="s">
        <v>314</v>
      </c>
      <c r="K22" s="6" t="s">
        <v>320</v>
      </c>
      <c r="L22" s="6" t="s">
        <v>458</v>
      </c>
      <c r="M22" s="62" t="s">
        <v>397</v>
      </c>
      <c r="N22" s="6" t="s">
        <v>368</v>
      </c>
      <c r="O22" s="7">
        <v>1</v>
      </c>
      <c r="P22" s="7">
        <v>1</v>
      </c>
      <c r="Q22" s="32">
        <v>0</v>
      </c>
      <c r="R22" s="6" t="s">
        <v>379</v>
      </c>
      <c r="S22" s="33">
        <v>0</v>
      </c>
      <c r="T22" s="6" t="s">
        <v>407</v>
      </c>
      <c r="U22" s="33">
        <v>0</v>
      </c>
      <c r="V22" s="6" t="s">
        <v>406</v>
      </c>
      <c r="W22" s="89">
        <v>461611.53</v>
      </c>
      <c r="X22" s="89">
        <v>461611.53</v>
      </c>
      <c r="Y22" s="7">
        <v>0</v>
      </c>
      <c r="Z22" s="7">
        <v>0</v>
      </c>
      <c r="AA22" s="89">
        <v>461611.53</v>
      </c>
      <c r="AB22" s="4">
        <v>1</v>
      </c>
      <c r="AC22" s="7">
        <v>1</v>
      </c>
      <c r="AD22" s="7">
        <v>0</v>
      </c>
      <c r="AE22" s="4">
        <f t="shared" si="4"/>
        <v>0</v>
      </c>
      <c r="AF22" s="4">
        <f t="shared" si="5"/>
        <v>0</v>
      </c>
      <c r="AG22" s="4">
        <f t="shared" si="1"/>
        <v>0</v>
      </c>
      <c r="AH22" s="4">
        <f t="shared" si="2"/>
        <v>0</v>
      </c>
      <c r="AI22" s="27"/>
      <c r="AJ22" s="3"/>
      <c r="AK22" s="83"/>
    </row>
    <row r="23" spans="1:37" ht="180" x14ac:dyDescent="0.25">
      <c r="A23" s="4" t="s">
        <v>290</v>
      </c>
      <c r="B23" s="6" t="s">
        <v>315</v>
      </c>
      <c r="C23" s="4" t="s">
        <v>346</v>
      </c>
      <c r="D23" s="6" t="s">
        <v>383</v>
      </c>
      <c r="E23" s="6" t="s">
        <v>350</v>
      </c>
      <c r="F23" s="7">
        <v>16</v>
      </c>
      <c r="G23" s="62" t="s">
        <v>321</v>
      </c>
      <c r="H23" s="7">
        <v>344</v>
      </c>
      <c r="I23" s="62" t="s">
        <v>349</v>
      </c>
      <c r="J23" s="4" t="s">
        <v>322</v>
      </c>
      <c r="K23" s="62" t="s">
        <v>332</v>
      </c>
      <c r="L23" s="6" t="s">
        <v>458</v>
      </c>
      <c r="M23" s="6" t="s">
        <v>42</v>
      </c>
      <c r="N23" s="62" t="s">
        <v>342</v>
      </c>
      <c r="O23" s="4">
        <v>1</v>
      </c>
      <c r="P23" s="6">
        <v>1</v>
      </c>
      <c r="Q23" s="32">
        <v>0</v>
      </c>
      <c r="R23" s="6" t="s">
        <v>379</v>
      </c>
      <c r="S23" s="33">
        <v>0</v>
      </c>
      <c r="T23" s="6" t="s">
        <v>407</v>
      </c>
      <c r="U23" s="33">
        <v>0</v>
      </c>
      <c r="V23" s="6" t="s">
        <v>406</v>
      </c>
      <c r="W23" s="63">
        <v>319283.96999999997</v>
      </c>
      <c r="X23" s="63">
        <v>319283.96999999997</v>
      </c>
      <c r="Y23" s="6">
        <v>0</v>
      </c>
      <c r="Z23" s="6">
        <v>0</v>
      </c>
      <c r="AA23" s="63">
        <v>319283.96999999997</v>
      </c>
      <c r="AB23" s="4">
        <v>1</v>
      </c>
      <c r="AC23" s="7">
        <v>1</v>
      </c>
      <c r="AD23" s="7">
        <v>0</v>
      </c>
      <c r="AE23" s="4">
        <f t="shared" si="4"/>
        <v>0</v>
      </c>
      <c r="AF23" s="4">
        <f t="shared" si="5"/>
        <v>0</v>
      </c>
      <c r="AG23" s="4">
        <f t="shared" si="1"/>
        <v>0</v>
      </c>
      <c r="AH23" s="4">
        <f t="shared" si="2"/>
        <v>0</v>
      </c>
      <c r="AI23" s="27"/>
      <c r="AJ23" s="3"/>
      <c r="AK23" s="83"/>
    </row>
    <row r="24" spans="1:37" ht="180" x14ac:dyDescent="0.25">
      <c r="A24" s="4" t="s">
        <v>380</v>
      </c>
      <c r="B24" s="6" t="s">
        <v>315</v>
      </c>
      <c r="C24" s="7" t="s">
        <v>346</v>
      </c>
      <c r="D24" s="6" t="s">
        <v>383</v>
      </c>
      <c r="E24" s="6" t="s">
        <v>350</v>
      </c>
      <c r="F24" s="4">
        <v>17</v>
      </c>
      <c r="G24" s="62" t="s">
        <v>321</v>
      </c>
      <c r="H24" s="5">
        <v>344</v>
      </c>
      <c r="I24" s="62" t="s">
        <v>349</v>
      </c>
      <c r="J24" s="4" t="s">
        <v>323</v>
      </c>
      <c r="K24" s="62" t="s">
        <v>333</v>
      </c>
      <c r="L24" s="6" t="s">
        <v>458</v>
      </c>
      <c r="M24" s="62" t="s">
        <v>398</v>
      </c>
      <c r="N24" s="62" t="s">
        <v>342</v>
      </c>
      <c r="O24" s="7">
        <v>1</v>
      </c>
      <c r="P24" s="7">
        <v>1</v>
      </c>
      <c r="Q24" s="32">
        <v>0</v>
      </c>
      <c r="R24" s="6" t="s">
        <v>379</v>
      </c>
      <c r="S24" s="33">
        <v>0</v>
      </c>
      <c r="T24" s="6" t="s">
        <v>407</v>
      </c>
      <c r="U24" s="33">
        <v>0</v>
      </c>
      <c r="V24" s="6" t="s">
        <v>406</v>
      </c>
      <c r="W24" s="89">
        <v>321667.07</v>
      </c>
      <c r="X24" s="89">
        <v>321667.07</v>
      </c>
      <c r="Y24" s="3">
        <v>0</v>
      </c>
      <c r="Z24" s="3">
        <v>0</v>
      </c>
      <c r="AA24" s="65">
        <v>321667.07</v>
      </c>
      <c r="AB24" s="4">
        <v>1</v>
      </c>
      <c r="AC24" s="3">
        <v>1</v>
      </c>
      <c r="AD24" s="3">
        <v>0</v>
      </c>
      <c r="AE24" s="4">
        <f t="shared" si="4"/>
        <v>0</v>
      </c>
      <c r="AF24" s="4">
        <f t="shared" si="5"/>
        <v>0</v>
      </c>
      <c r="AG24" s="4">
        <f t="shared" si="1"/>
        <v>0</v>
      </c>
      <c r="AH24" s="4">
        <f t="shared" si="2"/>
        <v>0</v>
      </c>
      <c r="AI24" s="27"/>
      <c r="AJ24" s="3"/>
      <c r="AK24" s="83"/>
    </row>
    <row r="25" spans="1:37" ht="180" x14ac:dyDescent="0.25">
      <c r="A25" s="4" t="s">
        <v>380</v>
      </c>
      <c r="B25" s="6" t="s">
        <v>315</v>
      </c>
      <c r="C25" s="4" t="s">
        <v>346</v>
      </c>
      <c r="D25" s="6" t="s">
        <v>383</v>
      </c>
      <c r="E25" s="6" t="s">
        <v>350</v>
      </c>
      <c r="F25" s="7">
        <v>18</v>
      </c>
      <c r="G25" s="62" t="s">
        <v>321</v>
      </c>
      <c r="H25" s="7">
        <v>344</v>
      </c>
      <c r="I25" s="62" t="s">
        <v>349</v>
      </c>
      <c r="J25" s="4" t="s">
        <v>324</v>
      </c>
      <c r="K25" s="86" t="s">
        <v>334</v>
      </c>
      <c r="L25" s="6" t="s">
        <v>408</v>
      </c>
      <c r="M25" s="6" t="s">
        <v>399</v>
      </c>
      <c r="N25" s="62" t="s">
        <v>342</v>
      </c>
      <c r="O25" s="4">
        <v>1</v>
      </c>
      <c r="P25" s="6">
        <v>1</v>
      </c>
      <c r="Q25" s="32">
        <v>0</v>
      </c>
      <c r="R25" s="6" t="s">
        <v>379</v>
      </c>
      <c r="S25" s="33">
        <v>0</v>
      </c>
      <c r="T25" s="6" t="s">
        <v>407</v>
      </c>
      <c r="U25" s="33">
        <v>0</v>
      </c>
      <c r="V25" s="6" t="s">
        <v>406</v>
      </c>
      <c r="W25" s="63">
        <v>239928.8</v>
      </c>
      <c r="X25" s="63">
        <v>239928.8</v>
      </c>
      <c r="Y25" s="6">
        <v>0</v>
      </c>
      <c r="Z25" s="6">
        <v>0</v>
      </c>
      <c r="AA25" s="63">
        <v>239928.8</v>
      </c>
      <c r="AB25" s="4">
        <v>1</v>
      </c>
      <c r="AC25" s="7">
        <v>1</v>
      </c>
      <c r="AD25" s="7">
        <v>0</v>
      </c>
      <c r="AE25" s="4">
        <f t="shared" si="4"/>
        <v>0</v>
      </c>
      <c r="AF25" s="4">
        <f t="shared" si="5"/>
        <v>0</v>
      </c>
      <c r="AG25" s="4">
        <f t="shared" si="1"/>
        <v>0</v>
      </c>
      <c r="AH25" s="4">
        <f t="shared" si="2"/>
        <v>0</v>
      </c>
      <c r="AI25" s="27"/>
      <c r="AJ25" s="3"/>
      <c r="AK25" s="83"/>
    </row>
    <row r="26" spans="1:37" ht="180" x14ac:dyDescent="0.25">
      <c r="A26" s="4" t="s">
        <v>290</v>
      </c>
      <c r="B26" s="6" t="s">
        <v>315</v>
      </c>
      <c r="C26" s="7" t="s">
        <v>346</v>
      </c>
      <c r="D26" s="6" t="s">
        <v>383</v>
      </c>
      <c r="E26" s="6" t="s">
        <v>350</v>
      </c>
      <c r="F26" s="4">
        <v>19</v>
      </c>
      <c r="G26" s="62" t="s">
        <v>321</v>
      </c>
      <c r="H26" s="5">
        <v>344</v>
      </c>
      <c r="I26" s="62" t="s">
        <v>349</v>
      </c>
      <c r="J26" s="4" t="s">
        <v>325</v>
      </c>
      <c r="K26" s="86" t="s">
        <v>335</v>
      </c>
      <c r="L26" s="6" t="s">
        <v>458</v>
      </c>
      <c r="M26" s="62" t="s">
        <v>400</v>
      </c>
      <c r="N26" s="62" t="s">
        <v>342</v>
      </c>
      <c r="O26" s="7">
        <v>1</v>
      </c>
      <c r="P26" s="7">
        <v>1</v>
      </c>
      <c r="Q26" s="32">
        <v>0</v>
      </c>
      <c r="R26" s="6" t="s">
        <v>379</v>
      </c>
      <c r="S26" s="33">
        <v>0</v>
      </c>
      <c r="T26" s="6" t="s">
        <v>407</v>
      </c>
      <c r="U26" s="33">
        <v>0</v>
      </c>
      <c r="V26" s="6" t="s">
        <v>406</v>
      </c>
      <c r="W26" s="89">
        <v>285070.93</v>
      </c>
      <c r="X26" s="89">
        <v>285070.93</v>
      </c>
      <c r="Y26" s="3">
        <v>0</v>
      </c>
      <c r="Z26" s="3">
        <v>0</v>
      </c>
      <c r="AA26" s="65">
        <v>285070.93</v>
      </c>
      <c r="AB26" s="4">
        <v>1</v>
      </c>
      <c r="AC26" s="3">
        <v>1</v>
      </c>
      <c r="AD26" s="3">
        <v>0</v>
      </c>
      <c r="AE26" s="4">
        <f t="shared" si="4"/>
        <v>0</v>
      </c>
      <c r="AF26" s="4">
        <f t="shared" si="5"/>
        <v>0</v>
      </c>
      <c r="AG26" s="4">
        <f t="shared" si="1"/>
        <v>0</v>
      </c>
      <c r="AH26" s="4">
        <f t="shared" si="2"/>
        <v>0</v>
      </c>
      <c r="AI26" s="27"/>
      <c r="AJ26" s="3"/>
      <c r="AK26" s="83"/>
    </row>
    <row r="27" spans="1:37" ht="186" customHeight="1" x14ac:dyDescent="0.25">
      <c r="A27" s="4" t="s">
        <v>380</v>
      </c>
      <c r="B27" s="6" t="s">
        <v>315</v>
      </c>
      <c r="C27" s="4" t="s">
        <v>346</v>
      </c>
      <c r="D27" s="6" t="s">
        <v>383</v>
      </c>
      <c r="E27" s="6" t="s">
        <v>350</v>
      </c>
      <c r="F27" s="7">
        <v>20</v>
      </c>
      <c r="G27" s="62" t="s">
        <v>321</v>
      </c>
      <c r="H27" s="7">
        <v>344</v>
      </c>
      <c r="I27" s="62" t="s">
        <v>349</v>
      </c>
      <c r="J27" s="4" t="s">
        <v>326</v>
      </c>
      <c r="K27" s="86" t="s">
        <v>336</v>
      </c>
      <c r="L27" s="6" t="s">
        <v>458</v>
      </c>
      <c r="M27" s="6" t="s">
        <v>42</v>
      </c>
      <c r="N27" s="62" t="s">
        <v>342</v>
      </c>
      <c r="O27" s="4">
        <v>1</v>
      </c>
      <c r="P27" s="6">
        <v>1</v>
      </c>
      <c r="Q27" s="32">
        <v>0</v>
      </c>
      <c r="R27" s="6" t="s">
        <v>379</v>
      </c>
      <c r="S27" s="33">
        <v>0</v>
      </c>
      <c r="T27" s="6" t="s">
        <v>407</v>
      </c>
      <c r="U27" s="33">
        <v>0</v>
      </c>
      <c r="V27" s="6" t="s">
        <v>406</v>
      </c>
      <c r="W27" s="63">
        <v>97476.31</v>
      </c>
      <c r="X27" s="63">
        <v>97476.31</v>
      </c>
      <c r="Y27" s="6">
        <v>0</v>
      </c>
      <c r="Z27" s="6">
        <v>0</v>
      </c>
      <c r="AA27" s="63">
        <v>97476.31</v>
      </c>
      <c r="AB27" s="4">
        <v>1</v>
      </c>
      <c r="AC27" s="7">
        <v>1</v>
      </c>
      <c r="AD27" s="7">
        <v>0</v>
      </c>
      <c r="AE27" s="4">
        <f t="shared" si="4"/>
        <v>0</v>
      </c>
      <c r="AF27" s="4">
        <f t="shared" si="5"/>
        <v>0</v>
      </c>
      <c r="AG27" s="4">
        <f t="shared" si="1"/>
        <v>0</v>
      </c>
      <c r="AH27" s="4">
        <f t="shared" si="2"/>
        <v>0</v>
      </c>
      <c r="AI27" s="27"/>
      <c r="AJ27" s="3"/>
      <c r="AK27" s="83"/>
    </row>
    <row r="28" spans="1:37" ht="180" x14ac:dyDescent="0.25">
      <c r="A28" s="4" t="s">
        <v>380</v>
      </c>
      <c r="B28" s="6" t="s">
        <v>315</v>
      </c>
      <c r="C28" s="7" t="s">
        <v>346</v>
      </c>
      <c r="D28" s="6" t="s">
        <v>383</v>
      </c>
      <c r="E28" s="6" t="s">
        <v>350</v>
      </c>
      <c r="F28" s="4">
        <v>21</v>
      </c>
      <c r="G28" s="62" t="s">
        <v>321</v>
      </c>
      <c r="H28" s="5">
        <v>344</v>
      </c>
      <c r="I28" s="62" t="s">
        <v>349</v>
      </c>
      <c r="J28" s="4" t="s">
        <v>327</v>
      </c>
      <c r="K28" s="86" t="s">
        <v>337</v>
      </c>
      <c r="L28" s="6" t="s">
        <v>408</v>
      </c>
      <c r="M28" s="62" t="s">
        <v>396</v>
      </c>
      <c r="N28" s="62" t="s">
        <v>342</v>
      </c>
      <c r="O28" s="7">
        <v>1</v>
      </c>
      <c r="P28" s="7">
        <v>1</v>
      </c>
      <c r="Q28" s="32">
        <v>0</v>
      </c>
      <c r="R28" s="6" t="s">
        <v>379</v>
      </c>
      <c r="S28" s="33">
        <v>0</v>
      </c>
      <c r="T28" s="6" t="s">
        <v>407</v>
      </c>
      <c r="U28" s="33">
        <v>0</v>
      </c>
      <c r="V28" s="6" t="s">
        <v>406</v>
      </c>
      <c r="W28" s="89">
        <v>475595.24</v>
      </c>
      <c r="X28" s="89">
        <v>475595.24</v>
      </c>
      <c r="Y28" s="3">
        <v>0</v>
      </c>
      <c r="Z28" s="3">
        <v>0</v>
      </c>
      <c r="AA28" s="65">
        <v>475595.24</v>
      </c>
      <c r="AB28" s="4">
        <v>1</v>
      </c>
      <c r="AC28" s="3">
        <v>1</v>
      </c>
      <c r="AD28" s="3"/>
      <c r="AE28" s="4">
        <f t="shared" si="4"/>
        <v>0</v>
      </c>
      <c r="AF28" s="4">
        <f t="shared" si="5"/>
        <v>0</v>
      </c>
      <c r="AG28" s="4">
        <f t="shared" si="1"/>
        <v>0</v>
      </c>
      <c r="AH28" s="4">
        <f t="shared" si="2"/>
        <v>0</v>
      </c>
      <c r="AI28" s="27"/>
      <c r="AJ28" s="3"/>
      <c r="AK28" s="83"/>
    </row>
    <row r="29" spans="1:37" ht="180" x14ac:dyDescent="0.25">
      <c r="A29" s="4" t="s">
        <v>290</v>
      </c>
      <c r="B29" s="6" t="s">
        <v>315</v>
      </c>
      <c r="C29" s="4" t="s">
        <v>346</v>
      </c>
      <c r="D29" s="6" t="s">
        <v>383</v>
      </c>
      <c r="E29" s="6" t="s">
        <v>350</v>
      </c>
      <c r="F29" s="7">
        <v>22</v>
      </c>
      <c r="G29" s="62" t="s">
        <v>321</v>
      </c>
      <c r="H29" s="7">
        <v>344</v>
      </c>
      <c r="I29" s="62" t="s">
        <v>349</v>
      </c>
      <c r="J29" s="4" t="s">
        <v>328</v>
      </c>
      <c r="K29" s="86" t="s">
        <v>338</v>
      </c>
      <c r="L29" s="6" t="s">
        <v>458</v>
      </c>
      <c r="M29" s="6" t="s">
        <v>401</v>
      </c>
      <c r="N29" s="62" t="s">
        <v>342</v>
      </c>
      <c r="O29" s="4">
        <v>1</v>
      </c>
      <c r="P29" s="6">
        <v>1</v>
      </c>
      <c r="Q29" s="32">
        <v>0</v>
      </c>
      <c r="R29" s="6" t="s">
        <v>379</v>
      </c>
      <c r="S29" s="33">
        <v>0</v>
      </c>
      <c r="T29" s="6" t="s">
        <v>407</v>
      </c>
      <c r="U29" s="33">
        <v>0</v>
      </c>
      <c r="V29" s="6" t="s">
        <v>406</v>
      </c>
      <c r="W29" s="63">
        <v>357750</v>
      </c>
      <c r="X29" s="63">
        <v>357750</v>
      </c>
      <c r="Y29" s="6">
        <v>0</v>
      </c>
      <c r="Z29" s="6">
        <v>0</v>
      </c>
      <c r="AA29" s="63">
        <v>357750</v>
      </c>
      <c r="AB29" s="4">
        <v>1</v>
      </c>
      <c r="AC29" s="7">
        <v>1</v>
      </c>
      <c r="AD29" s="7">
        <v>0</v>
      </c>
      <c r="AE29" s="4">
        <f t="shared" si="4"/>
        <v>0</v>
      </c>
      <c r="AF29" s="4">
        <f t="shared" si="5"/>
        <v>0</v>
      </c>
      <c r="AG29" s="4">
        <f t="shared" si="1"/>
        <v>0</v>
      </c>
      <c r="AH29" s="4">
        <f t="shared" si="2"/>
        <v>0</v>
      </c>
      <c r="AI29" s="27"/>
      <c r="AJ29" s="3"/>
      <c r="AK29" s="83"/>
    </row>
    <row r="30" spans="1:37" ht="141" customHeight="1" x14ac:dyDescent="0.25">
      <c r="A30" s="4" t="s">
        <v>380</v>
      </c>
      <c r="B30" s="6" t="s">
        <v>315</v>
      </c>
      <c r="C30" s="4" t="s">
        <v>346</v>
      </c>
      <c r="D30" s="6" t="s">
        <v>383</v>
      </c>
      <c r="E30" s="6" t="s">
        <v>350</v>
      </c>
      <c r="F30" s="4">
        <v>23</v>
      </c>
      <c r="G30" s="62" t="s">
        <v>321</v>
      </c>
      <c r="H30" s="5">
        <v>344</v>
      </c>
      <c r="I30" s="62" t="s">
        <v>349</v>
      </c>
      <c r="J30" s="4" t="s">
        <v>329</v>
      </c>
      <c r="K30" s="86" t="s">
        <v>339</v>
      </c>
      <c r="L30" s="6" t="s">
        <v>458</v>
      </c>
      <c r="M30" s="62" t="s">
        <v>402</v>
      </c>
      <c r="N30" s="62" t="s">
        <v>342</v>
      </c>
      <c r="O30" s="7">
        <v>1</v>
      </c>
      <c r="P30" s="7">
        <v>1</v>
      </c>
      <c r="Q30" s="32">
        <v>0</v>
      </c>
      <c r="R30" s="6" t="s">
        <v>379</v>
      </c>
      <c r="S30" s="33">
        <v>0</v>
      </c>
      <c r="T30" s="6" t="s">
        <v>407</v>
      </c>
      <c r="U30" s="33">
        <v>0</v>
      </c>
      <c r="V30" s="6" t="s">
        <v>406</v>
      </c>
      <c r="W30" s="89">
        <v>249974.55</v>
      </c>
      <c r="X30" s="89">
        <v>249974.55</v>
      </c>
      <c r="Y30" s="74">
        <v>0</v>
      </c>
      <c r="Z30" s="74">
        <v>0</v>
      </c>
      <c r="AA30" s="65">
        <v>249974.55</v>
      </c>
      <c r="AB30" s="4">
        <v>1</v>
      </c>
      <c r="AC30" s="74">
        <v>1</v>
      </c>
      <c r="AD30" s="74">
        <v>0</v>
      </c>
      <c r="AE30" s="4">
        <f t="shared" si="4"/>
        <v>0</v>
      </c>
      <c r="AF30" s="4">
        <f t="shared" si="5"/>
        <v>0</v>
      </c>
      <c r="AG30" s="4">
        <f t="shared" si="1"/>
        <v>0</v>
      </c>
      <c r="AH30" s="4">
        <f t="shared" si="2"/>
        <v>0</v>
      </c>
      <c r="AI30" s="27"/>
      <c r="AK30" s="84"/>
    </row>
    <row r="31" spans="1:37" ht="162.75" customHeight="1" x14ac:dyDescent="0.25">
      <c r="A31" s="4" t="s">
        <v>380</v>
      </c>
      <c r="B31" s="6" t="s">
        <v>315</v>
      </c>
      <c r="C31" s="4" t="s">
        <v>346</v>
      </c>
      <c r="D31" s="6" t="s">
        <v>383</v>
      </c>
      <c r="E31" s="6" t="s">
        <v>350</v>
      </c>
      <c r="F31" s="7">
        <v>24</v>
      </c>
      <c r="G31" s="62" t="s">
        <v>321</v>
      </c>
      <c r="H31" s="7">
        <v>344</v>
      </c>
      <c r="I31" s="62" t="s">
        <v>349</v>
      </c>
      <c r="J31" s="4" t="s">
        <v>330</v>
      </c>
      <c r="K31" s="86" t="s">
        <v>340</v>
      </c>
      <c r="L31" s="6" t="s">
        <v>458</v>
      </c>
      <c r="M31" s="6" t="s">
        <v>402</v>
      </c>
      <c r="N31" s="62" t="s">
        <v>342</v>
      </c>
      <c r="O31" s="7">
        <v>1</v>
      </c>
      <c r="P31" s="7">
        <v>1</v>
      </c>
      <c r="Q31" s="32">
        <v>0</v>
      </c>
      <c r="R31" s="6" t="s">
        <v>379</v>
      </c>
      <c r="S31" s="33">
        <v>0</v>
      </c>
      <c r="T31" s="6" t="s">
        <v>407</v>
      </c>
      <c r="U31" s="33">
        <v>0</v>
      </c>
      <c r="V31" s="6" t="s">
        <v>406</v>
      </c>
      <c r="W31" s="89">
        <v>1073884.92</v>
      </c>
      <c r="X31" s="89">
        <v>1073884.92</v>
      </c>
      <c r="Y31" s="6">
        <v>0</v>
      </c>
      <c r="Z31" s="6">
        <v>0</v>
      </c>
      <c r="AA31" s="66">
        <v>1073884.92</v>
      </c>
      <c r="AB31" s="4">
        <v>1</v>
      </c>
      <c r="AC31" s="7">
        <v>1</v>
      </c>
      <c r="AD31" s="7">
        <v>0</v>
      </c>
      <c r="AE31" s="4">
        <f t="shared" si="4"/>
        <v>0</v>
      </c>
      <c r="AF31" s="4">
        <f t="shared" si="5"/>
        <v>0</v>
      </c>
      <c r="AG31" s="4">
        <f t="shared" si="1"/>
        <v>0</v>
      </c>
      <c r="AH31" s="4">
        <f t="shared" si="2"/>
        <v>0</v>
      </c>
      <c r="AI31" s="27"/>
      <c r="AK31" s="84"/>
    </row>
    <row r="32" spans="1:37" ht="180" x14ac:dyDescent="0.25">
      <c r="A32" s="4" t="s">
        <v>290</v>
      </c>
      <c r="B32" s="6" t="s">
        <v>315</v>
      </c>
      <c r="C32" s="4" t="s">
        <v>346</v>
      </c>
      <c r="D32" s="6" t="s">
        <v>383</v>
      </c>
      <c r="E32" s="6" t="s">
        <v>350</v>
      </c>
      <c r="F32" s="4">
        <v>25</v>
      </c>
      <c r="G32" s="62" t="s">
        <v>321</v>
      </c>
      <c r="H32" s="5">
        <v>344</v>
      </c>
      <c r="I32" s="62" t="s">
        <v>349</v>
      </c>
      <c r="J32" s="4" t="s">
        <v>331</v>
      </c>
      <c r="K32" s="86" t="s">
        <v>341</v>
      </c>
      <c r="L32" s="6" t="s">
        <v>458</v>
      </c>
      <c r="M32" s="6" t="s">
        <v>402</v>
      </c>
      <c r="N32" s="62" t="s">
        <v>342</v>
      </c>
      <c r="O32" s="7">
        <v>1</v>
      </c>
      <c r="P32" s="7">
        <v>1</v>
      </c>
      <c r="Q32" s="32">
        <v>0</v>
      </c>
      <c r="R32" s="6" t="s">
        <v>379</v>
      </c>
      <c r="S32" s="33">
        <v>0</v>
      </c>
      <c r="T32" s="6" t="s">
        <v>407</v>
      </c>
      <c r="U32" s="33">
        <v>0</v>
      </c>
      <c r="V32" s="6" t="s">
        <v>406</v>
      </c>
      <c r="W32" s="89">
        <v>658561.81999999995</v>
      </c>
      <c r="X32" s="89">
        <v>658561.81999999995</v>
      </c>
      <c r="Y32" s="74">
        <v>0</v>
      </c>
      <c r="Z32" s="74">
        <v>0</v>
      </c>
      <c r="AA32" s="89">
        <v>658561.81999999995</v>
      </c>
      <c r="AB32" s="4">
        <v>1</v>
      </c>
      <c r="AC32" s="74">
        <v>1</v>
      </c>
      <c r="AD32" s="74">
        <v>0</v>
      </c>
      <c r="AE32" s="4">
        <f t="shared" si="4"/>
        <v>0</v>
      </c>
      <c r="AF32" s="4">
        <f t="shared" si="5"/>
        <v>0</v>
      </c>
      <c r="AG32" s="4">
        <f t="shared" si="1"/>
        <v>0</v>
      </c>
      <c r="AH32" s="4">
        <f t="shared" si="2"/>
        <v>0</v>
      </c>
      <c r="AI32" s="27"/>
      <c r="AK32" s="84"/>
    </row>
    <row r="33" spans="1:37" ht="180" x14ac:dyDescent="0.25">
      <c r="A33" s="4" t="s">
        <v>290</v>
      </c>
      <c r="B33" s="6" t="s">
        <v>315</v>
      </c>
      <c r="C33" s="4" t="s">
        <v>346</v>
      </c>
      <c r="D33" s="6" t="s">
        <v>383</v>
      </c>
      <c r="E33" s="6" t="s">
        <v>350</v>
      </c>
      <c r="F33" s="4">
        <v>26</v>
      </c>
      <c r="G33" s="62" t="s">
        <v>321</v>
      </c>
      <c r="H33" s="5">
        <v>344</v>
      </c>
      <c r="I33" s="62" t="s">
        <v>349</v>
      </c>
      <c r="J33" s="4" t="s">
        <v>331</v>
      </c>
      <c r="K33" s="86" t="s">
        <v>438</v>
      </c>
      <c r="L33" s="6" t="s">
        <v>458</v>
      </c>
      <c r="M33" s="6" t="s">
        <v>445</v>
      </c>
      <c r="N33" s="62" t="s">
        <v>342</v>
      </c>
      <c r="O33" s="7">
        <v>0</v>
      </c>
      <c r="P33" s="7">
        <v>0</v>
      </c>
      <c r="Q33" s="32">
        <v>0</v>
      </c>
      <c r="R33" s="6" t="s">
        <v>379</v>
      </c>
      <c r="S33" s="33">
        <v>0</v>
      </c>
      <c r="T33" s="6" t="s">
        <v>407</v>
      </c>
      <c r="U33" s="33">
        <v>0</v>
      </c>
      <c r="V33" s="6" t="s">
        <v>406</v>
      </c>
      <c r="W33" s="7">
        <v>0</v>
      </c>
      <c r="X33" s="7">
        <v>0</v>
      </c>
      <c r="Y33" s="7">
        <v>0</v>
      </c>
      <c r="Z33" s="7">
        <v>0</v>
      </c>
      <c r="AA33" s="7">
        <v>0</v>
      </c>
      <c r="AB33" s="4">
        <v>0</v>
      </c>
      <c r="AC33" s="7">
        <v>0</v>
      </c>
      <c r="AD33" s="7">
        <v>0</v>
      </c>
      <c r="AE33" s="4">
        <v>0</v>
      </c>
      <c r="AF33" s="4">
        <v>0</v>
      </c>
      <c r="AG33" s="4">
        <v>0</v>
      </c>
      <c r="AH33" s="4">
        <v>0</v>
      </c>
      <c r="AI33" s="27"/>
      <c r="AK33" s="84"/>
    </row>
    <row r="34" spans="1:37" ht="180" x14ac:dyDescent="0.25">
      <c r="A34" s="4" t="s">
        <v>290</v>
      </c>
      <c r="B34" s="6" t="s">
        <v>315</v>
      </c>
      <c r="C34" s="4" t="s">
        <v>346</v>
      </c>
      <c r="D34" s="6" t="s">
        <v>383</v>
      </c>
      <c r="E34" s="6" t="s">
        <v>350</v>
      </c>
      <c r="F34" s="4">
        <v>27</v>
      </c>
      <c r="G34" s="62" t="s">
        <v>321</v>
      </c>
      <c r="H34" s="5">
        <v>344</v>
      </c>
      <c r="I34" s="62" t="s">
        <v>349</v>
      </c>
      <c r="J34" s="4" t="s">
        <v>331</v>
      </c>
      <c r="K34" s="86" t="s">
        <v>439</v>
      </c>
      <c r="L34" s="6" t="s">
        <v>458</v>
      </c>
      <c r="M34" s="6" t="s">
        <v>445</v>
      </c>
      <c r="N34" s="62" t="s">
        <v>342</v>
      </c>
      <c r="O34" s="7">
        <v>0</v>
      </c>
      <c r="P34" s="7">
        <v>0</v>
      </c>
      <c r="Q34" s="32">
        <v>0</v>
      </c>
      <c r="R34" s="6" t="s">
        <v>379</v>
      </c>
      <c r="S34" s="33">
        <v>0</v>
      </c>
      <c r="T34" s="6" t="s">
        <v>407</v>
      </c>
      <c r="U34" s="33">
        <v>0</v>
      </c>
      <c r="V34" s="6" t="s">
        <v>406</v>
      </c>
      <c r="W34" s="7">
        <v>0</v>
      </c>
      <c r="X34" s="7">
        <v>0</v>
      </c>
      <c r="Y34" s="7">
        <v>0</v>
      </c>
      <c r="Z34" s="7">
        <v>0</v>
      </c>
      <c r="AA34" s="7">
        <v>0</v>
      </c>
      <c r="AB34" s="4">
        <v>0</v>
      </c>
      <c r="AC34" s="7">
        <v>0</v>
      </c>
      <c r="AD34" s="7">
        <v>0</v>
      </c>
      <c r="AE34" s="4">
        <v>0</v>
      </c>
      <c r="AF34" s="4">
        <v>0</v>
      </c>
      <c r="AG34" s="4">
        <v>0</v>
      </c>
      <c r="AH34" s="4">
        <v>0</v>
      </c>
      <c r="AI34" s="27"/>
      <c r="AK34" s="84"/>
    </row>
    <row r="35" spans="1:37" ht="79.5" x14ac:dyDescent="0.25">
      <c r="A35" s="4" t="s">
        <v>290</v>
      </c>
      <c r="B35" s="6" t="s">
        <v>315</v>
      </c>
      <c r="C35" s="4" t="s">
        <v>346</v>
      </c>
      <c r="D35" s="6" t="s">
        <v>383</v>
      </c>
      <c r="E35" s="6" t="s">
        <v>350</v>
      </c>
      <c r="F35" s="7">
        <v>28</v>
      </c>
      <c r="G35" s="62" t="s">
        <v>355</v>
      </c>
      <c r="H35" s="7">
        <v>347</v>
      </c>
      <c r="I35" s="62" t="s">
        <v>366</v>
      </c>
      <c r="J35" s="4" t="s">
        <v>371</v>
      </c>
      <c r="K35" s="86" t="s">
        <v>357</v>
      </c>
      <c r="L35" s="6" t="s">
        <v>458</v>
      </c>
      <c r="M35" s="6" t="s">
        <v>402</v>
      </c>
      <c r="N35" s="62" t="s">
        <v>367</v>
      </c>
      <c r="O35" s="7">
        <v>1</v>
      </c>
      <c r="P35" s="7">
        <v>1</v>
      </c>
      <c r="Q35" s="32">
        <v>0</v>
      </c>
      <c r="R35" s="6" t="s">
        <v>379</v>
      </c>
      <c r="S35" s="33">
        <v>0</v>
      </c>
      <c r="T35" s="6" t="s">
        <v>407</v>
      </c>
      <c r="U35" s="33">
        <v>0</v>
      </c>
      <c r="V35" s="6" t="s">
        <v>406</v>
      </c>
      <c r="W35" s="89">
        <v>1752649.14</v>
      </c>
      <c r="X35" s="89">
        <v>1752649.14</v>
      </c>
      <c r="Y35" s="3">
        <v>0</v>
      </c>
      <c r="Z35" s="3">
        <v>0</v>
      </c>
      <c r="AA35" s="65">
        <v>1752649.14</v>
      </c>
      <c r="AB35" s="4">
        <v>1</v>
      </c>
      <c r="AC35" s="3">
        <v>1</v>
      </c>
      <c r="AD35" s="3">
        <v>0</v>
      </c>
      <c r="AE35" s="4">
        <f t="shared" si="4"/>
        <v>0</v>
      </c>
      <c r="AF35" s="4">
        <f t="shared" si="5"/>
        <v>0</v>
      </c>
      <c r="AG35" s="4">
        <f t="shared" si="1"/>
        <v>0</v>
      </c>
      <c r="AH35" s="4">
        <f t="shared" si="2"/>
        <v>0</v>
      </c>
      <c r="AI35" s="27"/>
      <c r="AK35" s="84"/>
    </row>
    <row r="36" spans="1:37" ht="113.25" customHeight="1" x14ac:dyDescent="0.25">
      <c r="A36" s="4" t="s">
        <v>380</v>
      </c>
      <c r="B36" s="6" t="s">
        <v>315</v>
      </c>
      <c r="C36" s="4" t="s">
        <v>346</v>
      </c>
      <c r="D36" s="6" t="s">
        <v>383</v>
      </c>
      <c r="E36" s="6" t="s">
        <v>350</v>
      </c>
      <c r="F36" s="4">
        <v>29</v>
      </c>
      <c r="G36" s="62" t="s">
        <v>355</v>
      </c>
      <c r="H36" s="7">
        <v>347</v>
      </c>
      <c r="I36" s="62" t="s">
        <v>366</v>
      </c>
      <c r="J36" s="4" t="s">
        <v>372</v>
      </c>
      <c r="K36" s="6" t="s">
        <v>358</v>
      </c>
      <c r="L36" s="6" t="s">
        <v>458</v>
      </c>
      <c r="M36" s="6" t="s">
        <v>402</v>
      </c>
      <c r="N36" s="6" t="s">
        <v>367</v>
      </c>
      <c r="O36" s="7">
        <v>1</v>
      </c>
      <c r="P36" s="7">
        <v>1</v>
      </c>
      <c r="Q36" s="32">
        <v>0</v>
      </c>
      <c r="R36" s="6" t="s">
        <v>379</v>
      </c>
      <c r="S36" s="33">
        <v>0</v>
      </c>
      <c r="T36" s="6" t="s">
        <v>407</v>
      </c>
      <c r="U36" s="33">
        <v>0</v>
      </c>
      <c r="V36" s="6" t="s">
        <v>406</v>
      </c>
      <c r="W36" s="89">
        <v>1737103.1</v>
      </c>
      <c r="X36" s="89">
        <v>1737103.1</v>
      </c>
      <c r="Y36" s="3">
        <v>0</v>
      </c>
      <c r="Z36" s="3">
        <v>0</v>
      </c>
      <c r="AA36" s="65">
        <v>1737103.1</v>
      </c>
      <c r="AB36" s="4">
        <v>1</v>
      </c>
      <c r="AC36" s="3">
        <v>1</v>
      </c>
      <c r="AD36" s="3">
        <v>0</v>
      </c>
      <c r="AE36" s="4">
        <f t="shared" si="4"/>
        <v>0</v>
      </c>
      <c r="AF36" s="4">
        <f t="shared" si="5"/>
        <v>0</v>
      </c>
      <c r="AG36" s="4">
        <f t="shared" si="1"/>
        <v>0</v>
      </c>
      <c r="AH36" s="4">
        <f t="shared" si="2"/>
        <v>0</v>
      </c>
      <c r="AI36" s="27"/>
      <c r="AK36" s="84"/>
    </row>
    <row r="37" spans="1:37" ht="81" customHeight="1" x14ac:dyDescent="0.25">
      <c r="A37" s="4" t="s">
        <v>380</v>
      </c>
      <c r="B37" s="6" t="s">
        <v>315</v>
      </c>
      <c r="C37" s="4" t="s">
        <v>346</v>
      </c>
      <c r="D37" s="6" t="s">
        <v>383</v>
      </c>
      <c r="E37" s="6" t="s">
        <v>350</v>
      </c>
      <c r="F37" s="7">
        <v>30</v>
      </c>
      <c r="G37" s="62" t="s">
        <v>355</v>
      </c>
      <c r="H37" s="7">
        <v>347</v>
      </c>
      <c r="I37" s="62" t="s">
        <v>366</v>
      </c>
      <c r="J37" s="4" t="s">
        <v>373</v>
      </c>
      <c r="K37" s="86" t="s">
        <v>359</v>
      </c>
      <c r="L37" s="6" t="s">
        <v>458</v>
      </c>
      <c r="M37" s="6" t="s">
        <v>402</v>
      </c>
      <c r="N37" s="6" t="s">
        <v>367</v>
      </c>
      <c r="O37" s="7">
        <v>1</v>
      </c>
      <c r="P37" s="7">
        <v>1</v>
      </c>
      <c r="Q37" s="32">
        <v>0</v>
      </c>
      <c r="R37" s="6" t="s">
        <v>379</v>
      </c>
      <c r="S37" s="33">
        <v>0</v>
      </c>
      <c r="T37" s="6" t="s">
        <v>407</v>
      </c>
      <c r="U37" s="33">
        <v>0</v>
      </c>
      <c r="V37" s="6" t="s">
        <v>406</v>
      </c>
      <c r="W37" s="89">
        <v>1728880.62</v>
      </c>
      <c r="X37" s="89">
        <v>1728880.62</v>
      </c>
      <c r="Y37" s="3">
        <v>0</v>
      </c>
      <c r="Z37" s="3">
        <v>0</v>
      </c>
      <c r="AA37" s="65">
        <v>1728880.62</v>
      </c>
      <c r="AB37" s="4">
        <v>1</v>
      </c>
      <c r="AC37" s="3">
        <v>1</v>
      </c>
      <c r="AD37" s="3">
        <v>0</v>
      </c>
      <c r="AE37" s="4">
        <f t="shared" si="4"/>
        <v>0</v>
      </c>
      <c r="AF37" s="4">
        <f t="shared" si="5"/>
        <v>0</v>
      </c>
      <c r="AG37" s="4">
        <f t="shared" si="1"/>
        <v>0</v>
      </c>
      <c r="AH37" s="4">
        <f t="shared" si="2"/>
        <v>0</v>
      </c>
      <c r="AI37" s="27"/>
      <c r="AK37" s="84"/>
    </row>
    <row r="38" spans="1:37" ht="57" x14ac:dyDescent="0.25">
      <c r="A38" s="4" t="s">
        <v>380</v>
      </c>
      <c r="B38" s="6" t="s">
        <v>315</v>
      </c>
      <c r="C38" s="4" t="s">
        <v>346</v>
      </c>
      <c r="D38" s="6" t="s">
        <v>383</v>
      </c>
      <c r="E38" s="6" t="s">
        <v>350</v>
      </c>
      <c r="F38" s="4">
        <v>31</v>
      </c>
      <c r="G38" s="62" t="s">
        <v>355</v>
      </c>
      <c r="H38" s="7">
        <v>347</v>
      </c>
      <c r="I38" s="62" t="s">
        <v>366</v>
      </c>
      <c r="J38" s="4" t="s">
        <v>374</v>
      </c>
      <c r="K38" s="86" t="s">
        <v>360</v>
      </c>
      <c r="L38" s="6" t="s">
        <v>458</v>
      </c>
      <c r="M38" s="6" t="s">
        <v>402</v>
      </c>
      <c r="N38" s="6" t="s">
        <v>367</v>
      </c>
      <c r="O38" s="7">
        <v>1</v>
      </c>
      <c r="P38" s="7">
        <v>1</v>
      </c>
      <c r="Q38" s="32">
        <v>0</v>
      </c>
      <c r="R38" s="6" t="s">
        <v>379</v>
      </c>
      <c r="S38" s="33">
        <v>0</v>
      </c>
      <c r="T38" s="6" t="s">
        <v>407</v>
      </c>
      <c r="U38" s="33">
        <v>0</v>
      </c>
      <c r="V38" s="6" t="s">
        <v>406</v>
      </c>
      <c r="W38" s="89">
        <v>1189687.24</v>
      </c>
      <c r="X38" s="89">
        <v>1189687.24</v>
      </c>
      <c r="Y38" s="3">
        <v>0</v>
      </c>
      <c r="Z38" s="3">
        <v>0</v>
      </c>
      <c r="AA38" s="65">
        <v>1189687.24</v>
      </c>
      <c r="AB38" s="4">
        <v>1</v>
      </c>
      <c r="AC38" s="3">
        <v>1</v>
      </c>
      <c r="AD38" s="3">
        <v>0</v>
      </c>
      <c r="AE38" s="4">
        <f t="shared" si="4"/>
        <v>0</v>
      </c>
      <c r="AF38" s="4">
        <f t="shared" si="5"/>
        <v>0</v>
      </c>
      <c r="AG38" s="4">
        <f t="shared" si="1"/>
        <v>0</v>
      </c>
      <c r="AH38" s="4">
        <f t="shared" si="2"/>
        <v>0</v>
      </c>
      <c r="AI38" s="27"/>
      <c r="AK38" s="84"/>
    </row>
    <row r="39" spans="1:37" ht="45.75" customHeight="1" x14ac:dyDescent="0.25">
      <c r="A39" s="4" t="s">
        <v>380</v>
      </c>
      <c r="B39" s="6" t="s">
        <v>315</v>
      </c>
      <c r="C39" s="4" t="s">
        <v>346</v>
      </c>
      <c r="D39" s="6" t="s">
        <v>383</v>
      </c>
      <c r="E39" s="6" t="s">
        <v>350</v>
      </c>
      <c r="F39" s="7">
        <v>32</v>
      </c>
      <c r="G39" s="62" t="s">
        <v>355</v>
      </c>
      <c r="H39" s="7">
        <v>347</v>
      </c>
      <c r="I39" s="62" t="s">
        <v>366</v>
      </c>
      <c r="J39" s="4" t="s">
        <v>375</v>
      </c>
      <c r="K39" s="86" t="s">
        <v>361</v>
      </c>
      <c r="L39" s="6" t="s">
        <v>458</v>
      </c>
      <c r="M39" s="6" t="s">
        <v>402</v>
      </c>
      <c r="N39" s="6" t="s">
        <v>367</v>
      </c>
      <c r="O39" s="7">
        <v>1</v>
      </c>
      <c r="P39" s="7">
        <v>1</v>
      </c>
      <c r="Q39" s="32">
        <v>0</v>
      </c>
      <c r="R39" s="6" t="s">
        <v>379</v>
      </c>
      <c r="S39" s="33">
        <v>0</v>
      </c>
      <c r="T39" s="6" t="s">
        <v>407</v>
      </c>
      <c r="U39" s="33">
        <v>0</v>
      </c>
      <c r="V39" s="6" t="s">
        <v>406</v>
      </c>
      <c r="W39" s="89">
        <v>2247489.12</v>
      </c>
      <c r="X39" s="89">
        <v>2247489.12</v>
      </c>
      <c r="Y39" s="3">
        <v>0</v>
      </c>
      <c r="Z39" s="3">
        <v>0</v>
      </c>
      <c r="AA39" s="65">
        <v>2247489.12</v>
      </c>
      <c r="AB39" s="4">
        <v>1</v>
      </c>
      <c r="AC39" s="3">
        <v>1</v>
      </c>
      <c r="AD39" s="3">
        <v>0</v>
      </c>
      <c r="AE39" s="4">
        <f t="shared" si="4"/>
        <v>0</v>
      </c>
      <c r="AF39" s="4">
        <f t="shared" si="5"/>
        <v>0</v>
      </c>
      <c r="AG39" s="4">
        <f t="shared" si="1"/>
        <v>0</v>
      </c>
      <c r="AH39" s="4">
        <f t="shared" si="2"/>
        <v>0</v>
      </c>
      <c r="AI39" s="27"/>
      <c r="AK39" s="84"/>
    </row>
    <row r="40" spans="1:37" ht="63.75" customHeight="1" x14ac:dyDescent="0.25">
      <c r="A40" s="4" t="s">
        <v>380</v>
      </c>
      <c r="B40" s="6" t="s">
        <v>315</v>
      </c>
      <c r="C40" s="4" t="s">
        <v>346</v>
      </c>
      <c r="D40" s="6" t="s">
        <v>383</v>
      </c>
      <c r="E40" s="6" t="s">
        <v>350</v>
      </c>
      <c r="F40" s="4">
        <v>33</v>
      </c>
      <c r="G40" s="62" t="s">
        <v>355</v>
      </c>
      <c r="H40" s="7">
        <v>347</v>
      </c>
      <c r="I40" s="62" t="s">
        <v>366</v>
      </c>
      <c r="J40" s="4" t="s">
        <v>376</v>
      </c>
      <c r="K40" s="86" t="s">
        <v>362</v>
      </c>
      <c r="L40" s="6" t="s">
        <v>458</v>
      </c>
      <c r="M40" s="6" t="s">
        <v>437</v>
      </c>
      <c r="N40" s="6" t="s">
        <v>367</v>
      </c>
      <c r="O40" s="7">
        <v>1</v>
      </c>
      <c r="P40" s="7">
        <v>1</v>
      </c>
      <c r="Q40" s="32">
        <v>0</v>
      </c>
      <c r="R40" s="6" t="s">
        <v>379</v>
      </c>
      <c r="S40" s="33">
        <v>0</v>
      </c>
      <c r="T40" s="6" t="s">
        <v>407</v>
      </c>
      <c r="U40" s="33">
        <v>0</v>
      </c>
      <c r="V40" s="6" t="s">
        <v>406</v>
      </c>
      <c r="W40" s="89">
        <v>1746480.5</v>
      </c>
      <c r="X40" s="89">
        <v>1746480.5</v>
      </c>
      <c r="Y40" s="3">
        <v>0</v>
      </c>
      <c r="Z40" s="3">
        <v>0</v>
      </c>
      <c r="AA40" s="65">
        <v>1746480.5</v>
      </c>
      <c r="AB40" s="4">
        <v>1</v>
      </c>
      <c r="AC40" s="3">
        <v>1</v>
      </c>
      <c r="AD40" s="3">
        <v>0</v>
      </c>
      <c r="AE40" s="4">
        <f t="shared" si="4"/>
        <v>0</v>
      </c>
      <c r="AF40" s="4">
        <f t="shared" si="5"/>
        <v>0</v>
      </c>
      <c r="AG40" s="4">
        <f t="shared" si="1"/>
        <v>0</v>
      </c>
      <c r="AH40" s="4">
        <f t="shared" si="2"/>
        <v>0</v>
      </c>
      <c r="AI40" s="27"/>
      <c r="AK40" s="84"/>
    </row>
    <row r="41" spans="1:37" ht="63.75" customHeight="1" x14ac:dyDescent="0.25">
      <c r="A41" s="4" t="s">
        <v>380</v>
      </c>
      <c r="B41" s="6" t="s">
        <v>315</v>
      </c>
      <c r="C41" s="4" t="s">
        <v>346</v>
      </c>
      <c r="D41" s="6" t="s">
        <v>383</v>
      </c>
      <c r="E41" s="6" t="s">
        <v>350</v>
      </c>
      <c r="F41" s="4">
        <v>34</v>
      </c>
      <c r="G41" s="62" t="s">
        <v>355</v>
      </c>
      <c r="H41" s="7">
        <v>347</v>
      </c>
      <c r="I41" s="62" t="s">
        <v>366</v>
      </c>
      <c r="J41" s="4" t="s">
        <v>376</v>
      </c>
      <c r="K41" s="86" t="s">
        <v>446</v>
      </c>
      <c r="L41" s="6" t="s">
        <v>458</v>
      </c>
      <c r="M41" s="6" t="s">
        <v>42</v>
      </c>
      <c r="N41" s="6" t="s">
        <v>367</v>
      </c>
      <c r="O41" s="7">
        <v>1</v>
      </c>
      <c r="P41" s="7">
        <v>1</v>
      </c>
      <c r="Q41" s="32">
        <v>0</v>
      </c>
      <c r="R41" s="6" t="s">
        <v>379</v>
      </c>
      <c r="S41" s="33">
        <v>0</v>
      </c>
      <c r="T41" s="6" t="s">
        <v>407</v>
      </c>
      <c r="U41" s="33">
        <v>0</v>
      </c>
      <c r="V41" s="6" t="s">
        <v>406</v>
      </c>
      <c r="W41" s="89">
        <v>3500000</v>
      </c>
      <c r="X41" s="89">
        <v>3500000</v>
      </c>
      <c r="Y41" s="3">
        <v>0</v>
      </c>
      <c r="Z41" s="3">
        <v>0</v>
      </c>
      <c r="AA41" s="65">
        <v>3500000</v>
      </c>
      <c r="AB41" s="4">
        <v>1</v>
      </c>
      <c r="AC41" s="3">
        <v>1</v>
      </c>
      <c r="AD41" s="3">
        <v>0</v>
      </c>
      <c r="AE41" s="4">
        <f t="shared" si="4"/>
        <v>0</v>
      </c>
      <c r="AF41" s="4">
        <f t="shared" si="5"/>
        <v>0</v>
      </c>
      <c r="AG41" s="4">
        <v>0</v>
      </c>
      <c r="AH41" s="4">
        <v>0</v>
      </c>
      <c r="AI41" s="27"/>
      <c r="AK41" s="84"/>
    </row>
    <row r="42" spans="1:37" ht="63.75" customHeight="1" x14ac:dyDescent="0.25">
      <c r="A42" s="4" t="s">
        <v>380</v>
      </c>
      <c r="B42" s="6" t="s">
        <v>315</v>
      </c>
      <c r="C42" s="4" t="s">
        <v>346</v>
      </c>
      <c r="D42" s="6" t="s">
        <v>383</v>
      </c>
      <c r="E42" s="6" t="s">
        <v>350</v>
      </c>
      <c r="F42" s="4">
        <v>35</v>
      </c>
      <c r="G42" s="62" t="s">
        <v>355</v>
      </c>
      <c r="H42" s="7">
        <v>347</v>
      </c>
      <c r="I42" s="62" t="s">
        <v>366</v>
      </c>
      <c r="J42" s="4" t="s">
        <v>376</v>
      </c>
      <c r="K42" s="86" t="s">
        <v>447</v>
      </c>
      <c r="L42" s="6" t="s">
        <v>458</v>
      </c>
      <c r="M42" s="6" t="s">
        <v>42</v>
      </c>
      <c r="N42" s="6" t="s">
        <v>367</v>
      </c>
      <c r="O42" s="7">
        <v>1</v>
      </c>
      <c r="P42" s="7">
        <v>1</v>
      </c>
      <c r="Q42" s="32">
        <v>0</v>
      </c>
      <c r="R42" s="6" t="s">
        <v>379</v>
      </c>
      <c r="S42" s="33">
        <v>0</v>
      </c>
      <c r="T42" s="6" t="s">
        <v>407</v>
      </c>
      <c r="U42" s="33">
        <v>0</v>
      </c>
      <c r="V42" s="6" t="s">
        <v>406</v>
      </c>
      <c r="W42" s="89">
        <v>950000</v>
      </c>
      <c r="X42" s="89">
        <v>950000</v>
      </c>
      <c r="Y42" s="3">
        <v>0</v>
      </c>
      <c r="Z42" s="3">
        <v>0</v>
      </c>
      <c r="AA42" s="65">
        <v>950000</v>
      </c>
      <c r="AB42" s="4">
        <v>1</v>
      </c>
      <c r="AC42" s="3">
        <v>1</v>
      </c>
      <c r="AD42" s="3">
        <v>0</v>
      </c>
      <c r="AE42" s="4">
        <f t="shared" si="4"/>
        <v>0</v>
      </c>
      <c r="AF42" s="4">
        <f t="shared" si="5"/>
        <v>0</v>
      </c>
      <c r="AG42" s="4">
        <v>0</v>
      </c>
      <c r="AH42" s="4">
        <v>0</v>
      </c>
      <c r="AI42" s="27"/>
      <c r="AK42" s="84"/>
    </row>
    <row r="43" spans="1:37" ht="68.25" x14ac:dyDescent="0.25">
      <c r="A43" s="4" t="s">
        <v>380</v>
      </c>
      <c r="B43" s="6" t="s">
        <v>315</v>
      </c>
      <c r="C43" s="4" t="s">
        <v>346</v>
      </c>
      <c r="D43" s="6" t="s">
        <v>383</v>
      </c>
      <c r="E43" s="6" t="s">
        <v>350</v>
      </c>
      <c r="F43" s="4">
        <v>36</v>
      </c>
      <c r="G43" s="62" t="s">
        <v>355</v>
      </c>
      <c r="H43" s="7">
        <v>347</v>
      </c>
      <c r="I43" s="62" t="s">
        <v>366</v>
      </c>
      <c r="J43" s="4" t="s">
        <v>376</v>
      </c>
      <c r="K43" s="86" t="s">
        <v>440</v>
      </c>
      <c r="L43" s="6" t="s">
        <v>458</v>
      </c>
      <c r="M43" s="6" t="s">
        <v>463</v>
      </c>
      <c r="N43" s="6" t="s">
        <v>367</v>
      </c>
      <c r="O43" s="7">
        <v>0</v>
      </c>
      <c r="P43" s="7">
        <v>0</v>
      </c>
      <c r="Q43" s="32">
        <v>0</v>
      </c>
      <c r="R43" s="6" t="s">
        <v>379</v>
      </c>
      <c r="S43" s="33">
        <v>0</v>
      </c>
      <c r="T43" s="6" t="s">
        <v>407</v>
      </c>
      <c r="U43" s="33">
        <v>0</v>
      </c>
      <c r="V43" s="6" t="s">
        <v>406</v>
      </c>
      <c r="W43" s="89">
        <v>0</v>
      </c>
      <c r="X43" s="89">
        <v>0</v>
      </c>
      <c r="Y43" s="7">
        <v>0</v>
      </c>
      <c r="Z43" s="7">
        <v>0</v>
      </c>
      <c r="AA43" s="89">
        <v>0</v>
      </c>
      <c r="AB43" s="4">
        <v>0</v>
      </c>
      <c r="AC43" s="7">
        <v>0</v>
      </c>
      <c r="AD43" s="7">
        <v>0</v>
      </c>
      <c r="AE43" s="4">
        <v>0</v>
      </c>
      <c r="AF43" s="4">
        <v>0</v>
      </c>
      <c r="AG43" s="4">
        <v>0</v>
      </c>
      <c r="AH43" s="4">
        <v>0</v>
      </c>
      <c r="AI43" s="27"/>
      <c r="AK43" s="84"/>
    </row>
    <row r="44" spans="1:37" ht="90.75" x14ac:dyDescent="0.25">
      <c r="A44" s="4" t="s">
        <v>380</v>
      </c>
      <c r="B44" s="6" t="s">
        <v>315</v>
      </c>
      <c r="C44" s="4" t="s">
        <v>346</v>
      </c>
      <c r="D44" s="6" t="s">
        <v>383</v>
      </c>
      <c r="E44" s="6" t="s">
        <v>350</v>
      </c>
      <c r="F44" s="4">
        <v>37</v>
      </c>
      <c r="G44" s="62" t="s">
        <v>355</v>
      </c>
      <c r="H44" s="7">
        <v>347</v>
      </c>
      <c r="I44" s="62" t="s">
        <v>366</v>
      </c>
      <c r="J44" s="4" t="s">
        <v>376</v>
      </c>
      <c r="K44" s="86" t="s">
        <v>441</v>
      </c>
      <c r="L44" s="6" t="s">
        <v>458</v>
      </c>
      <c r="M44" s="6" t="s">
        <v>463</v>
      </c>
      <c r="N44" s="6" t="s">
        <v>367</v>
      </c>
      <c r="O44" s="7">
        <v>0</v>
      </c>
      <c r="P44" s="7">
        <v>0</v>
      </c>
      <c r="Q44" s="32">
        <v>0</v>
      </c>
      <c r="R44" s="6" t="s">
        <v>379</v>
      </c>
      <c r="S44" s="33">
        <v>0</v>
      </c>
      <c r="T44" s="6" t="s">
        <v>407</v>
      </c>
      <c r="U44" s="33">
        <v>0</v>
      </c>
      <c r="V44" s="6" t="s">
        <v>406</v>
      </c>
      <c r="W44" s="89">
        <v>0</v>
      </c>
      <c r="X44" s="89">
        <v>0</v>
      </c>
      <c r="Y44" s="7">
        <v>0</v>
      </c>
      <c r="Z44" s="7">
        <v>0</v>
      </c>
      <c r="AA44" s="89">
        <v>0</v>
      </c>
      <c r="AB44" s="4">
        <v>0</v>
      </c>
      <c r="AC44" s="7">
        <v>0</v>
      </c>
      <c r="AD44" s="7">
        <v>0</v>
      </c>
      <c r="AE44" s="4">
        <v>0</v>
      </c>
      <c r="AF44" s="4">
        <v>0</v>
      </c>
      <c r="AG44" s="4">
        <v>0</v>
      </c>
      <c r="AH44" s="4">
        <v>0</v>
      </c>
      <c r="AI44" s="27"/>
      <c r="AK44" s="84"/>
    </row>
    <row r="45" spans="1:37" ht="57" x14ac:dyDescent="0.25">
      <c r="A45" s="4" t="s">
        <v>380</v>
      </c>
      <c r="B45" s="6" t="s">
        <v>315</v>
      </c>
      <c r="C45" s="4" t="s">
        <v>346</v>
      </c>
      <c r="D45" s="6" t="s">
        <v>383</v>
      </c>
      <c r="E45" s="6" t="s">
        <v>350</v>
      </c>
      <c r="F45" s="4">
        <v>38</v>
      </c>
      <c r="G45" s="62" t="s">
        <v>355</v>
      </c>
      <c r="H45" s="7">
        <v>347</v>
      </c>
      <c r="I45" s="62" t="s">
        <v>366</v>
      </c>
      <c r="J45" s="4" t="s">
        <v>376</v>
      </c>
      <c r="K45" s="86" t="s">
        <v>442</v>
      </c>
      <c r="L45" s="6" t="s">
        <v>458</v>
      </c>
      <c r="M45" s="6" t="s">
        <v>463</v>
      </c>
      <c r="N45" s="6" t="s">
        <v>367</v>
      </c>
      <c r="O45" s="7">
        <v>0</v>
      </c>
      <c r="P45" s="7">
        <v>0</v>
      </c>
      <c r="Q45" s="32">
        <v>0</v>
      </c>
      <c r="R45" s="6" t="s">
        <v>379</v>
      </c>
      <c r="S45" s="33">
        <v>0</v>
      </c>
      <c r="T45" s="6" t="s">
        <v>407</v>
      </c>
      <c r="U45" s="33">
        <v>0</v>
      </c>
      <c r="V45" s="6" t="s">
        <v>406</v>
      </c>
      <c r="W45" s="89">
        <v>0</v>
      </c>
      <c r="X45" s="89">
        <v>0</v>
      </c>
      <c r="Y45" s="7">
        <v>0</v>
      </c>
      <c r="Z45" s="7">
        <v>0</v>
      </c>
      <c r="AA45" s="7">
        <v>0</v>
      </c>
      <c r="AB45" s="7">
        <v>0</v>
      </c>
      <c r="AC45" s="7">
        <v>0</v>
      </c>
      <c r="AD45" s="7">
        <v>0</v>
      </c>
      <c r="AE45" s="4">
        <v>0</v>
      </c>
      <c r="AF45" s="4">
        <v>0</v>
      </c>
      <c r="AG45" s="7">
        <v>0</v>
      </c>
      <c r="AH45" s="7">
        <v>0</v>
      </c>
      <c r="AI45" s="27"/>
      <c r="AK45" s="84"/>
    </row>
    <row r="46" spans="1:37" ht="68.25" x14ac:dyDescent="0.25">
      <c r="A46" s="4" t="s">
        <v>380</v>
      </c>
      <c r="B46" s="6" t="s">
        <v>315</v>
      </c>
      <c r="C46" s="4" t="s">
        <v>346</v>
      </c>
      <c r="D46" s="6" t="s">
        <v>383</v>
      </c>
      <c r="E46" s="6" t="s">
        <v>350</v>
      </c>
      <c r="F46" s="4">
        <v>39</v>
      </c>
      <c r="G46" s="62" t="s">
        <v>355</v>
      </c>
      <c r="H46" s="7">
        <v>347</v>
      </c>
      <c r="I46" s="62" t="s">
        <v>366</v>
      </c>
      <c r="J46" s="4" t="s">
        <v>376</v>
      </c>
      <c r="K46" s="86" t="s">
        <v>443</v>
      </c>
      <c r="L46" s="6" t="s">
        <v>458</v>
      </c>
      <c r="M46" s="6" t="s">
        <v>463</v>
      </c>
      <c r="N46" s="6" t="s">
        <v>367</v>
      </c>
      <c r="O46" s="7">
        <v>0</v>
      </c>
      <c r="P46" s="7">
        <v>0</v>
      </c>
      <c r="Q46" s="32">
        <v>0</v>
      </c>
      <c r="R46" s="6" t="s">
        <v>379</v>
      </c>
      <c r="S46" s="33">
        <v>0</v>
      </c>
      <c r="T46" s="6" t="s">
        <v>407</v>
      </c>
      <c r="U46" s="33">
        <v>0</v>
      </c>
      <c r="V46" s="6" t="s">
        <v>406</v>
      </c>
      <c r="W46" s="89">
        <v>0</v>
      </c>
      <c r="X46" s="89">
        <v>0</v>
      </c>
      <c r="Y46" s="7">
        <v>0</v>
      </c>
      <c r="Z46" s="7">
        <v>0</v>
      </c>
      <c r="AA46" s="7">
        <v>0</v>
      </c>
      <c r="AB46" s="7">
        <v>0</v>
      </c>
      <c r="AC46" s="7">
        <v>0</v>
      </c>
      <c r="AD46" s="7">
        <v>0</v>
      </c>
      <c r="AE46" s="4">
        <v>0</v>
      </c>
      <c r="AF46" s="4">
        <v>0</v>
      </c>
      <c r="AG46" s="7">
        <v>0</v>
      </c>
      <c r="AH46" s="7">
        <v>0</v>
      </c>
      <c r="AI46" s="27"/>
      <c r="AK46" s="84"/>
    </row>
    <row r="47" spans="1:37" ht="57" x14ac:dyDescent="0.25">
      <c r="A47" s="4" t="s">
        <v>380</v>
      </c>
      <c r="B47" s="6" t="s">
        <v>315</v>
      </c>
      <c r="C47" s="4" t="s">
        <v>346</v>
      </c>
      <c r="D47" s="6" t="s">
        <v>383</v>
      </c>
      <c r="E47" s="6" t="s">
        <v>350</v>
      </c>
      <c r="F47" s="4">
        <v>40</v>
      </c>
      <c r="G47" s="62" t="s">
        <v>355</v>
      </c>
      <c r="H47" s="7">
        <v>347</v>
      </c>
      <c r="I47" s="62" t="s">
        <v>366</v>
      </c>
      <c r="J47" s="4" t="s">
        <v>376</v>
      </c>
      <c r="K47" s="86" t="s">
        <v>444</v>
      </c>
      <c r="L47" s="6" t="s">
        <v>458</v>
      </c>
      <c r="M47" s="6" t="s">
        <v>463</v>
      </c>
      <c r="N47" s="6" t="s">
        <v>367</v>
      </c>
      <c r="O47" s="7">
        <v>0</v>
      </c>
      <c r="P47" s="7">
        <v>0</v>
      </c>
      <c r="Q47" s="32">
        <v>0</v>
      </c>
      <c r="R47" s="6" t="s">
        <v>379</v>
      </c>
      <c r="S47" s="33">
        <v>0</v>
      </c>
      <c r="T47" s="6" t="s">
        <v>407</v>
      </c>
      <c r="U47" s="33">
        <v>0</v>
      </c>
      <c r="V47" s="6" t="s">
        <v>406</v>
      </c>
      <c r="W47" s="89">
        <v>0</v>
      </c>
      <c r="X47" s="89">
        <v>0</v>
      </c>
      <c r="Y47" s="7">
        <v>0</v>
      </c>
      <c r="Z47" s="7">
        <v>0</v>
      </c>
      <c r="AA47" s="7">
        <v>0</v>
      </c>
      <c r="AB47" s="7">
        <v>0</v>
      </c>
      <c r="AC47" s="7">
        <v>0</v>
      </c>
      <c r="AD47" s="7">
        <v>0</v>
      </c>
      <c r="AE47" s="4">
        <v>0</v>
      </c>
      <c r="AF47" s="4">
        <v>0</v>
      </c>
      <c r="AG47" s="7">
        <v>0</v>
      </c>
      <c r="AH47" s="7">
        <v>0</v>
      </c>
      <c r="AI47" s="27"/>
      <c r="AK47" s="84"/>
    </row>
    <row r="48" spans="1:37" ht="51.75" x14ac:dyDescent="0.25">
      <c r="A48" s="4" t="s">
        <v>380</v>
      </c>
      <c r="B48" s="6" t="s">
        <v>315</v>
      </c>
      <c r="C48" s="7" t="s">
        <v>346</v>
      </c>
      <c r="D48" s="6" t="s">
        <v>383</v>
      </c>
      <c r="E48" s="6" t="s">
        <v>350</v>
      </c>
      <c r="F48" s="4">
        <v>41</v>
      </c>
      <c r="G48" s="62" t="s">
        <v>355</v>
      </c>
      <c r="H48" s="7">
        <v>348</v>
      </c>
      <c r="I48" s="62" t="s">
        <v>366</v>
      </c>
      <c r="J48" s="4" t="s">
        <v>376</v>
      </c>
      <c r="K48" s="6" t="s">
        <v>463</v>
      </c>
      <c r="L48" s="6" t="s">
        <v>458</v>
      </c>
      <c r="M48" s="6" t="s">
        <v>463</v>
      </c>
      <c r="N48" s="6" t="s">
        <v>462</v>
      </c>
      <c r="O48" s="7">
        <v>0</v>
      </c>
      <c r="P48" s="7">
        <v>0</v>
      </c>
      <c r="Q48" s="32">
        <v>0</v>
      </c>
      <c r="R48" s="6" t="s">
        <v>379</v>
      </c>
      <c r="S48" s="33">
        <v>0</v>
      </c>
      <c r="T48" s="6" t="s">
        <v>407</v>
      </c>
      <c r="U48" s="33">
        <v>0</v>
      </c>
      <c r="V48" s="6" t="s">
        <v>406</v>
      </c>
      <c r="W48" s="89">
        <v>0</v>
      </c>
      <c r="X48" s="89">
        <v>0</v>
      </c>
      <c r="Y48" s="7">
        <v>0</v>
      </c>
      <c r="Z48" s="7">
        <v>0</v>
      </c>
      <c r="AA48" s="7">
        <v>0</v>
      </c>
      <c r="AB48" s="7">
        <v>0</v>
      </c>
      <c r="AC48" s="7">
        <v>0</v>
      </c>
      <c r="AD48" s="7">
        <v>0</v>
      </c>
      <c r="AE48" s="4">
        <v>0</v>
      </c>
      <c r="AF48" s="4">
        <v>0</v>
      </c>
      <c r="AG48" s="7">
        <v>0</v>
      </c>
      <c r="AH48" s="7">
        <v>0</v>
      </c>
      <c r="AI48" s="27"/>
      <c r="AK48" s="84"/>
    </row>
    <row r="49" spans="1:37" ht="51.75" x14ac:dyDescent="0.25">
      <c r="A49" s="4" t="s">
        <v>380</v>
      </c>
      <c r="B49" s="6" t="s">
        <v>315</v>
      </c>
      <c r="C49" s="7" t="s">
        <v>346</v>
      </c>
      <c r="D49" s="6" t="s">
        <v>383</v>
      </c>
      <c r="E49" s="6" t="s">
        <v>350</v>
      </c>
      <c r="F49" s="4">
        <v>42</v>
      </c>
      <c r="G49" s="62" t="s">
        <v>355</v>
      </c>
      <c r="H49" s="7">
        <v>349</v>
      </c>
      <c r="I49" s="62" t="s">
        <v>366</v>
      </c>
      <c r="J49" s="4" t="s">
        <v>376</v>
      </c>
      <c r="K49" s="6" t="s">
        <v>463</v>
      </c>
      <c r="L49" s="6" t="s">
        <v>458</v>
      </c>
      <c r="M49" s="6" t="s">
        <v>463</v>
      </c>
      <c r="N49" s="6" t="s">
        <v>462</v>
      </c>
      <c r="O49" s="7">
        <v>0</v>
      </c>
      <c r="P49" s="7">
        <v>0</v>
      </c>
      <c r="Q49" s="32">
        <v>0</v>
      </c>
      <c r="R49" s="6" t="s">
        <v>379</v>
      </c>
      <c r="S49" s="33">
        <v>0</v>
      </c>
      <c r="T49" s="6" t="s">
        <v>407</v>
      </c>
      <c r="U49" s="33">
        <v>0</v>
      </c>
      <c r="V49" s="6" t="s">
        <v>406</v>
      </c>
      <c r="W49" s="89">
        <v>0</v>
      </c>
      <c r="X49" s="89">
        <v>0</v>
      </c>
      <c r="Y49" s="7">
        <v>0</v>
      </c>
      <c r="Z49" s="7">
        <v>0</v>
      </c>
      <c r="AA49" s="7">
        <v>0</v>
      </c>
      <c r="AB49" s="7">
        <v>0</v>
      </c>
      <c r="AC49" s="7">
        <v>0</v>
      </c>
      <c r="AD49" s="7">
        <v>0</v>
      </c>
      <c r="AE49" s="4">
        <v>0</v>
      </c>
      <c r="AF49" s="4">
        <v>0</v>
      </c>
      <c r="AG49" s="7">
        <v>0</v>
      </c>
      <c r="AH49" s="7">
        <v>0</v>
      </c>
      <c r="AI49" s="27"/>
      <c r="AK49" s="84"/>
    </row>
    <row r="50" spans="1:37" ht="51.75" x14ac:dyDescent="0.25">
      <c r="A50" s="4" t="s">
        <v>380</v>
      </c>
      <c r="B50" s="6" t="s">
        <v>315</v>
      </c>
      <c r="C50" s="7" t="s">
        <v>346</v>
      </c>
      <c r="D50" s="6" t="s">
        <v>383</v>
      </c>
      <c r="E50" s="6" t="s">
        <v>350</v>
      </c>
      <c r="F50" s="4">
        <v>43</v>
      </c>
      <c r="G50" s="62" t="s">
        <v>355</v>
      </c>
      <c r="H50" s="7">
        <v>350</v>
      </c>
      <c r="I50" s="62" t="s">
        <v>366</v>
      </c>
      <c r="J50" s="4" t="s">
        <v>376</v>
      </c>
      <c r="K50" s="6" t="s">
        <v>463</v>
      </c>
      <c r="L50" s="6" t="s">
        <v>458</v>
      </c>
      <c r="M50" s="6" t="s">
        <v>463</v>
      </c>
      <c r="N50" s="6" t="s">
        <v>462</v>
      </c>
      <c r="O50" s="7">
        <v>0</v>
      </c>
      <c r="P50" s="7">
        <v>0</v>
      </c>
      <c r="Q50" s="32">
        <v>0</v>
      </c>
      <c r="R50" s="6" t="s">
        <v>379</v>
      </c>
      <c r="S50" s="33">
        <v>0</v>
      </c>
      <c r="T50" s="6" t="s">
        <v>407</v>
      </c>
      <c r="U50" s="33">
        <v>0</v>
      </c>
      <c r="V50" s="6" t="s">
        <v>406</v>
      </c>
      <c r="W50" s="89">
        <v>0</v>
      </c>
      <c r="X50" s="89">
        <v>0</v>
      </c>
      <c r="Y50" s="7">
        <v>0</v>
      </c>
      <c r="Z50" s="7">
        <v>0</v>
      </c>
      <c r="AA50" s="7">
        <v>0</v>
      </c>
      <c r="AB50" s="7">
        <v>0</v>
      </c>
      <c r="AC50" s="7">
        <v>0</v>
      </c>
      <c r="AD50" s="7">
        <v>0</v>
      </c>
      <c r="AE50" s="4">
        <v>0</v>
      </c>
      <c r="AF50" s="4">
        <v>0</v>
      </c>
      <c r="AG50" s="7">
        <v>0</v>
      </c>
      <c r="AH50" s="7">
        <v>0</v>
      </c>
      <c r="AI50" s="27"/>
      <c r="AK50" s="84"/>
    </row>
    <row r="51" spans="1:37" x14ac:dyDescent="0.25">
      <c r="C51" s="87"/>
    </row>
    <row r="65" spans="6:6" x14ac:dyDescent="0.25">
      <c r="F65" s="61"/>
    </row>
  </sheetData>
  <mergeCells count="14">
    <mergeCell ref="AA1:AF1"/>
    <mergeCell ref="D2:W2"/>
    <mergeCell ref="D4:W4"/>
    <mergeCell ref="W6:AA6"/>
    <mergeCell ref="AB6:AD6"/>
    <mergeCell ref="O6:P6"/>
    <mergeCell ref="AE6:AF6"/>
    <mergeCell ref="A6:G6"/>
    <mergeCell ref="D1:W1"/>
    <mergeCell ref="AG6:AH6"/>
    <mergeCell ref="L6:N6"/>
    <mergeCell ref="H6:K6"/>
    <mergeCell ref="Q6:V6"/>
    <mergeCell ref="AI6:AJ6"/>
  </mergeCells>
  <pageMargins left="0.7" right="0.7" top="0.75" bottom="0.75" header="0.3" footer="0.3"/>
  <pageSetup paperSize="9"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8"/>
  <sheetViews>
    <sheetView zoomScale="80" zoomScaleNormal="80" workbookViewId="0">
      <pane xSplit="3" ySplit="7" topLeftCell="E11" activePane="bottomRight" state="frozen"/>
      <selection pane="topRight" activeCell="D1" sqref="D1"/>
      <selection pane="bottomLeft" activeCell="A8" sqref="A8"/>
      <selection pane="bottomRight" activeCell="N33" sqref="N33"/>
    </sheetView>
  </sheetViews>
  <sheetFormatPr baseColWidth="10" defaultRowHeight="15" x14ac:dyDescent="0.25"/>
  <cols>
    <col min="2" max="2" width="8.140625" customWidth="1"/>
    <col min="10" max="10" width="13.140625" customWidth="1"/>
    <col min="18" max="18" width="11.85546875" customWidth="1"/>
    <col min="19" max="19" width="13.42578125" customWidth="1"/>
    <col min="20" max="20" width="11.7109375" customWidth="1"/>
    <col min="21" max="21" width="14.28515625" customWidth="1"/>
    <col min="22" max="22" width="12.85546875" customWidth="1"/>
    <col min="23" max="23" width="14.7109375" customWidth="1"/>
    <col min="24" max="24" width="15" bestFit="1" customWidth="1"/>
    <col min="25" max="25" width="13.85546875" bestFit="1" customWidth="1"/>
    <col min="26" max="26" width="12" bestFit="1" customWidth="1"/>
    <col min="27" max="28" width="13.85546875" bestFit="1" customWidth="1"/>
    <col min="36" max="37" width="14.28515625" customWidth="1"/>
  </cols>
  <sheetData>
    <row r="1" spans="1:48" ht="37.5" customHeight="1" x14ac:dyDescent="0.6">
      <c r="B1" s="9"/>
      <c r="C1" s="9"/>
      <c r="D1" s="9"/>
      <c r="E1" s="208" t="s">
        <v>132</v>
      </c>
      <c r="F1" s="208"/>
      <c r="G1" s="208"/>
      <c r="H1" s="208"/>
      <c r="I1" s="208"/>
      <c r="J1" s="208"/>
      <c r="K1" s="208"/>
      <c r="L1" s="208"/>
      <c r="M1" s="208"/>
      <c r="N1" s="208"/>
      <c r="O1" s="208"/>
      <c r="P1" s="208"/>
      <c r="Q1" s="208"/>
      <c r="R1" s="208"/>
      <c r="S1" s="208"/>
      <c r="T1" s="208"/>
      <c r="U1" s="208"/>
      <c r="V1" s="208"/>
      <c r="W1" s="208"/>
      <c r="X1" s="208"/>
      <c r="Y1" s="17"/>
      <c r="Z1" s="17"/>
      <c r="AA1" s="17"/>
      <c r="AB1" s="200" t="s">
        <v>26</v>
      </c>
      <c r="AC1" s="200"/>
      <c r="AD1" s="200"/>
      <c r="AE1" s="200"/>
      <c r="AF1" s="200"/>
      <c r="AG1" s="200"/>
      <c r="AH1" s="90"/>
      <c r="AI1" s="90"/>
      <c r="AJ1" s="90"/>
      <c r="AK1" s="90"/>
      <c r="AL1" s="90"/>
    </row>
    <row r="2" spans="1:48" ht="38.25" thickBot="1" x14ac:dyDescent="0.55000000000000004">
      <c r="B2" s="9"/>
      <c r="C2" s="9"/>
      <c r="D2" s="9"/>
      <c r="E2" s="199" t="s">
        <v>487</v>
      </c>
      <c r="F2" s="199"/>
      <c r="G2" s="199"/>
      <c r="H2" s="199"/>
      <c r="I2" s="199"/>
      <c r="J2" s="199"/>
      <c r="K2" s="199"/>
      <c r="L2" s="199"/>
      <c r="M2" s="199"/>
      <c r="N2" s="199"/>
      <c r="O2" s="199"/>
      <c r="P2" s="199"/>
      <c r="Q2" s="199"/>
      <c r="R2" s="199"/>
      <c r="S2" s="199"/>
      <c r="T2" s="199"/>
      <c r="U2" s="199"/>
      <c r="V2" s="199"/>
      <c r="W2" s="199"/>
      <c r="X2" s="199"/>
      <c r="Y2" s="19"/>
      <c r="Z2" s="19"/>
      <c r="AA2" s="19"/>
      <c r="AB2" s="19"/>
      <c r="AC2" s="19"/>
      <c r="AD2" s="19"/>
      <c r="AE2" s="19"/>
      <c r="AF2" s="19"/>
      <c r="AG2" s="19"/>
      <c r="AH2" s="19"/>
      <c r="AI2" s="19"/>
      <c r="AJ2" s="10" t="s">
        <v>18</v>
      </c>
      <c r="AK2" s="10" t="s">
        <v>19</v>
      </c>
      <c r="AL2" s="80" t="s">
        <v>448</v>
      </c>
    </row>
    <row r="3" spans="1:48" x14ac:dyDescent="0.25">
      <c r="B3" s="9"/>
      <c r="C3" s="9"/>
      <c r="D3" s="9"/>
      <c r="E3" s="9" t="s">
        <v>33</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1" t="s">
        <v>20</v>
      </c>
      <c r="AK3" s="12" t="s">
        <v>21</v>
      </c>
      <c r="AL3" s="79" t="s">
        <v>449</v>
      </c>
      <c r="AM3">
        <v>59</v>
      </c>
      <c r="AN3">
        <v>19</v>
      </c>
    </row>
    <row r="4" spans="1:48" ht="16.5" thickBot="1" x14ac:dyDescent="0.3">
      <c r="B4" s="9"/>
      <c r="C4" s="9"/>
      <c r="D4" s="9"/>
      <c r="E4" s="198" t="s">
        <v>35</v>
      </c>
      <c r="F4" s="198"/>
      <c r="G4" s="198"/>
      <c r="H4" s="198"/>
      <c r="I4" s="198"/>
      <c r="J4" s="198"/>
      <c r="K4" s="198"/>
      <c r="L4" s="198"/>
      <c r="M4" s="198"/>
      <c r="N4" s="198"/>
      <c r="O4" s="198"/>
      <c r="P4" s="198"/>
      <c r="Q4" s="198"/>
      <c r="R4" s="198"/>
      <c r="S4" s="198"/>
      <c r="T4" s="198"/>
      <c r="U4" s="198"/>
      <c r="V4" s="198"/>
      <c r="W4" s="198"/>
      <c r="X4" s="198"/>
      <c r="Y4" s="34"/>
      <c r="Z4" s="34"/>
      <c r="AA4" s="34"/>
      <c r="AB4" s="34"/>
      <c r="AC4" s="34"/>
      <c r="AD4" s="34"/>
      <c r="AE4" s="34"/>
      <c r="AF4" s="34"/>
      <c r="AG4" s="22"/>
      <c r="AH4" s="22"/>
      <c r="AI4" s="22"/>
      <c r="AJ4" s="13" t="s">
        <v>22</v>
      </c>
      <c r="AK4" s="14" t="s">
        <v>23</v>
      </c>
      <c r="AL4" s="79" t="s">
        <v>450</v>
      </c>
      <c r="AM4">
        <v>99</v>
      </c>
      <c r="AN4">
        <v>24</v>
      </c>
    </row>
    <row r="5" spans="1:48" x14ac:dyDescent="0.2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24" t="s">
        <v>24</v>
      </c>
      <c r="AK5" s="25">
        <v>100</v>
      </c>
      <c r="AL5" s="79" t="s">
        <v>454</v>
      </c>
      <c r="AM5">
        <v>100</v>
      </c>
      <c r="AN5">
        <v>25</v>
      </c>
    </row>
    <row r="6" spans="1:48" ht="40.5" customHeight="1" thickBot="1" x14ac:dyDescent="0.3">
      <c r="B6" s="202" t="s">
        <v>74</v>
      </c>
      <c r="C6" s="202"/>
      <c r="D6" s="202"/>
      <c r="E6" s="202"/>
      <c r="F6" s="202"/>
      <c r="G6" s="202"/>
      <c r="H6" s="202"/>
      <c r="I6" s="203" t="s">
        <v>70</v>
      </c>
      <c r="J6" s="203"/>
      <c r="K6" s="203"/>
      <c r="L6" s="203"/>
      <c r="M6" s="202" t="s">
        <v>39</v>
      </c>
      <c r="N6" s="202"/>
      <c r="O6" s="202"/>
      <c r="P6" s="201" t="s">
        <v>51</v>
      </c>
      <c r="Q6" s="201"/>
      <c r="R6" s="204" t="s">
        <v>44</v>
      </c>
      <c r="S6" s="204"/>
      <c r="T6" s="204"/>
      <c r="U6" s="204"/>
      <c r="V6" s="204"/>
      <c r="W6" s="204"/>
      <c r="X6" s="204" t="s">
        <v>47</v>
      </c>
      <c r="Y6" s="204"/>
      <c r="Z6" s="204"/>
      <c r="AA6" s="204"/>
      <c r="AB6" s="204"/>
      <c r="AC6" s="207" t="s">
        <v>36</v>
      </c>
      <c r="AD6" s="207"/>
      <c r="AE6" s="207"/>
      <c r="AF6" s="204" t="s">
        <v>73</v>
      </c>
      <c r="AG6" s="204"/>
      <c r="AH6" s="201" t="s">
        <v>72</v>
      </c>
      <c r="AI6" s="201"/>
      <c r="AJ6" s="205" t="s">
        <v>71</v>
      </c>
      <c r="AK6" s="206"/>
      <c r="AL6" s="91"/>
      <c r="AO6" t="s">
        <v>9</v>
      </c>
      <c r="AP6" t="s">
        <v>9</v>
      </c>
    </row>
    <row r="7" spans="1:48" s="118" customFormat="1" ht="15.75" customHeight="1" thickBot="1" x14ac:dyDescent="0.3">
      <c r="A7" s="130"/>
      <c r="B7" s="131" t="s">
        <v>37</v>
      </c>
      <c r="C7" s="131" t="s">
        <v>3</v>
      </c>
      <c r="D7" s="131" t="s">
        <v>52</v>
      </c>
      <c r="E7" s="131" t="s">
        <v>27</v>
      </c>
      <c r="F7" s="131" t="s">
        <v>4</v>
      </c>
      <c r="G7" s="131" t="s">
        <v>1</v>
      </c>
      <c r="H7" s="131" t="s">
        <v>5</v>
      </c>
      <c r="I7" s="132" t="s">
        <v>48</v>
      </c>
      <c r="J7" s="132" t="s">
        <v>2</v>
      </c>
      <c r="K7" s="131" t="s">
        <v>40</v>
      </c>
      <c r="L7" s="133" t="s">
        <v>7</v>
      </c>
      <c r="M7" s="133" t="s">
        <v>43</v>
      </c>
      <c r="N7" s="133" t="s">
        <v>53</v>
      </c>
      <c r="O7" s="133" t="s">
        <v>28</v>
      </c>
      <c r="P7" s="133" t="s">
        <v>46</v>
      </c>
      <c r="Q7" s="133" t="s">
        <v>45</v>
      </c>
      <c r="R7" s="134" t="s">
        <v>58</v>
      </c>
      <c r="S7" s="133" t="s">
        <v>57</v>
      </c>
      <c r="T7" s="134" t="s">
        <v>59</v>
      </c>
      <c r="U7" s="133" t="s">
        <v>488</v>
      </c>
      <c r="V7" s="134" t="s">
        <v>60</v>
      </c>
      <c r="W7" s="134" t="s">
        <v>55</v>
      </c>
      <c r="X7" s="134" t="s">
        <v>29</v>
      </c>
      <c r="Y7" s="134" t="s">
        <v>30</v>
      </c>
      <c r="Z7" s="134" t="s">
        <v>75</v>
      </c>
      <c r="AA7" s="134" t="s">
        <v>38</v>
      </c>
      <c r="AB7" s="134" t="s">
        <v>31</v>
      </c>
      <c r="AC7" s="134" t="s">
        <v>32</v>
      </c>
      <c r="AD7" s="134" t="s">
        <v>61</v>
      </c>
      <c r="AE7" s="134" t="s">
        <v>76</v>
      </c>
      <c r="AF7" s="134" t="s">
        <v>436</v>
      </c>
      <c r="AG7" s="134" t="s">
        <v>77</v>
      </c>
      <c r="AH7" s="134" t="s">
        <v>78</v>
      </c>
      <c r="AI7" s="134" t="s">
        <v>79</v>
      </c>
      <c r="AJ7" s="143" t="s">
        <v>50</v>
      </c>
      <c r="AK7" s="117" t="s">
        <v>49</v>
      </c>
      <c r="AL7" s="144"/>
      <c r="AO7" s="118" t="s">
        <v>62</v>
      </c>
      <c r="AP7" s="118" t="s">
        <v>63</v>
      </c>
      <c r="AQ7" s="118" t="s">
        <v>64</v>
      </c>
      <c r="AR7" s="118" t="s">
        <v>65</v>
      </c>
      <c r="AS7" s="118" t="s">
        <v>66</v>
      </c>
      <c r="AT7" s="118" t="s">
        <v>67</v>
      </c>
      <c r="AU7" s="118" t="s">
        <v>68</v>
      </c>
      <c r="AV7" s="118" t="s">
        <v>69</v>
      </c>
    </row>
    <row r="8" spans="1:48" s="118" customFormat="1" ht="15.75" customHeight="1" thickBot="1" x14ac:dyDescent="0.3">
      <c r="A8" s="130">
        <v>1</v>
      </c>
      <c r="B8" s="131" t="s">
        <v>380</v>
      </c>
      <c r="C8" s="131" t="s">
        <v>315</v>
      </c>
      <c r="D8" s="131" t="s">
        <v>346</v>
      </c>
      <c r="E8" s="131" t="s">
        <v>383</v>
      </c>
      <c r="F8" s="131" t="s">
        <v>350</v>
      </c>
      <c r="G8" s="131">
        <v>1</v>
      </c>
      <c r="H8" s="131" t="s">
        <v>307</v>
      </c>
      <c r="I8" s="132">
        <v>343</v>
      </c>
      <c r="J8" s="132" t="s">
        <v>348</v>
      </c>
      <c r="K8" s="131" t="s">
        <v>310</v>
      </c>
      <c r="L8" s="133" t="s">
        <v>531</v>
      </c>
      <c r="M8" s="133" t="s">
        <v>532</v>
      </c>
      <c r="N8" s="133" t="s">
        <v>559</v>
      </c>
      <c r="O8" s="133" t="s">
        <v>368</v>
      </c>
      <c r="P8" s="133">
        <v>1</v>
      </c>
      <c r="Q8" s="133">
        <v>1</v>
      </c>
      <c r="R8" s="134">
        <v>50</v>
      </c>
      <c r="S8" s="133" t="s">
        <v>573</v>
      </c>
      <c r="T8" s="134">
        <v>100</v>
      </c>
      <c r="U8" s="133" t="s">
        <v>574</v>
      </c>
      <c r="V8" s="134" t="s">
        <v>575</v>
      </c>
      <c r="W8" s="134" t="s">
        <v>576</v>
      </c>
      <c r="X8" s="134">
        <v>162135.22</v>
      </c>
      <c r="Y8" s="134"/>
      <c r="Z8" s="134">
        <v>0</v>
      </c>
      <c r="AA8" s="134">
        <v>162135.22</v>
      </c>
      <c r="AB8" s="134">
        <v>0</v>
      </c>
      <c r="AC8" s="134">
        <v>162135.22</v>
      </c>
      <c r="AD8" s="134">
        <v>100</v>
      </c>
      <c r="AE8" s="134">
        <v>100</v>
      </c>
      <c r="AF8" s="134">
        <v>100</v>
      </c>
      <c r="AG8" s="134" t="e">
        <f t="shared" ref="AG8:AG26" si="0">+Z8/Y8*100</f>
        <v>#DIV/0!</v>
      </c>
      <c r="AH8" s="134">
        <v>100</v>
      </c>
      <c r="AI8" s="134">
        <v>100</v>
      </c>
      <c r="AJ8" s="143"/>
      <c r="AK8" s="117" t="s">
        <v>577</v>
      </c>
      <c r="AL8" s="144"/>
    </row>
    <row r="9" spans="1:48" s="118" customFormat="1" ht="15.75" customHeight="1" thickBot="1" x14ac:dyDescent="0.3">
      <c r="A9" s="130">
        <v>2</v>
      </c>
      <c r="B9" s="131" t="s">
        <v>380</v>
      </c>
      <c r="C9" s="131" t="s">
        <v>315</v>
      </c>
      <c r="D9" s="131" t="s">
        <v>346</v>
      </c>
      <c r="E9" s="131" t="s">
        <v>383</v>
      </c>
      <c r="F9" s="131" t="s">
        <v>350</v>
      </c>
      <c r="G9" s="131">
        <v>2</v>
      </c>
      <c r="H9" s="131" t="s">
        <v>307</v>
      </c>
      <c r="I9" s="132">
        <v>343</v>
      </c>
      <c r="J9" s="132" t="s">
        <v>348</v>
      </c>
      <c r="K9" s="131" t="s">
        <v>311</v>
      </c>
      <c r="L9" s="133" t="s">
        <v>533</v>
      </c>
      <c r="M9" s="133" t="s">
        <v>534</v>
      </c>
      <c r="N9" s="133" t="s">
        <v>558</v>
      </c>
      <c r="O9" s="133" t="s">
        <v>368</v>
      </c>
      <c r="P9" s="133">
        <v>1</v>
      </c>
      <c r="Q9" s="133">
        <v>1</v>
      </c>
      <c r="R9" s="134">
        <v>50</v>
      </c>
      <c r="S9" s="133" t="s">
        <v>573</v>
      </c>
      <c r="T9" s="134">
        <v>100</v>
      </c>
      <c r="U9" s="133" t="s">
        <v>574</v>
      </c>
      <c r="V9" s="134" t="s">
        <v>575</v>
      </c>
      <c r="W9" s="134" t="s">
        <v>576</v>
      </c>
      <c r="X9" s="134">
        <v>144530.76</v>
      </c>
      <c r="Y9" s="134"/>
      <c r="Z9" s="134">
        <v>0</v>
      </c>
      <c r="AA9" s="134">
        <v>144530.76</v>
      </c>
      <c r="AB9" s="134"/>
      <c r="AC9" s="134">
        <v>144530.76</v>
      </c>
      <c r="AD9" s="134">
        <v>100</v>
      </c>
      <c r="AE9" s="134">
        <v>100</v>
      </c>
      <c r="AF9" s="134">
        <v>100</v>
      </c>
      <c r="AG9" s="134" t="e">
        <f t="shared" si="0"/>
        <v>#DIV/0!</v>
      </c>
      <c r="AH9" s="134">
        <v>100</v>
      </c>
      <c r="AI9" s="134">
        <v>100</v>
      </c>
      <c r="AJ9" s="143"/>
      <c r="AK9" s="117" t="s">
        <v>577</v>
      </c>
      <c r="AL9" s="144"/>
    </row>
    <row r="10" spans="1:48" s="118" customFormat="1" ht="15.75" customHeight="1" thickBot="1" x14ac:dyDescent="0.3">
      <c r="A10" s="130">
        <v>3</v>
      </c>
      <c r="B10" s="131" t="s">
        <v>380</v>
      </c>
      <c r="C10" s="131" t="s">
        <v>315</v>
      </c>
      <c r="D10" s="131" t="s">
        <v>346</v>
      </c>
      <c r="E10" s="131" t="s">
        <v>383</v>
      </c>
      <c r="F10" s="131" t="s">
        <v>350</v>
      </c>
      <c r="G10" s="131">
        <v>3</v>
      </c>
      <c r="H10" s="131" t="s">
        <v>307</v>
      </c>
      <c r="I10" s="132">
        <v>343</v>
      </c>
      <c r="J10" s="132" t="s">
        <v>348</v>
      </c>
      <c r="K10" s="131" t="s">
        <v>312</v>
      </c>
      <c r="L10" s="133" t="s">
        <v>535</v>
      </c>
      <c r="M10" s="133" t="s">
        <v>536</v>
      </c>
      <c r="N10" s="133" t="s">
        <v>560</v>
      </c>
      <c r="O10" s="133" t="s">
        <v>368</v>
      </c>
      <c r="P10" s="133">
        <v>1</v>
      </c>
      <c r="Q10" s="133">
        <v>1</v>
      </c>
      <c r="R10" s="134">
        <v>50</v>
      </c>
      <c r="S10" s="133" t="s">
        <v>573</v>
      </c>
      <c r="T10" s="134">
        <v>100</v>
      </c>
      <c r="U10" s="133" t="s">
        <v>574</v>
      </c>
      <c r="V10" s="134" t="s">
        <v>575</v>
      </c>
      <c r="W10" s="134" t="s">
        <v>576</v>
      </c>
      <c r="X10" s="134">
        <v>65692.39</v>
      </c>
      <c r="Y10" s="134"/>
      <c r="Z10" s="134">
        <v>0</v>
      </c>
      <c r="AA10" s="134">
        <v>65692.39</v>
      </c>
      <c r="AB10" s="134"/>
      <c r="AC10" s="134">
        <v>65692.39</v>
      </c>
      <c r="AD10" s="134">
        <v>100</v>
      </c>
      <c r="AE10" s="134">
        <v>100</v>
      </c>
      <c r="AF10" s="134">
        <v>100</v>
      </c>
      <c r="AG10" s="134" t="e">
        <f t="shared" si="0"/>
        <v>#DIV/0!</v>
      </c>
      <c r="AH10" s="134">
        <v>100</v>
      </c>
      <c r="AI10" s="134">
        <v>100</v>
      </c>
      <c r="AJ10" s="143"/>
      <c r="AK10" s="117" t="s">
        <v>577</v>
      </c>
      <c r="AL10" s="144"/>
    </row>
    <row r="11" spans="1:48" s="118" customFormat="1" ht="15.75" customHeight="1" thickBot="1" x14ac:dyDescent="0.3">
      <c r="A11" s="130">
        <v>4</v>
      </c>
      <c r="B11" s="131" t="s">
        <v>290</v>
      </c>
      <c r="C11" s="131" t="s">
        <v>315</v>
      </c>
      <c r="D11" s="131" t="s">
        <v>346</v>
      </c>
      <c r="E11" s="131" t="s">
        <v>383</v>
      </c>
      <c r="F11" s="131" t="s">
        <v>350</v>
      </c>
      <c r="G11" s="131">
        <v>4</v>
      </c>
      <c r="H11" s="131" t="s">
        <v>307</v>
      </c>
      <c r="I11" s="132">
        <v>343</v>
      </c>
      <c r="J11" s="132" t="s">
        <v>348</v>
      </c>
      <c r="K11" s="131" t="s">
        <v>313</v>
      </c>
      <c r="L11" s="133" t="s">
        <v>537</v>
      </c>
      <c r="M11" s="133" t="s">
        <v>538</v>
      </c>
      <c r="N11" s="133" t="s">
        <v>561</v>
      </c>
      <c r="O11" s="133" t="s">
        <v>368</v>
      </c>
      <c r="P11" s="133">
        <v>1</v>
      </c>
      <c r="Q11" s="133">
        <v>1</v>
      </c>
      <c r="R11" s="134">
        <v>70</v>
      </c>
      <c r="S11" s="133" t="s">
        <v>573</v>
      </c>
      <c r="T11" s="134">
        <v>100</v>
      </c>
      <c r="U11" s="133" t="s">
        <v>574</v>
      </c>
      <c r="V11" s="134" t="s">
        <v>575</v>
      </c>
      <c r="W11" s="134" t="s">
        <v>576</v>
      </c>
      <c r="X11" s="134">
        <v>133836.22</v>
      </c>
      <c r="Y11" s="134"/>
      <c r="Z11" s="134">
        <v>0</v>
      </c>
      <c r="AA11" s="134">
        <v>133692.39000000001</v>
      </c>
      <c r="AB11" s="134"/>
      <c r="AC11" s="134">
        <v>133692.39000000001</v>
      </c>
      <c r="AD11" s="134">
        <v>100</v>
      </c>
      <c r="AE11" s="134">
        <v>100</v>
      </c>
      <c r="AF11" s="134">
        <v>100</v>
      </c>
      <c r="AG11" s="134" t="e">
        <f t="shared" si="0"/>
        <v>#DIV/0!</v>
      </c>
      <c r="AH11" s="134">
        <v>100</v>
      </c>
      <c r="AI11" s="134">
        <v>100</v>
      </c>
      <c r="AJ11" s="143"/>
      <c r="AK11" s="117" t="s">
        <v>577</v>
      </c>
      <c r="AL11" s="144"/>
    </row>
    <row r="12" spans="1:48" s="118" customFormat="1" ht="15.75" customHeight="1" thickBot="1" x14ac:dyDescent="0.3">
      <c r="A12" s="130">
        <v>5</v>
      </c>
      <c r="B12" s="131" t="s">
        <v>290</v>
      </c>
      <c r="C12" s="131" t="s">
        <v>315</v>
      </c>
      <c r="D12" s="131" t="s">
        <v>346</v>
      </c>
      <c r="E12" s="131" t="s">
        <v>383</v>
      </c>
      <c r="F12" s="131" t="s">
        <v>350</v>
      </c>
      <c r="G12" s="131">
        <v>5</v>
      </c>
      <c r="H12" s="131" t="s">
        <v>307</v>
      </c>
      <c r="I12" s="132">
        <v>343</v>
      </c>
      <c r="J12" s="132" t="s">
        <v>348</v>
      </c>
      <c r="K12" s="131" t="s">
        <v>314</v>
      </c>
      <c r="L12" s="133" t="s">
        <v>539</v>
      </c>
      <c r="M12" s="133" t="s">
        <v>540</v>
      </c>
      <c r="N12" s="133" t="s">
        <v>562</v>
      </c>
      <c r="O12" s="133" t="s">
        <v>368</v>
      </c>
      <c r="P12" s="133">
        <v>1</v>
      </c>
      <c r="Q12" s="133">
        <v>1</v>
      </c>
      <c r="R12" s="134">
        <v>70</v>
      </c>
      <c r="S12" s="133" t="s">
        <v>573</v>
      </c>
      <c r="T12" s="134">
        <v>100</v>
      </c>
      <c r="U12" s="133" t="s">
        <v>574</v>
      </c>
      <c r="V12" s="134" t="s">
        <v>575</v>
      </c>
      <c r="W12" s="134" t="s">
        <v>576</v>
      </c>
      <c r="X12" s="134">
        <v>58658.54</v>
      </c>
      <c r="Y12" s="134"/>
      <c r="Z12" s="134">
        <v>0</v>
      </c>
      <c r="AA12" s="134">
        <v>58658.54</v>
      </c>
      <c r="AB12" s="134"/>
      <c r="AC12" s="134">
        <v>58658.54</v>
      </c>
      <c r="AD12" s="134">
        <v>100</v>
      </c>
      <c r="AE12" s="134">
        <v>100</v>
      </c>
      <c r="AF12" s="134">
        <v>100</v>
      </c>
      <c r="AG12" s="134" t="e">
        <f t="shared" si="0"/>
        <v>#DIV/0!</v>
      </c>
      <c r="AH12" s="134">
        <v>100</v>
      </c>
      <c r="AI12" s="134">
        <v>100</v>
      </c>
      <c r="AJ12" s="143"/>
      <c r="AK12" s="117" t="s">
        <v>577</v>
      </c>
      <c r="AL12" s="144"/>
    </row>
    <row r="13" spans="1:48" s="118" customFormat="1" ht="15.75" customHeight="1" thickBot="1" x14ac:dyDescent="0.3">
      <c r="A13" s="130">
        <v>6</v>
      </c>
      <c r="B13" s="131" t="s">
        <v>290</v>
      </c>
      <c r="C13" s="131" t="s">
        <v>315</v>
      </c>
      <c r="D13" s="131" t="s">
        <v>346</v>
      </c>
      <c r="E13" s="131" t="s">
        <v>383</v>
      </c>
      <c r="F13" s="131" t="s">
        <v>350</v>
      </c>
      <c r="G13" s="131">
        <v>6</v>
      </c>
      <c r="H13" s="131" t="s">
        <v>321</v>
      </c>
      <c r="I13" s="132">
        <v>344</v>
      </c>
      <c r="J13" s="132" t="s">
        <v>349</v>
      </c>
      <c r="K13" s="131" t="s">
        <v>322</v>
      </c>
      <c r="L13" s="133" t="s">
        <v>541</v>
      </c>
      <c r="M13" s="133" t="s">
        <v>534</v>
      </c>
      <c r="N13" s="133" t="s">
        <v>559</v>
      </c>
      <c r="O13" s="133" t="s">
        <v>342</v>
      </c>
      <c r="P13" s="133">
        <v>1</v>
      </c>
      <c r="Q13" s="133">
        <v>1</v>
      </c>
      <c r="R13" s="134">
        <v>70</v>
      </c>
      <c r="S13" s="133" t="s">
        <v>573</v>
      </c>
      <c r="T13" s="134">
        <v>100</v>
      </c>
      <c r="U13" s="133" t="s">
        <v>574</v>
      </c>
      <c r="V13" s="134" t="s">
        <v>575</v>
      </c>
      <c r="W13" s="134" t="s">
        <v>576</v>
      </c>
      <c r="X13" s="134">
        <v>112659.31</v>
      </c>
      <c r="Y13" s="134"/>
      <c r="Z13" s="134">
        <v>0</v>
      </c>
      <c r="AA13" s="134">
        <v>112659.31</v>
      </c>
      <c r="AB13" s="134"/>
      <c r="AC13" s="134">
        <v>112659.31</v>
      </c>
      <c r="AD13" s="134">
        <v>100</v>
      </c>
      <c r="AE13" s="134">
        <v>100</v>
      </c>
      <c r="AF13" s="134">
        <v>100</v>
      </c>
      <c r="AG13" s="134" t="e">
        <f t="shared" si="0"/>
        <v>#DIV/0!</v>
      </c>
      <c r="AH13" s="134">
        <v>100</v>
      </c>
      <c r="AI13" s="134">
        <v>100</v>
      </c>
      <c r="AJ13" s="143"/>
      <c r="AK13" s="117" t="s">
        <v>577</v>
      </c>
      <c r="AL13" s="144"/>
    </row>
    <row r="14" spans="1:48" s="118" customFormat="1" ht="15.75" customHeight="1" thickBot="1" x14ac:dyDescent="0.3">
      <c r="A14" s="130">
        <v>7</v>
      </c>
      <c r="B14" s="131" t="s">
        <v>380</v>
      </c>
      <c r="C14" s="131" t="s">
        <v>315</v>
      </c>
      <c r="D14" s="131" t="s">
        <v>346</v>
      </c>
      <c r="E14" s="131" t="s">
        <v>383</v>
      </c>
      <c r="F14" s="131" t="s">
        <v>350</v>
      </c>
      <c r="G14" s="131">
        <v>7</v>
      </c>
      <c r="H14" s="131" t="s">
        <v>321</v>
      </c>
      <c r="I14" s="132">
        <v>344</v>
      </c>
      <c r="J14" s="132" t="s">
        <v>349</v>
      </c>
      <c r="K14" s="131" t="s">
        <v>323</v>
      </c>
      <c r="L14" s="133" t="s">
        <v>542</v>
      </c>
      <c r="M14" s="133" t="s">
        <v>570</v>
      </c>
      <c r="N14" s="133" t="s">
        <v>563</v>
      </c>
      <c r="O14" s="133" t="s">
        <v>342</v>
      </c>
      <c r="P14" s="133">
        <v>1</v>
      </c>
      <c r="Q14" s="133">
        <v>1</v>
      </c>
      <c r="R14" s="134">
        <v>70</v>
      </c>
      <c r="S14" s="133" t="s">
        <v>573</v>
      </c>
      <c r="T14" s="134">
        <v>100</v>
      </c>
      <c r="U14" s="133" t="s">
        <v>574</v>
      </c>
      <c r="V14" s="134" t="s">
        <v>575</v>
      </c>
      <c r="W14" s="134" t="s">
        <v>576</v>
      </c>
      <c r="X14" s="134">
        <v>86107.37</v>
      </c>
      <c r="Y14" s="134"/>
      <c r="Z14" s="134">
        <v>0</v>
      </c>
      <c r="AA14" s="134">
        <v>86107.37</v>
      </c>
      <c r="AB14" s="134">
        <v>0</v>
      </c>
      <c r="AC14" s="134">
        <v>86107.37</v>
      </c>
      <c r="AD14" s="134">
        <v>100</v>
      </c>
      <c r="AE14" s="134">
        <v>100</v>
      </c>
      <c r="AF14" s="134">
        <v>100</v>
      </c>
      <c r="AG14" s="134" t="e">
        <f t="shared" si="0"/>
        <v>#DIV/0!</v>
      </c>
      <c r="AH14" s="134">
        <v>100</v>
      </c>
      <c r="AI14" s="134">
        <v>100</v>
      </c>
      <c r="AJ14" s="143"/>
      <c r="AK14" s="117" t="s">
        <v>577</v>
      </c>
      <c r="AL14" s="144"/>
    </row>
    <row r="15" spans="1:48" s="118" customFormat="1" ht="15.75" customHeight="1" thickBot="1" x14ac:dyDescent="0.3">
      <c r="A15" s="130">
        <v>8</v>
      </c>
      <c r="B15" s="131" t="s">
        <v>380</v>
      </c>
      <c r="C15" s="131" t="s">
        <v>315</v>
      </c>
      <c r="D15" s="131" t="s">
        <v>346</v>
      </c>
      <c r="E15" s="131" t="s">
        <v>383</v>
      </c>
      <c r="F15" s="131" t="s">
        <v>350</v>
      </c>
      <c r="G15" s="131">
        <v>8</v>
      </c>
      <c r="H15" s="131" t="s">
        <v>321</v>
      </c>
      <c r="I15" s="132">
        <v>344</v>
      </c>
      <c r="J15" s="132" t="s">
        <v>349</v>
      </c>
      <c r="K15" s="131" t="s">
        <v>324</v>
      </c>
      <c r="L15" s="133" t="s">
        <v>543</v>
      </c>
      <c r="M15" s="133" t="s">
        <v>532</v>
      </c>
      <c r="N15" s="133" t="s">
        <v>559</v>
      </c>
      <c r="O15" s="133" t="s">
        <v>342</v>
      </c>
      <c r="P15" s="133">
        <v>1</v>
      </c>
      <c r="Q15" s="133">
        <v>1</v>
      </c>
      <c r="R15" s="134">
        <v>70</v>
      </c>
      <c r="S15" s="133" t="s">
        <v>573</v>
      </c>
      <c r="T15" s="134">
        <v>100</v>
      </c>
      <c r="U15" s="133" t="s">
        <v>574</v>
      </c>
      <c r="V15" s="134" t="s">
        <v>575</v>
      </c>
      <c r="W15" s="134" t="s">
        <v>576</v>
      </c>
      <c r="X15" s="134">
        <v>144306.29999999999</v>
      </c>
      <c r="Y15" s="134"/>
      <c r="Z15" s="134">
        <v>0</v>
      </c>
      <c r="AA15" s="134">
        <v>144306.29999999999</v>
      </c>
      <c r="AB15" s="134">
        <v>0</v>
      </c>
      <c r="AC15" s="134">
        <v>144306.29999999999</v>
      </c>
      <c r="AD15" s="134">
        <v>100</v>
      </c>
      <c r="AE15" s="134">
        <v>100</v>
      </c>
      <c r="AF15" s="134">
        <v>100</v>
      </c>
      <c r="AG15" s="134" t="e">
        <f t="shared" si="0"/>
        <v>#DIV/0!</v>
      </c>
      <c r="AH15" s="134">
        <v>100</v>
      </c>
      <c r="AI15" s="134">
        <v>100</v>
      </c>
      <c r="AJ15" s="143"/>
      <c r="AK15" s="117" t="s">
        <v>577</v>
      </c>
      <c r="AL15" s="144"/>
    </row>
    <row r="16" spans="1:48" s="118" customFormat="1" ht="15.75" customHeight="1" thickBot="1" x14ac:dyDescent="0.3">
      <c r="A16" s="130">
        <v>9</v>
      </c>
      <c r="B16" s="131" t="s">
        <v>290</v>
      </c>
      <c r="C16" s="131" t="s">
        <v>315</v>
      </c>
      <c r="D16" s="131" t="s">
        <v>346</v>
      </c>
      <c r="E16" s="131" t="s">
        <v>383</v>
      </c>
      <c r="F16" s="131" t="s">
        <v>350</v>
      </c>
      <c r="G16" s="131">
        <v>9</v>
      </c>
      <c r="H16" s="131" t="s">
        <v>321</v>
      </c>
      <c r="I16" s="132">
        <v>344</v>
      </c>
      <c r="J16" s="132" t="s">
        <v>349</v>
      </c>
      <c r="K16" s="131" t="s">
        <v>325</v>
      </c>
      <c r="L16" s="133" t="s">
        <v>544</v>
      </c>
      <c r="M16" s="133" t="s">
        <v>532</v>
      </c>
      <c r="N16" s="133" t="s">
        <v>545</v>
      </c>
      <c r="O16" s="133" t="s">
        <v>342</v>
      </c>
      <c r="P16" s="133">
        <v>1</v>
      </c>
      <c r="Q16" s="133">
        <v>1</v>
      </c>
      <c r="R16" s="134">
        <v>70</v>
      </c>
      <c r="S16" s="133" t="s">
        <v>573</v>
      </c>
      <c r="T16" s="134">
        <v>100</v>
      </c>
      <c r="U16" s="133" t="s">
        <v>574</v>
      </c>
      <c r="V16" s="134" t="s">
        <v>575</v>
      </c>
      <c r="W16" s="134" t="s">
        <v>576</v>
      </c>
      <c r="X16" s="134">
        <v>149489.79999999999</v>
      </c>
      <c r="Y16" s="134"/>
      <c r="Z16" s="134">
        <v>0</v>
      </c>
      <c r="AA16" s="134">
        <v>149489.79999999999</v>
      </c>
      <c r="AB16" s="134"/>
      <c r="AC16" s="134">
        <v>149489.79999999999</v>
      </c>
      <c r="AD16" s="134">
        <v>100</v>
      </c>
      <c r="AE16" s="134">
        <v>100</v>
      </c>
      <c r="AF16" s="134">
        <v>100</v>
      </c>
      <c r="AG16" s="134" t="e">
        <f t="shared" si="0"/>
        <v>#DIV/0!</v>
      </c>
      <c r="AH16" s="134">
        <v>100</v>
      </c>
      <c r="AI16" s="134">
        <v>100</v>
      </c>
      <c r="AJ16" s="143"/>
      <c r="AK16" s="117" t="s">
        <v>577</v>
      </c>
      <c r="AL16" s="144"/>
    </row>
    <row r="17" spans="1:38" s="118" customFormat="1" ht="15.75" customHeight="1" thickBot="1" x14ac:dyDescent="0.3">
      <c r="A17" s="130">
        <v>10</v>
      </c>
      <c r="B17" s="131" t="s">
        <v>380</v>
      </c>
      <c r="C17" s="131" t="s">
        <v>315</v>
      </c>
      <c r="D17" s="131" t="s">
        <v>346</v>
      </c>
      <c r="E17" s="131" t="s">
        <v>383</v>
      </c>
      <c r="F17" s="131" t="s">
        <v>350</v>
      </c>
      <c r="G17" s="131">
        <v>10</v>
      </c>
      <c r="H17" s="131" t="s">
        <v>321</v>
      </c>
      <c r="I17" s="132">
        <v>344</v>
      </c>
      <c r="J17" s="132" t="s">
        <v>349</v>
      </c>
      <c r="K17" s="131" t="s">
        <v>326</v>
      </c>
      <c r="L17" s="133" t="s">
        <v>572</v>
      </c>
      <c r="M17" s="133" t="s">
        <v>546</v>
      </c>
      <c r="N17" s="133" t="s">
        <v>571</v>
      </c>
      <c r="O17" s="133" t="s">
        <v>342</v>
      </c>
      <c r="P17" s="133">
        <v>1</v>
      </c>
      <c r="Q17" s="133">
        <v>1</v>
      </c>
      <c r="R17" s="134">
        <v>50</v>
      </c>
      <c r="S17" s="133" t="s">
        <v>573</v>
      </c>
      <c r="T17" s="134">
        <v>35</v>
      </c>
      <c r="U17" s="133" t="s">
        <v>573</v>
      </c>
      <c r="V17" s="134">
        <v>15</v>
      </c>
      <c r="W17" s="134" t="s">
        <v>576</v>
      </c>
      <c r="X17" s="134">
        <v>82731.78</v>
      </c>
      <c r="Y17" s="134"/>
      <c r="Z17" s="134">
        <v>0</v>
      </c>
      <c r="AA17" s="134">
        <v>82731.78</v>
      </c>
      <c r="AB17" s="134"/>
      <c r="AC17" s="134">
        <v>82731.78</v>
      </c>
      <c r="AD17" s="134">
        <v>100</v>
      </c>
      <c r="AE17" s="134">
        <v>100</v>
      </c>
      <c r="AF17" s="134">
        <v>100</v>
      </c>
      <c r="AG17" s="134" t="e">
        <f t="shared" si="0"/>
        <v>#DIV/0!</v>
      </c>
      <c r="AH17" s="134">
        <v>100</v>
      </c>
      <c r="AI17" s="134">
        <v>100</v>
      </c>
      <c r="AJ17" s="143"/>
      <c r="AK17" s="117" t="s">
        <v>577</v>
      </c>
      <c r="AL17" s="144"/>
    </row>
    <row r="18" spans="1:38" s="118" customFormat="1" ht="15.75" customHeight="1" thickBot="1" x14ac:dyDescent="0.3">
      <c r="A18" s="130">
        <v>11</v>
      </c>
      <c r="B18" s="131" t="s">
        <v>380</v>
      </c>
      <c r="C18" s="131" t="s">
        <v>315</v>
      </c>
      <c r="D18" s="131" t="s">
        <v>346</v>
      </c>
      <c r="E18" s="131" t="s">
        <v>383</v>
      </c>
      <c r="F18" s="131" t="s">
        <v>350</v>
      </c>
      <c r="G18" s="131">
        <v>11</v>
      </c>
      <c r="H18" s="131" t="s">
        <v>321</v>
      </c>
      <c r="I18" s="132">
        <v>344</v>
      </c>
      <c r="J18" s="132" t="s">
        <v>349</v>
      </c>
      <c r="K18" s="131" t="s">
        <v>327</v>
      </c>
      <c r="L18" s="133" t="s">
        <v>547</v>
      </c>
      <c r="M18" s="133" t="s">
        <v>548</v>
      </c>
      <c r="N18" s="133" t="s">
        <v>42</v>
      </c>
      <c r="O18" s="133" t="s">
        <v>342</v>
      </c>
      <c r="P18" s="133">
        <v>1</v>
      </c>
      <c r="Q18" s="133">
        <v>1</v>
      </c>
      <c r="R18" s="134">
        <v>35</v>
      </c>
      <c r="S18" s="133" t="s">
        <v>578</v>
      </c>
      <c r="T18" s="134">
        <v>40</v>
      </c>
      <c r="U18" s="133" t="s">
        <v>573</v>
      </c>
      <c r="V18" s="134">
        <v>15</v>
      </c>
      <c r="W18" s="134" t="s">
        <v>576</v>
      </c>
      <c r="X18" s="134">
        <v>222685.2</v>
      </c>
      <c r="Y18" s="134"/>
      <c r="Z18" s="134">
        <v>0</v>
      </c>
      <c r="AA18" s="134">
        <v>222685.2</v>
      </c>
      <c r="AB18" s="134"/>
      <c r="AC18" s="134">
        <v>222685.2</v>
      </c>
      <c r="AD18" s="134">
        <v>100</v>
      </c>
      <c r="AE18" s="134">
        <v>100</v>
      </c>
      <c r="AF18" s="134">
        <v>100</v>
      </c>
      <c r="AG18" s="134" t="e">
        <f t="shared" si="0"/>
        <v>#DIV/0!</v>
      </c>
      <c r="AH18" s="134">
        <v>100</v>
      </c>
      <c r="AI18" s="134">
        <v>100</v>
      </c>
      <c r="AJ18" s="143"/>
      <c r="AK18" s="117" t="s">
        <v>577</v>
      </c>
      <c r="AL18" s="144"/>
    </row>
    <row r="19" spans="1:38" s="118" customFormat="1" ht="15.75" customHeight="1" thickBot="1" x14ac:dyDescent="0.3">
      <c r="A19" s="130">
        <v>12</v>
      </c>
      <c r="B19" s="131" t="s">
        <v>290</v>
      </c>
      <c r="C19" s="131" t="s">
        <v>315</v>
      </c>
      <c r="D19" s="131" t="s">
        <v>346</v>
      </c>
      <c r="E19" s="131" t="s">
        <v>383</v>
      </c>
      <c r="F19" s="131" t="s">
        <v>350</v>
      </c>
      <c r="G19" s="131">
        <v>12</v>
      </c>
      <c r="H19" s="131" t="s">
        <v>321</v>
      </c>
      <c r="I19" s="132">
        <v>344</v>
      </c>
      <c r="J19" s="132" t="s">
        <v>349</v>
      </c>
      <c r="K19" s="131" t="s">
        <v>328</v>
      </c>
      <c r="L19" s="133" t="s">
        <v>549</v>
      </c>
      <c r="M19" s="133" t="s">
        <v>546</v>
      </c>
      <c r="N19" s="133" t="s">
        <v>397</v>
      </c>
      <c r="O19" s="133" t="s">
        <v>342</v>
      </c>
      <c r="P19" s="133">
        <v>1</v>
      </c>
      <c r="Q19" s="133">
        <v>1</v>
      </c>
      <c r="R19" s="134">
        <v>50</v>
      </c>
      <c r="S19" s="133" t="s">
        <v>578</v>
      </c>
      <c r="T19" s="134">
        <v>30</v>
      </c>
      <c r="U19" s="133" t="s">
        <v>573</v>
      </c>
      <c r="V19" s="134">
        <v>100</v>
      </c>
      <c r="W19" s="134" t="s">
        <v>576</v>
      </c>
      <c r="X19" s="134">
        <v>55256.6</v>
      </c>
      <c r="Y19" s="134"/>
      <c r="Z19" s="134">
        <v>0</v>
      </c>
      <c r="AA19" s="134">
        <v>55256.6</v>
      </c>
      <c r="AB19" s="134"/>
      <c r="AC19" s="134">
        <v>55256.6</v>
      </c>
      <c r="AD19" s="134">
        <v>100</v>
      </c>
      <c r="AE19" s="134">
        <v>100</v>
      </c>
      <c r="AF19" s="134">
        <v>100</v>
      </c>
      <c r="AG19" s="134" t="e">
        <f t="shared" si="0"/>
        <v>#DIV/0!</v>
      </c>
      <c r="AH19" s="134">
        <v>100</v>
      </c>
      <c r="AI19" s="134">
        <v>100</v>
      </c>
      <c r="AJ19" s="143"/>
      <c r="AK19" s="117" t="s">
        <v>577</v>
      </c>
      <c r="AL19" s="144"/>
    </row>
    <row r="20" spans="1:38" s="118" customFormat="1" ht="15.75" customHeight="1" thickBot="1" x14ac:dyDescent="0.3">
      <c r="A20" s="130">
        <v>13</v>
      </c>
      <c r="B20" s="131" t="s">
        <v>380</v>
      </c>
      <c r="C20" s="131" t="s">
        <v>315</v>
      </c>
      <c r="D20" s="131" t="s">
        <v>346</v>
      </c>
      <c r="E20" s="131" t="s">
        <v>383</v>
      </c>
      <c r="F20" s="131" t="s">
        <v>350</v>
      </c>
      <c r="G20" s="131">
        <v>13</v>
      </c>
      <c r="H20" s="131" t="s">
        <v>321</v>
      </c>
      <c r="I20" s="132">
        <v>344</v>
      </c>
      <c r="J20" s="132" t="s">
        <v>349</v>
      </c>
      <c r="K20" s="131" t="s">
        <v>329</v>
      </c>
      <c r="L20" s="133" t="s">
        <v>550</v>
      </c>
      <c r="M20" s="133" t="s">
        <v>536</v>
      </c>
      <c r="N20" s="133" t="s">
        <v>551</v>
      </c>
      <c r="O20" s="133" t="s">
        <v>342</v>
      </c>
      <c r="P20" s="133">
        <v>1</v>
      </c>
      <c r="Q20" s="133">
        <v>1</v>
      </c>
      <c r="R20" s="134">
        <v>60</v>
      </c>
      <c r="S20" s="133" t="s">
        <v>578</v>
      </c>
      <c r="T20" s="134">
        <v>20</v>
      </c>
      <c r="U20" s="133" t="s">
        <v>573</v>
      </c>
      <c r="V20" s="134">
        <v>100</v>
      </c>
      <c r="W20" s="134" t="s">
        <v>576</v>
      </c>
      <c r="X20" s="134">
        <v>122913.60000000001</v>
      </c>
      <c r="Y20" s="134"/>
      <c r="Z20" s="134">
        <v>0</v>
      </c>
      <c r="AA20" s="134">
        <v>122913.60000000001</v>
      </c>
      <c r="AB20" s="134"/>
      <c r="AC20" s="134">
        <v>122913.60000000001</v>
      </c>
      <c r="AD20" s="134">
        <v>100</v>
      </c>
      <c r="AE20" s="134">
        <v>100</v>
      </c>
      <c r="AF20" s="134">
        <v>100</v>
      </c>
      <c r="AG20" s="134" t="e">
        <f t="shared" si="0"/>
        <v>#DIV/0!</v>
      </c>
      <c r="AH20" s="134">
        <v>100</v>
      </c>
      <c r="AI20" s="134">
        <v>100</v>
      </c>
      <c r="AJ20" s="143"/>
      <c r="AK20" s="117" t="s">
        <v>577</v>
      </c>
      <c r="AL20" s="144"/>
    </row>
    <row r="21" spans="1:38" s="118" customFormat="1" ht="15.75" customHeight="1" thickBot="1" x14ac:dyDescent="0.3">
      <c r="A21" s="130">
        <v>14</v>
      </c>
      <c r="B21" s="131" t="s">
        <v>380</v>
      </c>
      <c r="C21" s="131" t="s">
        <v>315</v>
      </c>
      <c r="D21" s="131" t="s">
        <v>346</v>
      </c>
      <c r="E21" s="131" t="s">
        <v>383</v>
      </c>
      <c r="F21" s="131" t="s">
        <v>350</v>
      </c>
      <c r="G21" s="131">
        <v>14</v>
      </c>
      <c r="H21" s="131" t="s">
        <v>321</v>
      </c>
      <c r="I21" s="132">
        <v>344</v>
      </c>
      <c r="J21" s="132" t="s">
        <v>349</v>
      </c>
      <c r="K21" s="131" t="s">
        <v>329</v>
      </c>
      <c r="L21" s="133" t="s">
        <v>564</v>
      </c>
      <c r="M21" s="133" t="s">
        <v>536</v>
      </c>
      <c r="N21" s="133" t="s">
        <v>565</v>
      </c>
      <c r="O21" s="133" t="s">
        <v>342</v>
      </c>
      <c r="P21" s="133">
        <v>1</v>
      </c>
      <c r="Q21" s="133">
        <v>1</v>
      </c>
      <c r="R21" s="134">
        <v>70</v>
      </c>
      <c r="S21" s="133" t="s">
        <v>578</v>
      </c>
      <c r="T21" s="134">
        <v>20</v>
      </c>
      <c r="U21" s="133" t="s">
        <v>573</v>
      </c>
      <c r="V21" s="134">
        <v>100</v>
      </c>
      <c r="W21" s="134" t="s">
        <v>576</v>
      </c>
      <c r="X21" s="134">
        <v>258390</v>
      </c>
      <c r="Y21" s="134"/>
      <c r="Z21" s="134">
        <v>0</v>
      </c>
      <c r="AA21" s="134">
        <v>258390</v>
      </c>
      <c r="AB21" s="134"/>
      <c r="AC21" s="134">
        <v>258390</v>
      </c>
      <c r="AD21" s="134">
        <v>100</v>
      </c>
      <c r="AE21" s="134">
        <v>100</v>
      </c>
      <c r="AF21" s="134">
        <v>100</v>
      </c>
      <c r="AG21" s="134" t="e">
        <f t="shared" ref="AG21" si="1">+Z21/Y21*100</f>
        <v>#DIV/0!</v>
      </c>
      <c r="AH21" s="134">
        <v>100</v>
      </c>
      <c r="AI21" s="134">
        <v>100</v>
      </c>
      <c r="AJ21" s="143"/>
      <c r="AK21" s="117" t="s">
        <v>577</v>
      </c>
      <c r="AL21" s="144"/>
    </row>
    <row r="22" spans="1:38" s="118" customFormat="1" ht="15.75" customHeight="1" thickBot="1" x14ac:dyDescent="0.3">
      <c r="A22" s="130">
        <v>15</v>
      </c>
      <c r="B22" s="131" t="s">
        <v>380</v>
      </c>
      <c r="C22" s="131" t="s">
        <v>315</v>
      </c>
      <c r="D22" s="131" t="s">
        <v>346</v>
      </c>
      <c r="E22" s="131" t="s">
        <v>383</v>
      </c>
      <c r="F22" s="131" t="s">
        <v>350</v>
      </c>
      <c r="G22" s="131">
        <v>15</v>
      </c>
      <c r="H22" s="131" t="s">
        <v>321</v>
      </c>
      <c r="I22" s="132">
        <v>344</v>
      </c>
      <c r="J22" s="132" t="s">
        <v>349</v>
      </c>
      <c r="K22" s="131" t="s">
        <v>329</v>
      </c>
      <c r="L22" s="133" t="s">
        <v>566</v>
      </c>
      <c r="M22" s="133" t="s">
        <v>536</v>
      </c>
      <c r="N22" s="133" t="s">
        <v>562</v>
      </c>
      <c r="O22" s="133" t="s">
        <v>342</v>
      </c>
      <c r="P22" s="133">
        <v>1</v>
      </c>
      <c r="Q22" s="133">
        <v>1</v>
      </c>
      <c r="R22" s="134">
        <v>70</v>
      </c>
      <c r="S22" s="133" t="s">
        <v>578</v>
      </c>
      <c r="T22" s="134">
        <v>30</v>
      </c>
      <c r="U22" s="133" t="s">
        <v>573</v>
      </c>
      <c r="V22" s="134">
        <v>100</v>
      </c>
      <c r="W22" s="134" t="s">
        <v>576</v>
      </c>
      <c r="X22" s="134">
        <v>253887.49</v>
      </c>
      <c r="Y22" s="134"/>
      <c r="Z22" s="134">
        <v>0</v>
      </c>
      <c r="AA22" s="134">
        <v>253887.49</v>
      </c>
      <c r="AB22" s="134"/>
      <c r="AC22" s="134">
        <v>253887.49</v>
      </c>
      <c r="AD22" s="134">
        <v>100</v>
      </c>
      <c r="AE22" s="134">
        <v>100</v>
      </c>
      <c r="AF22" s="134">
        <v>100</v>
      </c>
      <c r="AG22" s="134" t="e">
        <f t="shared" ref="AG22" si="2">+Z22/Y22*100</f>
        <v>#DIV/0!</v>
      </c>
      <c r="AH22" s="134">
        <v>100</v>
      </c>
      <c r="AI22" s="134">
        <v>100</v>
      </c>
      <c r="AJ22" s="143"/>
      <c r="AK22" s="117" t="s">
        <v>577</v>
      </c>
      <c r="AL22" s="144"/>
    </row>
    <row r="23" spans="1:38" s="118" customFormat="1" ht="15.75" customHeight="1" thickBot="1" x14ac:dyDescent="0.3">
      <c r="A23" s="130">
        <v>16</v>
      </c>
      <c r="B23" s="131" t="s">
        <v>380</v>
      </c>
      <c r="C23" s="131" t="s">
        <v>315</v>
      </c>
      <c r="D23" s="131" t="s">
        <v>346</v>
      </c>
      <c r="E23" s="131" t="s">
        <v>383</v>
      </c>
      <c r="F23" s="131" t="s">
        <v>350</v>
      </c>
      <c r="G23" s="131">
        <v>16</v>
      </c>
      <c r="H23" s="131" t="s">
        <v>321</v>
      </c>
      <c r="I23" s="132">
        <v>344</v>
      </c>
      <c r="J23" s="132" t="s">
        <v>349</v>
      </c>
      <c r="K23" s="131" t="s">
        <v>329</v>
      </c>
      <c r="L23" s="133" t="s">
        <v>567</v>
      </c>
      <c r="M23" s="133" t="s">
        <v>536</v>
      </c>
      <c r="N23" s="133" t="s">
        <v>563</v>
      </c>
      <c r="O23" s="133" t="s">
        <v>342</v>
      </c>
      <c r="P23" s="133">
        <v>1</v>
      </c>
      <c r="Q23" s="133">
        <v>1</v>
      </c>
      <c r="R23" s="134">
        <v>70</v>
      </c>
      <c r="S23" s="133" t="s">
        <v>578</v>
      </c>
      <c r="T23" s="134">
        <v>30</v>
      </c>
      <c r="U23" s="133" t="s">
        <v>573</v>
      </c>
      <c r="V23" s="134">
        <v>100</v>
      </c>
      <c r="W23" s="134" t="s">
        <v>576</v>
      </c>
      <c r="X23" s="134">
        <v>266544.8</v>
      </c>
      <c r="Y23" s="134"/>
      <c r="Z23" s="134">
        <v>0</v>
      </c>
      <c r="AA23" s="134">
        <v>266544.8</v>
      </c>
      <c r="AB23" s="134"/>
      <c r="AC23" s="134">
        <v>266544.8</v>
      </c>
      <c r="AD23" s="134">
        <v>100</v>
      </c>
      <c r="AE23" s="134">
        <v>100</v>
      </c>
      <c r="AF23" s="134">
        <v>100</v>
      </c>
      <c r="AG23" s="134" t="e">
        <f t="shared" ref="AG23" si="3">+Z23/Y23*100</f>
        <v>#DIV/0!</v>
      </c>
      <c r="AH23" s="134">
        <v>100</v>
      </c>
      <c r="AI23" s="134">
        <v>100</v>
      </c>
      <c r="AJ23" s="143"/>
      <c r="AK23" s="117" t="s">
        <v>577</v>
      </c>
      <c r="AL23" s="144"/>
    </row>
    <row r="24" spans="1:38" s="118" customFormat="1" ht="15.75" customHeight="1" thickBot="1" x14ac:dyDescent="0.3">
      <c r="A24" s="130">
        <v>17</v>
      </c>
      <c r="B24" s="131" t="s">
        <v>380</v>
      </c>
      <c r="C24" s="131" t="s">
        <v>315</v>
      </c>
      <c r="D24" s="131" t="s">
        <v>346</v>
      </c>
      <c r="E24" s="131" t="s">
        <v>383</v>
      </c>
      <c r="F24" s="131" t="s">
        <v>350</v>
      </c>
      <c r="G24" s="131">
        <v>17</v>
      </c>
      <c r="H24" s="131" t="s">
        <v>321</v>
      </c>
      <c r="I24" s="132">
        <v>344</v>
      </c>
      <c r="J24" s="132" t="s">
        <v>349</v>
      </c>
      <c r="K24" s="131" t="s">
        <v>329</v>
      </c>
      <c r="L24" s="133" t="s">
        <v>568</v>
      </c>
      <c r="M24" s="133" t="s">
        <v>536</v>
      </c>
      <c r="N24" s="133" t="s">
        <v>569</v>
      </c>
      <c r="O24" s="133" t="s">
        <v>342</v>
      </c>
      <c r="P24" s="133">
        <v>1</v>
      </c>
      <c r="Q24" s="133">
        <v>1</v>
      </c>
      <c r="R24" s="134">
        <v>70</v>
      </c>
      <c r="S24" s="133" t="s">
        <v>578</v>
      </c>
      <c r="T24" s="134">
        <v>30</v>
      </c>
      <c r="U24" s="133" t="s">
        <v>573</v>
      </c>
      <c r="V24" s="134">
        <v>100</v>
      </c>
      <c r="W24" s="134" t="s">
        <v>576</v>
      </c>
      <c r="X24" s="134">
        <v>253251.20000000001</v>
      </c>
      <c r="Y24" s="134"/>
      <c r="Z24" s="134">
        <v>0</v>
      </c>
      <c r="AA24" s="134">
        <v>253251.20000000001</v>
      </c>
      <c r="AB24" s="134"/>
      <c r="AC24" s="134">
        <v>253251.20000000001</v>
      </c>
      <c r="AD24" s="134">
        <v>100</v>
      </c>
      <c r="AE24" s="134">
        <v>100</v>
      </c>
      <c r="AF24" s="134">
        <v>100</v>
      </c>
      <c r="AG24" s="134" t="e">
        <f t="shared" ref="AG24" si="4">+Z24/Y24*100</f>
        <v>#DIV/0!</v>
      </c>
      <c r="AH24" s="134">
        <v>100</v>
      </c>
      <c r="AI24" s="134">
        <v>100</v>
      </c>
      <c r="AJ24" s="143"/>
      <c r="AK24" s="117" t="s">
        <v>577</v>
      </c>
      <c r="AL24" s="144"/>
    </row>
    <row r="25" spans="1:38" s="118" customFormat="1" ht="15.75" customHeight="1" thickBot="1" x14ac:dyDescent="0.3">
      <c r="A25" s="130">
        <v>18</v>
      </c>
      <c r="B25" s="131" t="s">
        <v>290</v>
      </c>
      <c r="C25" s="131" t="s">
        <v>315</v>
      </c>
      <c r="D25" s="131" t="s">
        <v>346</v>
      </c>
      <c r="E25" s="131" t="s">
        <v>383</v>
      </c>
      <c r="F25" s="131" t="s">
        <v>350</v>
      </c>
      <c r="G25" s="131">
        <v>18</v>
      </c>
      <c r="H25" s="131" t="s">
        <v>321</v>
      </c>
      <c r="I25" s="132">
        <v>344</v>
      </c>
      <c r="J25" s="132" t="s">
        <v>552</v>
      </c>
      <c r="K25" s="131" t="s">
        <v>331</v>
      </c>
      <c r="L25" s="133" t="s">
        <v>553</v>
      </c>
      <c r="M25" s="133" t="s">
        <v>555</v>
      </c>
      <c r="N25" s="133" t="s">
        <v>554</v>
      </c>
      <c r="O25" s="133" t="s">
        <v>342</v>
      </c>
      <c r="P25" s="133">
        <v>1</v>
      </c>
      <c r="Q25" s="133">
        <v>1</v>
      </c>
      <c r="R25" s="134">
        <v>70</v>
      </c>
      <c r="S25" s="133" t="s">
        <v>578</v>
      </c>
      <c r="T25" s="134">
        <v>30</v>
      </c>
      <c r="U25" s="133" t="s">
        <v>573</v>
      </c>
      <c r="V25" s="134">
        <v>100</v>
      </c>
      <c r="W25" s="134" t="s">
        <v>576</v>
      </c>
      <c r="X25" s="134">
        <v>423463.24</v>
      </c>
      <c r="Y25" s="134"/>
      <c r="Z25" s="134">
        <v>0</v>
      </c>
      <c r="AA25" s="134">
        <v>423463.24</v>
      </c>
      <c r="AB25" s="134"/>
      <c r="AC25" s="134">
        <v>423463.24</v>
      </c>
      <c r="AD25" s="134">
        <v>100</v>
      </c>
      <c r="AE25" s="134">
        <v>100</v>
      </c>
      <c r="AF25" s="134">
        <v>100</v>
      </c>
      <c r="AG25" s="134" t="e">
        <f t="shared" si="0"/>
        <v>#DIV/0!</v>
      </c>
      <c r="AH25" s="134">
        <v>100</v>
      </c>
      <c r="AI25" s="134">
        <v>100</v>
      </c>
      <c r="AJ25" s="143"/>
      <c r="AK25" s="117" t="s">
        <v>577</v>
      </c>
      <c r="AL25" s="144"/>
    </row>
    <row r="26" spans="1:38" s="118" customFormat="1" ht="15.75" customHeight="1" thickBot="1" x14ac:dyDescent="0.3">
      <c r="A26" s="130">
        <v>19</v>
      </c>
      <c r="B26" s="131" t="s">
        <v>290</v>
      </c>
      <c r="C26" s="131" t="s">
        <v>315</v>
      </c>
      <c r="D26" s="131" t="s">
        <v>346</v>
      </c>
      <c r="E26" s="131" t="s">
        <v>383</v>
      </c>
      <c r="F26" s="131" t="s">
        <v>350</v>
      </c>
      <c r="G26" s="131">
        <v>19</v>
      </c>
      <c r="H26" s="131" t="s">
        <v>355</v>
      </c>
      <c r="I26" s="132">
        <v>347</v>
      </c>
      <c r="J26" s="132" t="s">
        <v>366</v>
      </c>
      <c r="K26" s="131" t="s">
        <v>371</v>
      </c>
      <c r="L26" s="133" t="s">
        <v>556</v>
      </c>
      <c r="M26" s="133" t="s">
        <v>579</v>
      </c>
      <c r="N26" s="133" t="s">
        <v>557</v>
      </c>
      <c r="O26" s="133" t="s">
        <v>367</v>
      </c>
      <c r="P26" s="133">
        <v>1</v>
      </c>
      <c r="Q26" s="133">
        <v>1</v>
      </c>
      <c r="R26" s="134">
        <v>40</v>
      </c>
      <c r="S26" s="133" t="s">
        <v>578</v>
      </c>
      <c r="T26" s="134">
        <v>30</v>
      </c>
      <c r="U26" s="133" t="s">
        <v>573</v>
      </c>
      <c r="V26" s="134">
        <v>30</v>
      </c>
      <c r="W26" s="134" t="s">
        <v>576</v>
      </c>
      <c r="X26" s="134">
        <v>3000000</v>
      </c>
      <c r="Y26" s="134"/>
      <c r="Z26" s="134">
        <v>0</v>
      </c>
      <c r="AA26" s="134">
        <v>3000000</v>
      </c>
      <c r="AB26" s="134"/>
      <c r="AC26" s="134">
        <v>3000000</v>
      </c>
      <c r="AD26" s="134">
        <v>90</v>
      </c>
      <c r="AE26" s="134">
        <v>90</v>
      </c>
      <c r="AF26" s="134">
        <v>90</v>
      </c>
      <c r="AG26" s="134" t="e">
        <f t="shared" si="0"/>
        <v>#DIV/0!</v>
      </c>
      <c r="AH26" s="134">
        <v>90</v>
      </c>
      <c r="AI26" s="134">
        <v>100</v>
      </c>
      <c r="AJ26" s="143"/>
      <c r="AK26" s="117" t="s">
        <v>577</v>
      </c>
      <c r="AL26" s="144"/>
    </row>
    <row r="27" spans="1:38" s="118" customFormat="1" ht="15.75" customHeight="1" thickBot="1" x14ac:dyDescent="0.3">
      <c r="A27" s="130">
        <v>20</v>
      </c>
      <c r="B27" s="131" t="s">
        <v>380</v>
      </c>
      <c r="C27" s="131" t="s">
        <v>315</v>
      </c>
      <c r="D27" s="131" t="s">
        <v>346</v>
      </c>
      <c r="E27" s="131" t="s">
        <v>383</v>
      </c>
      <c r="F27" s="131" t="s">
        <v>350</v>
      </c>
      <c r="G27" s="131">
        <v>20</v>
      </c>
      <c r="H27" s="131" t="s">
        <v>468</v>
      </c>
      <c r="I27" s="132" t="e">
        <f>+#REF!+1</f>
        <v>#REF!</v>
      </c>
      <c r="J27" s="132" t="s">
        <v>366</v>
      </c>
      <c r="K27" s="131" t="s">
        <v>376</v>
      </c>
      <c r="L27" s="133" t="s">
        <v>469</v>
      </c>
      <c r="M27" s="133" t="s">
        <v>555</v>
      </c>
      <c r="N27" s="133" t="s">
        <v>396</v>
      </c>
      <c r="O27" s="133" t="s">
        <v>481</v>
      </c>
      <c r="P27" s="133">
        <v>1</v>
      </c>
      <c r="Q27" s="133">
        <v>1</v>
      </c>
      <c r="R27" s="134">
        <v>70</v>
      </c>
      <c r="S27" s="133" t="s">
        <v>578</v>
      </c>
      <c r="T27" s="134">
        <v>30</v>
      </c>
      <c r="U27" s="133" t="s">
        <v>573</v>
      </c>
      <c r="V27" s="134">
        <v>100</v>
      </c>
      <c r="W27" s="134" t="s">
        <v>576</v>
      </c>
      <c r="X27" s="134">
        <v>65000</v>
      </c>
      <c r="Y27" s="134">
        <v>0</v>
      </c>
      <c r="Z27" s="134">
        <v>0</v>
      </c>
      <c r="AA27" s="134">
        <v>65000</v>
      </c>
      <c r="AB27" s="134"/>
      <c r="AC27" s="134">
        <v>65000</v>
      </c>
      <c r="AD27" s="134">
        <v>100</v>
      </c>
      <c r="AE27" s="134">
        <v>100</v>
      </c>
      <c r="AF27" s="134">
        <v>100</v>
      </c>
      <c r="AG27" s="134" t="e">
        <f t="shared" ref="AG27:AG28" si="5">+Z27/Y27*100</f>
        <v>#DIV/0!</v>
      </c>
      <c r="AH27" s="134">
        <v>100</v>
      </c>
      <c r="AI27" s="134">
        <v>100</v>
      </c>
      <c r="AJ27" s="143"/>
      <c r="AK27" s="117" t="s">
        <v>486</v>
      </c>
      <c r="AL27" s="144"/>
    </row>
    <row r="28" spans="1:38" s="118" customFormat="1" ht="15.75" customHeight="1" thickBot="1" x14ac:dyDescent="0.3">
      <c r="A28" s="130">
        <f t="shared" ref="A28:A29" si="6">+A27+1</f>
        <v>21</v>
      </c>
      <c r="B28" s="131" t="s">
        <v>380</v>
      </c>
      <c r="C28" s="131" t="s">
        <v>315</v>
      </c>
      <c r="D28" s="131" t="s">
        <v>346</v>
      </c>
      <c r="E28" s="131" t="s">
        <v>383</v>
      </c>
      <c r="F28" s="131" t="s">
        <v>350</v>
      </c>
      <c r="G28" s="131">
        <f t="shared" ref="G28:G29" si="7">+G27+1</f>
        <v>21</v>
      </c>
      <c r="H28" s="131" t="s">
        <v>468</v>
      </c>
      <c r="I28" s="132" t="e">
        <f t="shared" ref="I28:I29" si="8">+I27+1</f>
        <v>#REF!</v>
      </c>
      <c r="J28" s="132" t="s">
        <v>366</v>
      </c>
      <c r="K28" s="131" t="s">
        <v>376</v>
      </c>
      <c r="L28" s="133" t="s">
        <v>470</v>
      </c>
      <c r="M28" s="133" t="s">
        <v>555</v>
      </c>
      <c r="N28" s="133" t="s">
        <v>396</v>
      </c>
      <c r="O28" s="133" t="s">
        <v>481</v>
      </c>
      <c r="P28" s="133">
        <v>0</v>
      </c>
      <c r="Q28" s="133">
        <v>0</v>
      </c>
      <c r="R28" s="134">
        <v>70</v>
      </c>
      <c r="S28" s="133" t="s">
        <v>578</v>
      </c>
      <c r="T28" s="134">
        <v>30</v>
      </c>
      <c r="U28" s="133" t="s">
        <v>573</v>
      </c>
      <c r="V28" s="134">
        <v>100</v>
      </c>
      <c r="W28" s="134" t="s">
        <v>576</v>
      </c>
      <c r="X28" s="134">
        <v>65000</v>
      </c>
      <c r="Y28" s="134">
        <v>0</v>
      </c>
      <c r="Z28" s="134">
        <v>0</v>
      </c>
      <c r="AA28" s="134">
        <v>65000</v>
      </c>
      <c r="AB28" s="134"/>
      <c r="AC28" s="134">
        <v>65000</v>
      </c>
      <c r="AD28" s="134">
        <v>100</v>
      </c>
      <c r="AE28" s="134">
        <v>100</v>
      </c>
      <c r="AF28" s="134">
        <v>100</v>
      </c>
      <c r="AG28" s="134" t="e">
        <f t="shared" si="5"/>
        <v>#DIV/0!</v>
      </c>
      <c r="AH28" s="134">
        <v>100</v>
      </c>
      <c r="AI28" s="134">
        <v>100</v>
      </c>
      <c r="AJ28" s="143"/>
      <c r="AK28" s="117" t="s">
        <v>486</v>
      </c>
      <c r="AL28" s="144"/>
    </row>
    <row r="29" spans="1:38" s="118" customFormat="1" ht="15.75" customHeight="1" x14ac:dyDescent="0.25">
      <c r="A29" s="130">
        <f t="shared" si="6"/>
        <v>22</v>
      </c>
      <c r="B29" s="131" t="s">
        <v>380</v>
      </c>
      <c r="C29" s="131" t="s">
        <v>315</v>
      </c>
      <c r="D29" s="131" t="s">
        <v>346</v>
      </c>
      <c r="E29" s="131" t="s">
        <v>383</v>
      </c>
      <c r="F29" s="131" t="s">
        <v>350</v>
      </c>
      <c r="G29" s="131">
        <f t="shared" si="7"/>
        <v>22</v>
      </c>
      <c r="H29" s="131" t="s">
        <v>468</v>
      </c>
      <c r="I29" s="132" t="e">
        <f t="shared" si="8"/>
        <v>#REF!</v>
      </c>
      <c r="J29" s="132" t="s">
        <v>366</v>
      </c>
      <c r="K29" s="131" t="s">
        <v>376</v>
      </c>
      <c r="L29" s="133" t="s">
        <v>471</v>
      </c>
      <c r="M29" s="133" t="s">
        <v>555</v>
      </c>
      <c r="N29" s="133" t="s">
        <v>396</v>
      </c>
      <c r="O29" s="133" t="s">
        <v>481</v>
      </c>
      <c r="P29" s="133">
        <v>0</v>
      </c>
      <c r="Q29" s="133">
        <v>0</v>
      </c>
      <c r="R29" s="134">
        <v>70</v>
      </c>
      <c r="S29" s="133" t="s">
        <v>578</v>
      </c>
      <c r="T29" s="134">
        <v>30</v>
      </c>
      <c r="U29" s="133" t="s">
        <v>573</v>
      </c>
      <c r="V29" s="134">
        <v>100</v>
      </c>
      <c r="W29" s="134" t="s">
        <v>576</v>
      </c>
      <c r="X29" s="134">
        <v>65000</v>
      </c>
      <c r="Y29" s="134">
        <v>0</v>
      </c>
      <c r="Z29" s="134">
        <v>0</v>
      </c>
      <c r="AA29" s="134">
        <v>65000</v>
      </c>
      <c r="AB29" s="134"/>
      <c r="AC29" s="134">
        <v>65000</v>
      </c>
      <c r="AD29" s="134">
        <v>100</v>
      </c>
      <c r="AE29" s="134">
        <v>100</v>
      </c>
      <c r="AF29" s="134">
        <v>100</v>
      </c>
      <c r="AG29" s="134" t="e">
        <f>+Z29/Y29*100</f>
        <v>#DIV/0!</v>
      </c>
      <c r="AH29" s="134">
        <v>100</v>
      </c>
      <c r="AI29" s="134">
        <v>100</v>
      </c>
      <c r="AJ29" s="143"/>
      <c r="AK29" s="117" t="s">
        <v>486</v>
      </c>
      <c r="AL29" s="144"/>
    </row>
    <row r="30" spans="1:38" x14ac:dyDescent="0.25">
      <c r="X30" s="106">
        <f>SUM(X8:X29)</f>
        <v>6191539.8200000003</v>
      </c>
    </row>
    <row r="38" spans="7:7" x14ac:dyDescent="0.25">
      <c r="G38" s="61"/>
    </row>
  </sheetData>
  <mergeCells count="14">
    <mergeCell ref="AC6:AE6"/>
    <mergeCell ref="AF6:AG6"/>
    <mergeCell ref="AH6:AI6"/>
    <mergeCell ref="AJ6:AK6"/>
    <mergeCell ref="E1:X1"/>
    <mergeCell ref="AB1:AG1"/>
    <mergeCell ref="E2:X2"/>
    <mergeCell ref="E4:X4"/>
    <mergeCell ref="B6:H6"/>
    <mergeCell ref="I6:L6"/>
    <mergeCell ref="M6:O6"/>
    <mergeCell ref="P6:Q6"/>
    <mergeCell ref="R6:W6"/>
    <mergeCell ref="X6:AB6"/>
  </mergeCells>
  <conditionalFormatting sqref="AJ10">
    <cfRule type="cellIs" dxfId="20" priority="7" operator="between">
      <formula>60</formula>
      <formula>99.8</formula>
    </cfRule>
    <cfRule type="cellIs" dxfId="19" priority="8" operator="between">
      <formula>0</formula>
      <formula>59.999</formula>
    </cfRule>
    <cfRule type="cellIs" dxfId="18" priority="9" operator="between">
      <formula>99.9</formula>
      <formula>100.01</formula>
    </cfRule>
  </conditionalFormatting>
  <conditionalFormatting sqref="AJ11:AJ29">
    <cfRule type="cellIs" dxfId="17" priority="4" operator="between">
      <formula>60</formula>
      <formula>99.8</formula>
    </cfRule>
    <cfRule type="cellIs" dxfId="16" priority="5" operator="between">
      <formula>0</formula>
      <formula>59.999</formula>
    </cfRule>
    <cfRule type="cellIs" dxfId="15" priority="6" operator="between">
      <formula>99.9</formula>
      <formula>100.01</formula>
    </cfRule>
  </conditionalFormatting>
  <conditionalFormatting sqref="AJ7:AJ9">
    <cfRule type="cellIs" dxfId="14" priority="1" operator="between">
      <formula>60</formula>
      <formula>99.8</formula>
    </cfRule>
    <cfRule type="cellIs" dxfId="13" priority="2" operator="between">
      <formula>0</formula>
      <formula>59.999</formula>
    </cfRule>
    <cfRule type="cellIs" dxfId="12" priority="3" operator="between">
      <formula>99.9</formula>
      <formula>100.01</formula>
    </cfRule>
  </conditionalFormatting>
  <pageMargins left="0.7" right="0.7" top="0.75" bottom="0.75" header="0.3" footer="0.3"/>
  <pageSetup paperSize="9"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1"/>
  <sheetViews>
    <sheetView topLeftCell="U1" workbookViewId="0">
      <selection activeCell="AL9" sqref="AL9"/>
    </sheetView>
  </sheetViews>
  <sheetFormatPr baseColWidth="10" defaultRowHeight="15" x14ac:dyDescent="0.25"/>
  <cols>
    <col min="2" max="2" width="8.140625" customWidth="1"/>
    <col min="10" max="10" width="13.140625" customWidth="1"/>
    <col min="18" max="18" width="11.85546875" customWidth="1"/>
    <col min="19" max="19" width="13.42578125" customWidth="1"/>
    <col min="20" max="20" width="11.7109375" customWidth="1"/>
    <col min="21" max="21" width="14.28515625" customWidth="1"/>
    <col min="22" max="22" width="12.85546875" customWidth="1"/>
    <col min="23" max="23" width="14.7109375" customWidth="1"/>
    <col min="24" max="24" width="15" bestFit="1" customWidth="1"/>
    <col min="25" max="25" width="13.85546875" bestFit="1" customWidth="1"/>
    <col min="26" max="26" width="12" bestFit="1" customWidth="1"/>
    <col min="27" max="28" width="13.85546875" bestFit="1" customWidth="1"/>
    <col min="36" max="37" width="14.28515625" customWidth="1"/>
  </cols>
  <sheetData>
    <row r="1" spans="1:48" ht="37.5" customHeight="1" x14ac:dyDescent="0.6">
      <c r="B1" s="9"/>
      <c r="C1" s="9"/>
      <c r="D1" s="9"/>
      <c r="E1" s="208" t="s">
        <v>132</v>
      </c>
      <c r="F1" s="208"/>
      <c r="G1" s="208"/>
      <c r="H1" s="208"/>
      <c r="I1" s="208"/>
      <c r="J1" s="208"/>
      <c r="K1" s="208"/>
      <c r="L1" s="208"/>
      <c r="M1" s="208"/>
      <c r="N1" s="208"/>
      <c r="O1" s="208"/>
      <c r="P1" s="208"/>
      <c r="Q1" s="208"/>
      <c r="R1" s="208"/>
      <c r="S1" s="208"/>
      <c r="T1" s="208"/>
      <c r="U1" s="208"/>
      <c r="V1" s="208"/>
      <c r="W1" s="208"/>
      <c r="X1" s="208"/>
      <c r="Y1" s="17"/>
      <c r="Z1" s="17"/>
      <c r="AA1" s="17"/>
      <c r="AB1" s="200" t="s">
        <v>26</v>
      </c>
      <c r="AC1" s="200"/>
      <c r="AD1" s="200"/>
      <c r="AE1" s="200"/>
      <c r="AF1" s="200"/>
      <c r="AG1" s="200"/>
      <c r="AH1" s="108"/>
      <c r="AI1" s="108"/>
      <c r="AJ1" s="108"/>
      <c r="AK1" s="108"/>
      <c r="AL1" s="108"/>
    </row>
    <row r="2" spans="1:48" ht="38.25" thickBot="1" x14ac:dyDescent="0.55000000000000004">
      <c r="B2" s="9"/>
      <c r="C2" s="9"/>
      <c r="D2" s="9"/>
      <c r="E2" s="199" t="s">
        <v>487</v>
      </c>
      <c r="F2" s="199"/>
      <c r="G2" s="199"/>
      <c r="H2" s="199"/>
      <c r="I2" s="199"/>
      <c r="J2" s="199"/>
      <c r="K2" s="199"/>
      <c r="L2" s="199"/>
      <c r="M2" s="199"/>
      <c r="N2" s="199"/>
      <c r="O2" s="199"/>
      <c r="P2" s="199"/>
      <c r="Q2" s="199"/>
      <c r="R2" s="199"/>
      <c r="S2" s="199"/>
      <c r="T2" s="199"/>
      <c r="U2" s="199"/>
      <c r="V2" s="199"/>
      <c r="W2" s="199"/>
      <c r="X2" s="199"/>
      <c r="Y2" s="19"/>
      <c r="Z2" s="19"/>
      <c r="AA2" s="19"/>
      <c r="AB2" s="19"/>
      <c r="AC2" s="19"/>
      <c r="AD2" s="19"/>
      <c r="AE2" s="19"/>
      <c r="AF2" s="19"/>
      <c r="AG2" s="19"/>
      <c r="AH2" s="19"/>
      <c r="AI2" s="19"/>
      <c r="AJ2" s="10" t="s">
        <v>18</v>
      </c>
      <c r="AK2" s="10" t="s">
        <v>19</v>
      </c>
      <c r="AL2" s="80" t="s">
        <v>448</v>
      </c>
    </row>
    <row r="3" spans="1:48" x14ac:dyDescent="0.25">
      <c r="B3" s="9"/>
      <c r="C3" s="9"/>
      <c r="D3" s="9"/>
      <c r="E3" s="9" t="s">
        <v>33</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1" t="s">
        <v>20</v>
      </c>
      <c r="AK3" s="12" t="s">
        <v>21</v>
      </c>
      <c r="AL3" s="79" t="s">
        <v>449</v>
      </c>
      <c r="AM3">
        <v>59</v>
      </c>
      <c r="AN3">
        <v>19</v>
      </c>
    </row>
    <row r="4" spans="1:48" ht="16.5" thickBot="1" x14ac:dyDescent="0.3">
      <c r="B4" s="9"/>
      <c r="C4" s="9"/>
      <c r="D4" s="9"/>
      <c r="E4" s="198" t="s">
        <v>35</v>
      </c>
      <c r="F4" s="198"/>
      <c r="G4" s="198"/>
      <c r="H4" s="198"/>
      <c r="I4" s="198"/>
      <c r="J4" s="198"/>
      <c r="K4" s="198"/>
      <c r="L4" s="198"/>
      <c r="M4" s="198"/>
      <c r="N4" s="198"/>
      <c r="O4" s="198"/>
      <c r="P4" s="198"/>
      <c r="Q4" s="198"/>
      <c r="R4" s="198"/>
      <c r="S4" s="198"/>
      <c r="T4" s="198"/>
      <c r="U4" s="198"/>
      <c r="V4" s="198"/>
      <c r="W4" s="198"/>
      <c r="X4" s="198"/>
      <c r="Y4" s="34"/>
      <c r="Z4" s="34"/>
      <c r="AA4" s="34"/>
      <c r="AB4" s="34"/>
      <c r="AC4" s="34"/>
      <c r="AD4" s="34"/>
      <c r="AE4" s="34"/>
      <c r="AF4" s="34"/>
      <c r="AG4" s="22"/>
      <c r="AH4" s="22"/>
      <c r="AI4" s="22"/>
      <c r="AJ4" s="13" t="s">
        <v>22</v>
      </c>
      <c r="AK4" s="14" t="s">
        <v>23</v>
      </c>
      <c r="AL4" s="79" t="s">
        <v>450</v>
      </c>
      <c r="AM4">
        <v>99</v>
      </c>
      <c r="AN4">
        <v>24</v>
      </c>
    </row>
    <row r="5" spans="1:48" x14ac:dyDescent="0.2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24" t="s">
        <v>24</v>
      </c>
      <c r="AK5" s="25">
        <v>100</v>
      </c>
      <c r="AL5" s="79" t="s">
        <v>454</v>
      </c>
      <c r="AM5">
        <v>100</v>
      </c>
      <c r="AN5">
        <v>25</v>
      </c>
    </row>
    <row r="6" spans="1:48" ht="40.5" customHeight="1" x14ac:dyDescent="0.25">
      <c r="B6" s="202" t="s">
        <v>74</v>
      </c>
      <c r="C6" s="202"/>
      <c r="D6" s="202"/>
      <c r="E6" s="202"/>
      <c r="F6" s="202"/>
      <c r="G6" s="202"/>
      <c r="H6" s="202"/>
      <c r="I6" s="203" t="s">
        <v>70</v>
      </c>
      <c r="J6" s="203"/>
      <c r="K6" s="203"/>
      <c r="L6" s="203"/>
      <c r="M6" s="202" t="s">
        <v>39</v>
      </c>
      <c r="N6" s="202"/>
      <c r="O6" s="202"/>
      <c r="P6" s="201" t="s">
        <v>51</v>
      </c>
      <c r="Q6" s="201"/>
      <c r="R6" s="204" t="s">
        <v>44</v>
      </c>
      <c r="S6" s="204"/>
      <c r="T6" s="204"/>
      <c r="U6" s="204"/>
      <c r="V6" s="204"/>
      <c r="W6" s="204"/>
      <c r="X6" s="204" t="s">
        <v>47</v>
      </c>
      <c r="Y6" s="204"/>
      <c r="Z6" s="204"/>
      <c r="AA6" s="204"/>
      <c r="AB6" s="204"/>
      <c r="AC6" s="207" t="s">
        <v>36</v>
      </c>
      <c r="AD6" s="207"/>
      <c r="AE6" s="207"/>
      <c r="AF6" s="204" t="s">
        <v>73</v>
      </c>
      <c r="AG6" s="204"/>
      <c r="AH6" s="201" t="s">
        <v>72</v>
      </c>
      <c r="AI6" s="201"/>
      <c r="AJ6" s="205" t="s">
        <v>71</v>
      </c>
      <c r="AK6" s="206"/>
      <c r="AL6" s="109"/>
      <c r="AO6" t="s">
        <v>9</v>
      </c>
      <c r="AP6" t="s">
        <v>9</v>
      </c>
    </row>
    <row r="7" spans="1:48" ht="56.25" x14ac:dyDescent="0.25">
      <c r="B7" s="2" t="s">
        <v>37</v>
      </c>
      <c r="C7" s="67" t="s">
        <v>3</v>
      </c>
      <c r="D7" s="1" t="s">
        <v>52</v>
      </c>
      <c r="E7" s="67" t="s">
        <v>27</v>
      </c>
      <c r="F7" s="67" t="s">
        <v>4</v>
      </c>
      <c r="G7" s="68" t="s">
        <v>1</v>
      </c>
      <c r="H7" s="1" t="s">
        <v>5</v>
      </c>
      <c r="I7" s="67" t="s">
        <v>48</v>
      </c>
      <c r="J7" s="67" t="s">
        <v>2</v>
      </c>
      <c r="K7" s="68" t="s">
        <v>40</v>
      </c>
      <c r="L7" s="1" t="s">
        <v>7</v>
      </c>
      <c r="M7" s="69" t="s">
        <v>43</v>
      </c>
      <c r="N7" s="70" t="s">
        <v>53</v>
      </c>
      <c r="O7" s="70" t="s">
        <v>28</v>
      </c>
      <c r="P7" s="69" t="s">
        <v>46</v>
      </c>
      <c r="Q7" s="70" t="s">
        <v>45</v>
      </c>
      <c r="R7" s="69" t="s">
        <v>629</v>
      </c>
      <c r="S7" s="69" t="s">
        <v>630</v>
      </c>
      <c r="T7" s="70" t="s">
        <v>631</v>
      </c>
      <c r="U7" s="70" t="s">
        <v>632</v>
      </c>
      <c r="V7" s="69" t="s">
        <v>633</v>
      </c>
      <c r="W7" s="69" t="s">
        <v>634</v>
      </c>
      <c r="X7" s="71" t="s">
        <v>29</v>
      </c>
      <c r="Y7" s="72" t="s">
        <v>30</v>
      </c>
      <c r="Z7" s="72" t="s">
        <v>75</v>
      </c>
      <c r="AA7" s="67" t="s">
        <v>38</v>
      </c>
      <c r="AB7" s="72" t="s">
        <v>31</v>
      </c>
      <c r="AC7" s="1" t="s">
        <v>32</v>
      </c>
      <c r="AD7" s="2" t="s">
        <v>61</v>
      </c>
      <c r="AE7" s="1" t="s">
        <v>76</v>
      </c>
      <c r="AF7" s="21" t="s">
        <v>436</v>
      </c>
      <c r="AG7" s="73" t="s">
        <v>77</v>
      </c>
      <c r="AH7" s="21" t="s">
        <v>78</v>
      </c>
      <c r="AI7" s="73" t="s">
        <v>79</v>
      </c>
      <c r="AJ7" s="30" t="s">
        <v>50</v>
      </c>
      <c r="AK7" s="31" t="s">
        <v>49</v>
      </c>
      <c r="AL7" s="82"/>
      <c r="AO7" s="29" t="s">
        <v>62</v>
      </c>
      <c r="AP7" s="29" t="s">
        <v>63</v>
      </c>
      <c r="AQ7" s="29" t="s">
        <v>64</v>
      </c>
      <c r="AR7" s="29" t="s">
        <v>65</v>
      </c>
      <c r="AS7" s="29" t="s">
        <v>66</v>
      </c>
      <c r="AT7" s="29" t="s">
        <v>67</v>
      </c>
      <c r="AU7" s="29" t="s">
        <v>68</v>
      </c>
      <c r="AV7" s="29" t="s">
        <v>69</v>
      </c>
    </row>
    <row r="8" spans="1:48" s="118" customFormat="1" x14ac:dyDescent="0.25">
      <c r="A8" s="116">
        <v>1</v>
      </c>
      <c r="B8" s="148" t="s">
        <v>380</v>
      </c>
      <c r="C8" s="148" t="s">
        <v>315</v>
      </c>
      <c r="D8" s="153" t="s">
        <v>346</v>
      </c>
      <c r="E8" s="148" t="s">
        <v>383</v>
      </c>
      <c r="F8" s="148" t="s">
        <v>350</v>
      </c>
      <c r="G8" s="148">
        <v>1</v>
      </c>
      <c r="H8" s="148" t="s">
        <v>307</v>
      </c>
      <c r="I8" s="154">
        <v>343</v>
      </c>
      <c r="J8" s="154" t="s">
        <v>348</v>
      </c>
      <c r="K8" s="148" t="s">
        <v>310</v>
      </c>
      <c r="L8" s="155" t="s">
        <v>531</v>
      </c>
      <c r="M8" s="101" t="s">
        <v>532</v>
      </c>
      <c r="N8" s="103" t="s">
        <v>559</v>
      </c>
      <c r="O8" s="101" t="s">
        <v>368</v>
      </c>
      <c r="P8" s="103">
        <v>1</v>
      </c>
      <c r="Q8" s="103">
        <v>1</v>
      </c>
      <c r="R8" s="102">
        <v>50</v>
      </c>
      <c r="S8" s="101" t="s">
        <v>573</v>
      </c>
      <c r="T8" s="102">
        <v>100</v>
      </c>
      <c r="U8" s="101" t="s">
        <v>574</v>
      </c>
      <c r="V8" s="102" t="s">
        <v>575</v>
      </c>
      <c r="W8" s="101" t="s">
        <v>576</v>
      </c>
      <c r="X8" s="104">
        <v>162135.22</v>
      </c>
      <c r="Y8" s="104"/>
      <c r="Z8" s="104">
        <v>0</v>
      </c>
      <c r="AA8" s="104">
        <v>162135.22</v>
      </c>
      <c r="AB8" s="104">
        <v>0</v>
      </c>
      <c r="AC8" s="107">
        <v>162135.22</v>
      </c>
      <c r="AD8" s="103">
        <v>100</v>
      </c>
      <c r="AE8" s="103">
        <v>100</v>
      </c>
      <c r="AF8" s="100">
        <v>100</v>
      </c>
      <c r="AG8" s="100" t="e">
        <f t="shared" ref="AG8:AG28" si="0">+Z8/Y8*100</f>
        <v>#DIV/0!</v>
      </c>
      <c r="AH8" s="100">
        <v>100</v>
      </c>
      <c r="AI8" s="100">
        <v>100</v>
      </c>
      <c r="AJ8" s="156"/>
      <c r="AK8" s="117" t="s">
        <v>577</v>
      </c>
      <c r="AL8" s="157"/>
    </row>
    <row r="9" spans="1:48" s="118" customFormat="1" x14ac:dyDescent="0.25">
      <c r="A9" s="116">
        <v>2</v>
      </c>
      <c r="B9" s="148" t="s">
        <v>380</v>
      </c>
      <c r="C9" s="148" t="s">
        <v>315</v>
      </c>
      <c r="D9" s="153" t="s">
        <v>346</v>
      </c>
      <c r="E9" s="148" t="s">
        <v>383</v>
      </c>
      <c r="F9" s="148" t="s">
        <v>350</v>
      </c>
      <c r="G9" s="148">
        <v>2</v>
      </c>
      <c r="H9" s="148" t="s">
        <v>307</v>
      </c>
      <c r="I9" s="154">
        <v>343</v>
      </c>
      <c r="J9" s="154" t="s">
        <v>348</v>
      </c>
      <c r="K9" s="148" t="s">
        <v>311</v>
      </c>
      <c r="L9" s="155" t="s">
        <v>533</v>
      </c>
      <c r="M9" s="101" t="s">
        <v>534</v>
      </c>
      <c r="N9" s="103" t="s">
        <v>558</v>
      </c>
      <c r="O9" s="101" t="s">
        <v>368</v>
      </c>
      <c r="P9" s="103">
        <v>1</v>
      </c>
      <c r="Q9" s="103">
        <v>1</v>
      </c>
      <c r="R9" s="102">
        <v>50</v>
      </c>
      <c r="S9" s="101" t="s">
        <v>573</v>
      </c>
      <c r="T9" s="102">
        <v>100</v>
      </c>
      <c r="U9" s="101" t="s">
        <v>574</v>
      </c>
      <c r="V9" s="102" t="s">
        <v>575</v>
      </c>
      <c r="W9" s="101" t="s">
        <v>576</v>
      </c>
      <c r="X9" s="104">
        <v>144530.76</v>
      </c>
      <c r="Y9" s="104"/>
      <c r="Z9" s="104">
        <v>0</v>
      </c>
      <c r="AA9" s="104">
        <v>144530.76</v>
      </c>
      <c r="AB9" s="104"/>
      <c r="AC9" s="107">
        <v>144530.76</v>
      </c>
      <c r="AD9" s="103">
        <v>100</v>
      </c>
      <c r="AE9" s="103">
        <v>100</v>
      </c>
      <c r="AF9" s="100">
        <v>100</v>
      </c>
      <c r="AG9" s="100" t="e">
        <f t="shared" si="0"/>
        <v>#DIV/0!</v>
      </c>
      <c r="AH9" s="100">
        <v>100</v>
      </c>
      <c r="AI9" s="100">
        <v>100</v>
      </c>
      <c r="AJ9" s="156"/>
      <c r="AK9" s="117" t="s">
        <v>577</v>
      </c>
      <c r="AL9" s="157"/>
    </row>
    <row r="10" spans="1:48" s="118" customFormat="1" x14ac:dyDescent="0.25">
      <c r="A10" s="116">
        <v>3</v>
      </c>
      <c r="B10" s="148" t="s">
        <v>380</v>
      </c>
      <c r="C10" s="148" t="s">
        <v>315</v>
      </c>
      <c r="D10" s="153" t="s">
        <v>346</v>
      </c>
      <c r="E10" s="148" t="s">
        <v>383</v>
      </c>
      <c r="F10" s="148" t="s">
        <v>350</v>
      </c>
      <c r="G10" s="148">
        <v>3</v>
      </c>
      <c r="H10" s="148" t="s">
        <v>307</v>
      </c>
      <c r="I10" s="154">
        <v>343</v>
      </c>
      <c r="J10" s="154" t="s">
        <v>348</v>
      </c>
      <c r="K10" s="148" t="s">
        <v>312</v>
      </c>
      <c r="L10" s="155" t="s">
        <v>535</v>
      </c>
      <c r="M10" s="101" t="s">
        <v>536</v>
      </c>
      <c r="N10" s="103" t="s">
        <v>560</v>
      </c>
      <c r="O10" s="101" t="s">
        <v>368</v>
      </c>
      <c r="P10" s="103">
        <v>1</v>
      </c>
      <c r="Q10" s="103">
        <v>1</v>
      </c>
      <c r="R10" s="102">
        <v>50</v>
      </c>
      <c r="S10" s="101" t="s">
        <v>573</v>
      </c>
      <c r="T10" s="102">
        <v>100</v>
      </c>
      <c r="U10" s="101" t="s">
        <v>574</v>
      </c>
      <c r="V10" s="102" t="s">
        <v>575</v>
      </c>
      <c r="W10" s="101" t="s">
        <v>576</v>
      </c>
      <c r="X10" s="104">
        <v>65692.39</v>
      </c>
      <c r="Y10" s="104"/>
      <c r="Z10" s="104">
        <v>0</v>
      </c>
      <c r="AA10" s="104">
        <v>65692.39</v>
      </c>
      <c r="AB10" s="104"/>
      <c r="AC10" s="107">
        <v>65692.39</v>
      </c>
      <c r="AD10" s="103">
        <v>100</v>
      </c>
      <c r="AE10" s="103">
        <v>100</v>
      </c>
      <c r="AF10" s="100">
        <v>100</v>
      </c>
      <c r="AG10" s="100" t="e">
        <f t="shared" si="0"/>
        <v>#DIV/0!</v>
      </c>
      <c r="AH10" s="100">
        <v>100</v>
      </c>
      <c r="AI10" s="100">
        <v>100</v>
      </c>
      <c r="AJ10" s="156"/>
      <c r="AK10" s="117" t="s">
        <v>577</v>
      </c>
      <c r="AL10" s="157"/>
    </row>
    <row r="11" spans="1:48" s="118" customFormat="1" x14ac:dyDescent="0.25">
      <c r="A11" s="116">
        <v>4</v>
      </c>
      <c r="B11" s="148" t="s">
        <v>290</v>
      </c>
      <c r="C11" s="148" t="s">
        <v>315</v>
      </c>
      <c r="D11" s="153" t="s">
        <v>346</v>
      </c>
      <c r="E11" s="148" t="s">
        <v>383</v>
      </c>
      <c r="F11" s="148" t="s">
        <v>350</v>
      </c>
      <c r="G11" s="148">
        <v>4</v>
      </c>
      <c r="H11" s="148" t="s">
        <v>307</v>
      </c>
      <c r="I11" s="154">
        <v>343</v>
      </c>
      <c r="J11" s="154" t="s">
        <v>348</v>
      </c>
      <c r="K11" s="148" t="s">
        <v>313</v>
      </c>
      <c r="L11" s="155" t="s">
        <v>537</v>
      </c>
      <c r="M11" s="101" t="s">
        <v>538</v>
      </c>
      <c r="N11" s="103" t="s">
        <v>561</v>
      </c>
      <c r="O11" s="101" t="s">
        <v>368</v>
      </c>
      <c r="P11" s="103">
        <v>1</v>
      </c>
      <c r="Q11" s="103">
        <v>1</v>
      </c>
      <c r="R11" s="102">
        <v>70</v>
      </c>
      <c r="S11" s="101" t="s">
        <v>573</v>
      </c>
      <c r="T11" s="102">
        <v>100</v>
      </c>
      <c r="U11" s="101" t="s">
        <v>574</v>
      </c>
      <c r="V11" s="102" t="s">
        <v>575</v>
      </c>
      <c r="W11" s="101" t="s">
        <v>576</v>
      </c>
      <c r="X11" s="104">
        <v>133836.22</v>
      </c>
      <c r="Y11" s="104"/>
      <c r="Z11" s="104">
        <v>0</v>
      </c>
      <c r="AA11" s="104">
        <v>133692.39000000001</v>
      </c>
      <c r="AB11" s="104"/>
      <c r="AC11" s="107">
        <v>133692.39000000001</v>
      </c>
      <c r="AD11" s="103">
        <v>100</v>
      </c>
      <c r="AE11" s="103">
        <v>100</v>
      </c>
      <c r="AF11" s="100">
        <v>100</v>
      </c>
      <c r="AG11" s="100" t="e">
        <f t="shared" si="0"/>
        <v>#DIV/0!</v>
      </c>
      <c r="AH11" s="100">
        <v>100</v>
      </c>
      <c r="AI11" s="100">
        <v>100</v>
      </c>
      <c r="AJ11" s="156"/>
      <c r="AK11" s="117" t="s">
        <v>577</v>
      </c>
      <c r="AL11" s="157"/>
    </row>
    <row r="12" spans="1:48" s="118" customFormat="1" x14ac:dyDescent="0.25">
      <c r="A12" s="116">
        <v>5</v>
      </c>
      <c r="B12" s="148" t="s">
        <v>290</v>
      </c>
      <c r="C12" s="148" t="s">
        <v>315</v>
      </c>
      <c r="D12" s="153" t="s">
        <v>346</v>
      </c>
      <c r="E12" s="148" t="s">
        <v>383</v>
      </c>
      <c r="F12" s="148" t="s">
        <v>350</v>
      </c>
      <c r="G12" s="148">
        <v>5</v>
      </c>
      <c r="H12" s="148" t="s">
        <v>307</v>
      </c>
      <c r="I12" s="154">
        <v>343</v>
      </c>
      <c r="J12" s="154" t="s">
        <v>348</v>
      </c>
      <c r="K12" s="148" t="s">
        <v>314</v>
      </c>
      <c r="L12" s="155" t="s">
        <v>539</v>
      </c>
      <c r="M12" s="101" t="s">
        <v>540</v>
      </c>
      <c r="N12" s="103" t="s">
        <v>562</v>
      </c>
      <c r="O12" s="101" t="s">
        <v>368</v>
      </c>
      <c r="P12" s="103">
        <v>1</v>
      </c>
      <c r="Q12" s="103">
        <v>1</v>
      </c>
      <c r="R12" s="102">
        <v>70</v>
      </c>
      <c r="S12" s="101" t="s">
        <v>573</v>
      </c>
      <c r="T12" s="102">
        <v>100</v>
      </c>
      <c r="U12" s="101" t="s">
        <v>574</v>
      </c>
      <c r="V12" s="102" t="s">
        <v>575</v>
      </c>
      <c r="W12" s="101" t="s">
        <v>576</v>
      </c>
      <c r="X12" s="104">
        <v>58658.54</v>
      </c>
      <c r="Y12" s="104"/>
      <c r="Z12" s="104">
        <v>0</v>
      </c>
      <c r="AA12" s="104">
        <v>58658.54</v>
      </c>
      <c r="AB12" s="104"/>
      <c r="AC12" s="107">
        <v>58658.54</v>
      </c>
      <c r="AD12" s="103">
        <v>100</v>
      </c>
      <c r="AE12" s="103">
        <v>100</v>
      </c>
      <c r="AF12" s="100">
        <v>100</v>
      </c>
      <c r="AG12" s="100" t="e">
        <f t="shared" si="0"/>
        <v>#DIV/0!</v>
      </c>
      <c r="AH12" s="100">
        <v>100</v>
      </c>
      <c r="AI12" s="100">
        <v>100</v>
      </c>
      <c r="AJ12" s="156"/>
      <c r="AK12" s="117" t="s">
        <v>577</v>
      </c>
      <c r="AL12" s="157"/>
    </row>
    <row r="13" spans="1:48" s="118" customFormat="1" x14ac:dyDescent="0.25">
      <c r="A13" s="116">
        <v>6</v>
      </c>
      <c r="B13" s="148" t="s">
        <v>290</v>
      </c>
      <c r="C13" s="148" t="s">
        <v>315</v>
      </c>
      <c r="D13" s="153" t="s">
        <v>346</v>
      </c>
      <c r="E13" s="148" t="s">
        <v>383</v>
      </c>
      <c r="F13" s="148" t="s">
        <v>350</v>
      </c>
      <c r="G13" s="148">
        <v>6</v>
      </c>
      <c r="H13" s="148" t="s">
        <v>321</v>
      </c>
      <c r="I13" s="154">
        <v>344</v>
      </c>
      <c r="J13" s="154" t="s">
        <v>349</v>
      </c>
      <c r="K13" s="148" t="s">
        <v>644</v>
      </c>
      <c r="L13" s="155" t="s">
        <v>541</v>
      </c>
      <c r="M13" s="101" t="s">
        <v>534</v>
      </c>
      <c r="N13" s="103" t="s">
        <v>559</v>
      </c>
      <c r="O13" s="101" t="s">
        <v>342</v>
      </c>
      <c r="P13" s="103">
        <v>1</v>
      </c>
      <c r="Q13" s="103">
        <v>1</v>
      </c>
      <c r="R13" s="102">
        <v>70</v>
      </c>
      <c r="S13" s="101" t="s">
        <v>573</v>
      </c>
      <c r="T13" s="102">
        <v>100</v>
      </c>
      <c r="U13" s="101" t="s">
        <v>574</v>
      </c>
      <c r="V13" s="102" t="s">
        <v>575</v>
      </c>
      <c r="W13" s="101" t="s">
        <v>576</v>
      </c>
      <c r="X13" s="104">
        <v>112659.31</v>
      </c>
      <c r="Y13" s="104"/>
      <c r="Z13" s="104">
        <v>0</v>
      </c>
      <c r="AA13" s="104">
        <v>112659.31</v>
      </c>
      <c r="AB13" s="104"/>
      <c r="AC13" s="107">
        <v>112659.31</v>
      </c>
      <c r="AD13" s="103">
        <v>100</v>
      </c>
      <c r="AE13" s="103">
        <v>100</v>
      </c>
      <c r="AF13" s="100">
        <v>100</v>
      </c>
      <c r="AG13" s="100" t="e">
        <f t="shared" si="0"/>
        <v>#DIV/0!</v>
      </c>
      <c r="AH13" s="100">
        <v>100</v>
      </c>
      <c r="AI13" s="100">
        <v>100</v>
      </c>
      <c r="AJ13" s="156"/>
      <c r="AK13" s="117" t="s">
        <v>577</v>
      </c>
      <c r="AL13" s="157"/>
    </row>
    <row r="14" spans="1:48" s="118" customFormat="1" x14ac:dyDescent="0.25">
      <c r="A14" s="116">
        <v>7</v>
      </c>
      <c r="B14" s="148" t="s">
        <v>380</v>
      </c>
      <c r="C14" s="148" t="s">
        <v>315</v>
      </c>
      <c r="D14" s="153" t="s">
        <v>346</v>
      </c>
      <c r="E14" s="148" t="s">
        <v>383</v>
      </c>
      <c r="F14" s="148" t="s">
        <v>350</v>
      </c>
      <c r="G14" s="148">
        <v>7</v>
      </c>
      <c r="H14" s="148" t="s">
        <v>321</v>
      </c>
      <c r="I14" s="154">
        <v>344</v>
      </c>
      <c r="J14" s="154" t="s">
        <v>349</v>
      </c>
      <c r="K14" s="148" t="s">
        <v>645</v>
      </c>
      <c r="L14" s="155" t="s">
        <v>542</v>
      </c>
      <c r="M14" s="101" t="s">
        <v>570</v>
      </c>
      <c r="N14" s="103" t="s">
        <v>563</v>
      </c>
      <c r="O14" s="101" t="s">
        <v>342</v>
      </c>
      <c r="P14" s="103">
        <v>1</v>
      </c>
      <c r="Q14" s="103">
        <v>1</v>
      </c>
      <c r="R14" s="102">
        <v>70</v>
      </c>
      <c r="S14" s="101" t="s">
        <v>573</v>
      </c>
      <c r="T14" s="102">
        <v>100</v>
      </c>
      <c r="U14" s="101" t="s">
        <v>574</v>
      </c>
      <c r="V14" s="102" t="s">
        <v>575</v>
      </c>
      <c r="W14" s="101" t="s">
        <v>576</v>
      </c>
      <c r="X14" s="104">
        <v>86107.37</v>
      </c>
      <c r="Y14" s="104"/>
      <c r="Z14" s="104">
        <v>0</v>
      </c>
      <c r="AA14" s="104">
        <v>86107.37</v>
      </c>
      <c r="AB14" s="104">
        <v>0</v>
      </c>
      <c r="AC14" s="107">
        <v>86107.37</v>
      </c>
      <c r="AD14" s="103">
        <v>100</v>
      </c>
      <c r="AE14" s="103">
        <v>100</v>
      </c>
      <c r="AF14" s="100">
        <v>100</v>
      </c>
      <c r="AG14" s="100" t="e">
        <f t="shared" si="0"/>
        <v>#DIV/0!</v>
      </c>
      <c r="AH14" s="100">
        <v>100</v>
      </c>
      <c r="AI14" s="100">
        <v>100</v>
      </c>
      <c r="AJ14" s="156"/>
      <c r="AK14" s="117" t="s">
        <v>577</v>
      </c>
      <c r="AL14" s="157"/>
    </row>
    <row r="15" spans="1:48" s="118" customFormat="1" x14ac:dyDescent="0.25">
      <c r="A15" s="116">
        <v>8</v>
      </c>
      <c r="B15" s="148" t="s">
        <v>380</v>
      </c>
      <c r="C15" s="148" t="s">
        <v>315</v>
      </c>
      <c r="D15" s="153" t="s">
        <v>346</v>
      </c>
      <c r="E15" s="148" t="s">
        <v>383</v>
      </c>
      <c r="F15" s="148" t="s">
        <v>350</v>
      </c>
      <c r="G15" s="148">
        <v>8</v>
      </c>
      <c r="H15" s="148" t="s">
        <v>321</v>
      </c>
      <c r="I15" s="154">
        <v>344</v>
      </c>
      <c r="J15" s="154" t="s">
        <v>349</v>
      </c>
      <c r="K15" s="148" t="s">
        <v>646</v>
      </c>
      <c r="L15" s="155" t="s">
        <v>543</v>
      </c>
      <c r="M15" s="101" t="s">
        <v>532</v>
      </c>
      <c r="N15" s="103" t="s">
        <v>559</v>
      </c>
      <c r="O15" s="101" t="s">
        <v>342</v>
      </c>
      <c r="P15" s="103">
        <v>1</v>
      </c>
      <c r="Q15" s="103">
        <v>1</v>
      </c>
      <c r="R15" s="102">
        <v>70</v>
      </c>
      <c r="S15" s="101" t="s">
        <v>573</v>
      </c>
      <c r="T15" s="102">
        <v>100</v>
      </c>
      <c r="U15" s="101" t="s">
        <v>574</v>
      </c>
      <c r="V15" s="102" t="s">
        <v>575</v>
      </c>
      <c r="W15" s="101" t="s">
        <v>576</v>
      </c>
      <c r="X15" s="104">
        <v>144306.29999999999</v>
      </c>
      <c r="Y15" s="104"/>
      <c r="Z15" s="104">
        <v>0</v>
      </c>
      <c r="AA15" s="104">
        <v>144306.29999999999</v>
      </c>
      <c r="AB15" s="104">
        <v>0</v>
      </c>
      <c r="AC15" s="107">
        <v>144306.29999999999</v>
      </c>
      <c r="AD15" s="103">
        <v>100</v>
      </c>
      <c r="AE15" s="103">
        <v>100</v>
      </c>
      <c r="AF15" s="100">
        <v>100</v>
      </c>
      <c r="AG15" s="100" t="e">
        <f t="shared" si="0"/>
        <v>#DIV/0!</v>
      </c>
      <c r="AH15" s="100">
        <v>100</v>
      </c>
      <c r="AI15" s="100">
        <v>100</v>
      </c>
      <c r="AJ15" s="156"/>
      <c r="AK15" s="117" t="s">
        <v>577</v>
      </c>
      <c r="AL15" s="157"/>
    </row>
    <row r="16" spans="1:48" s="118" customFormat="1" x14ac:dyDescent="0.25">
      <c r="A16" s="116">
        <v>9</v>
      </c>
      <c r="B16" s="148" t="s">
        <v>290</v>
      </c>
      <c r="C16" s="148" t="s">
        <v>315</v>
      </c>
      <c r="D16" s="153" t="s">
        <v>346</v>
      </c>
      <c r="E16" s="148" t="s">
        <v>383</v>
      </c>
      <c r="F16" s="148" t="s">
        <v>350</v>
      </c>
      <c r="G16" s="148">
        <v>9</v>
      </c>
      <c r="H16" s="148" t="s">
        <v>321</v>
      </c>
      <c r="I16" s="154">
        <v>344</v>
      </c>
      <c r="J16" s="154" t="s">
        <v>349</v>
      </c>
      <c r="K16" s="148" t="s">
        <v>647</v>
      </c>
      <c r="L16" s="155" t="s">
        <v>544</v>
      </c>
      <c r="M16" s="101" t="s">
        <v>532</v>
      </c>
      <c r="N16" s="103" t="s">
        <v>545</v>
      </c>
      <c r="O16" s="101" t="s">
        <v>342</v>
      </c>
      <c r="P16" s="103">
        <v>1</v>
      </c>
      <c r="Q16" s="103">
        <v>1</v>
      </c>
      <c r="R16" s="102">
        <v>70</v>
      </c>
      <c r="S16" s="101" t="s">
        <v>573</v>
      </c>
      <c r="T16" s="102">
        <v>100</v>
      </c>
      <c r="U16" s="101" t="s">
        <v>574</v>
      </c>
      <c r="V16" s="102" t="s">
        <v>575</v>
      </c>
      <c r="W16" s="101" t="s">
        <v>576</v>
      </c>
      <c r="X16" s="104">
        <v>149489.79999999999</v>
      </c>
      <c r="Y16" s="104"/>
      <c r="Z16" s="104">
        <v>0</v>
      </c>
      <c r="AA16" s="104">
        <v>149489.79999999999</v>
      </c>
      <c r="AB16" s="104"/>
      <c r="AC16" s="107">
        <v>149489.79999999999</v>
      </c>
      <c r="AD16" s="103">
        <v>100</v>
      </c>
      <c r="AE16" s="103">
        <v>100</v>
      </c>
      <c r="AF16" s="100">
        <v>100</v>
      </c>
      <c r="AG16" s="100" t="e">
        <f t="shared" si="0"/>
        <v>#DIV/0!</v>
      </c>
      <c r="AH16" s="100">
        <v>100</v>
      </c>
      <c r="AI16" s="100">
        <v>100</v>
      </c>
      <c r="AJ16" s="156"/>
      <c r="AK16" s="117" t="s">
        <v>577</v>
      </c>
      <c r="AL16" s="157"/>
    </row>
    <row r="17" spans="1:38" s="118" customFormat="1" x14ac:dyDescent="0.25">
      <c r="A17" s="116">
        <v>10</v>
      </c>
      <c r="B17" s="148" t="s">
        <v>380</v>
      </c>
      <c r="C17" s="148" t="s">
        <v>315</v>
      </c>
      <c r="D17" s="153" t="s">
        <v>346</v>
      </c>
      <c r="E17" s="148" t="s">
        <v>383</v>
      </c>
      <c r="F17" s="148" t="s">
        <v>350</v>
      </c>
      <c r="G17" s="148">
        <v>10</v>
      </c>
      <c r="H17" s="148" t="s">
        <v>321</v>
      </c>
      <c r="I17" s="154">
        <v>344</v>
      </c>
      <c r="J17" s="154" t="s">
        <v>349</v>
      </c>
      <c r="K17" s="148" t="s">
        <v>322</v>
      </c>
      <c r="L17" s="155" t="s">
        <v>572</v>
      </c>
      <c r="M17" s="101" t="s">
        <v>546</v>
      </c>
      <c r="N17" s="103" t="s">
        <v>571</v>
      </c>
      <c r="O17" s="101" t="s">
        <v>342</v>
      </c>
      <c r="P17" s="103">
        <v>1</v>
      </c>
      <c r="Q17" s="103">
        <v>1</v>
      </c>
      <c r="R17" s="102">
        <v>50</v>
      </c>
      <c r="S17" s="101" t="s">
        <v>573</v>
      </c>
      <c r="T17" s="102">
        <v>35</v>
      </c>
      <c r="U17" s="101" t="s">
        <v>573</v>
      </c>
      <c r="V17" s="102">
        <v>15</v>
      </c>
      <c r="W17" s="101" t="s">
        <v>576</v>
      </c>
      <c r="X17" s="104">
        <v>82731.78</v>
      </c>
      <c r="Y17" s="104"/>
      <c r="Z17" s="104">
        <v>0</v>
      </c>
      <c r="AA17" s="104">
        <v>82731.78</v>
      </c>
      <c r="AB17" s="104"/>
      <c r="AC17" s="107">
        <v>82731.78</v>
      </c>
      <c r="AD17" s="103">
        <v>100</v>
      </c>
      <c r="AE17" s="103">
        <v>100</v>
      </c>
      <c r="AF17" s="100">
        <v>100</v>
      </c>
      <c r="AG17" s="100" t="e">
        <f t="shared" si="0"/>
        <v>#DIV/0!</v>
      </c>
      <c r="AH17" s="100">
        <v>100</v>
      </c>
      <c r="AI17" s="100">
        <v>100</v>
      </c>
      <c r="AJ17" s="156"/>
      <c r="AK17" s="117" t="s">
        <v>577</v>
      </c>
      <c r="AL17" s="157"/>
    </row>
    <row r="18" spans="1:38" s="118" customFormat="1" x14ac:dyDescent="0.25">
      <c r="A18" s="116">
        <v>11</v>
      </c>
      <c r="B18" s="148" t="s">
        <v>380</v>
      </c>
      <c r="C18" s="148" t="s">
        <v>315</v>
      </c>
      <c r="D18" s="153" t="s">
        <v>346</v>
      </c>
      <c r="E18" s="148" t="s">
        <v>383</v>
      </c>
      <c r="F18" s="148" t="s">
        <v>350</v>
      </c>
      <c r="G18" s="148">
        <v>11</v>
      </c>
      <c r="H18" s="148" t="s">
        <v>321</v>
      </c>
      <c r="I18" s="154">
        <v>344</v>
      </c>
      <c r="J18" s="154" t="s">
        <v>349</v>
      </c>
      <c r="K18" s="148" t="s">
        <v>323</v>
      </c>
      <c r="L18" s="155" t="s">
        <v>547</v>
      </c>
      <c r="M18" s="101" t="s">
        <v>548</v>
      </c>
      <c r="N18" s="103" t="s">
        <v>42</v>
      </c>
      <c r="O18" s="101" t="s">
        <v>342</v>
      </c>
      <c r="P18" s="103">
        <v>1</v>
      </c>
      <c r="Q18" s="103">
        <v>1</v>
      </c>
      <c r="R18" s="102">
        <v>35</v>
      </c>
      <c r="S18" s="101" t="s">
        <v>578</v>
      </c>
      <c r="T18" s="102">
        <v>40</v>
      </c>
      <c r="U18" s="101" t="s">
        <v>573</v>
      </c>
      <c r="V18" s="102">
        <v>15</v>
      </c>
      <c r="W18" s="101" t="s">
        <v>576</v>
      </c>
      <c r="X18" s="104">
        <v>222685.2</v>
      </c>
      <c r="Y18" s="104"/>
      <c r="Z18" s="104">
        <v>0</v>
      </c>
      <c r="AA18" s="104">
        <v>222685.2</v>
      </c>
      <c r="AB18" s="104"/>
      <c r="AC18" s="107">
        <v>222685.2</v>
      </c>
      <c r="AD18" s="103">
        <v>100</v>
      </c>
      <c r="AE18" s="103">
        <v>100</v>
      </c>
      <c r="AF18" s="100">
        <v>100</v>
      </c>
      <c r="AG18" s="100" t="e">
        <f t="shared" si="0"/>
        <v>#DIV/0!</v>
      </c>
      <c r="AH18" s="100">
        <v>100</v>
      </c>
      <c r="AI18" s="100">
        <v>100</v>
      </c>
      <c r="AJ18" s="156"/>
      <c r="AK18" s="117" t="s">
        <v>577</v>
      </c>
      <c r="AL18" s="157"/>
    </row>
    <row r="19" spans="1:38" s="118" customFormat="1" x14ac:dyDescent="0.25">
      <c r="A19" s="116">
        <v>12</v>
      </c>
      <c r="B19" s="148" t="s">
        <v>290</v>
      </c>
      <c r="C19" s="148" t="s">
        <v>315</v>
      </c>
      <c r="D19" s="153" t="s">
        <v>346</v>
      </c>
      <c r="E19" s="148" t="s">
        <v>383</v>
      </c>
      <c r="F19" s="148" t="s">
        <v>350</v>
      </c>
      <c r="G19" s="148">
        <v>12</v>
      </c>
      <c r="H19" s="148" t="s">
        <v>321</v>
      </c>
      <c r="I19" s="154">
        <v>344</v>
      </c>
      <c r="J19" s="154" t="s">
        <v>349</v>
      </c>
      <c r="K19" s="148" t="s">
        <v>324</v>
      </c>
      <c r="L19" s="155" t="s">
        <v>549</v>
      </c>
      <c r="M19" s="101" t="s">
        <v>546</v>
      </c>
      <c r="N19" s="103" t="s">
        <v>397</v>
      </c>
      <c r="O19" s="101" t="s">
        <v>342</v>
      </c>
      <c r="P19" s="103">
        <v>1</v>
      </c>
      <c r="Q19" s="103">
        <v>1</v>
      </c>
      <c r="R19" s="102">
        <v>50</v>
      </c>
      <c r="S19" s="101" t="s">
        <v>578</v>
      </c>
      <c r="T19" s="102">
        <v>30</v>
      </c>
      <c r="U19" s="101" t="s">
        <v>573</v>
      </c>
      <c r="V19" s="102">
        <v>100</v>
      </c>
      <c r="W19" s="101" t="s">
        <v>576</v>
      </c>
      <c r="X19" s="104">
        <v>55256.6</v>
      </c>
      <c r="Y19" s="104"/>
      <c r="Z19" s="104">
        <v>0</v>
      </c>
      <c r="AA19" s="104">
        <v>55256.6</v>
      </c>
      <c r="AB19" s="104"/>
      <c r="AC19" s="107">
        <v>55256.6</v>
      </c>
      <c r="AD19" s="103">
        <v>100</v>
      </c>
      <c r="AE19" s="103">
        <v>100</v>
      </c>
      <c r="AF19" s="100">
        <v>100</v>
      </c>
      <c r="AG19" s="100" t="e">
        <f t="shared" si="0"/>
        <v>#DIV/0!</v>
      </c>
      <c r="AH19" s="100">
        <v>100</v>
      </c>
      <c r="AI19" s="100">
        <v>100</v>
      </c>
      <c r="AJ19" s="156"/>
      <c r="AK19" s="117" t="s">
        <v>577</v>
      </c>
      <c r="AL19" s="157"/>
    </row>
    <row r="20" spans="1:38" s="118" customFormat="1" x14ac:dyDescent="0.25">
      <c r="A20" s="116">
        <v>13</v>
      </c>
      <c r="B20" s="148" t="s">
        <v>380</v>
      </c>
      <c r="C20" s="148" t="s">
        <v>315</v>
      </c>
      <c r="D20" s="153" t="s">
        <v>346</v>
      </c>
      <c r="E20" s="148" t="s">
        <v>383</v>
      </c>
      <c r="F20" s="148" t="s">
        <v>350</v>
      </c>
      <c r="G20" s="148">
        <v>13</v>
      </c>
      <c r="H20" s="148" t="s">
        <v>321</v>
      </c>
      <c r="I20" s="154">
        <v>344</v>
      </c>
      <c r="J20" s="154" t="s">
        <v>349</v>
      </c>
      <c r="K20" s="148" t="s">
        <v>325</v>
      </c>
      <c r="L20" s="155" t="s">
        <v>550</v>
      </c>
      <c r="M20" s="101" t="s">
        <v>536</v>
      </c>
      <c r="N20" s="103" t="s">
        <v>551</v>
      </c>
      <c r="O20" s="101" t="s">
        <v>342</v>
      </c>
      <c r="P20" s="103">
        <v>1</v>
      </c>
      <c r="Q20" s="103">
        <v>1</v>
      </c>
      <c r="R20" s="102">
        <v>60</v>
      </c>
      <c r="S20" s="101" t="s">
        <v>578</v>
      </c>
      <c r="T20" s="102">
        <v>20</v>
      </c>
      <c r="U20" s="101" t="s">
        <v>573</v>
      </c>
      <c r="V20" s="102">
        <v>100</v>
      </c>
      <c r="W20" s="101" t="s">
        <v>576</v>
      </c>
      <c r="X20" s="104">
        <v>122913.60000000001</v>
      </c>
      <c r="Y20" s="104"/>
      <c r="Z20" s="104">
        <v>0</v>
      </c>
      <c r="AA20" s="104">
        <v>122913.60000000001</v>
      </c>
      <c r="AB20" s="104"/>
      <c r="AC20" s="107">
        <v>122913.60000000001</v>
      </c>
      <c r="AD20" s="103">
        <v>100</v>
      </c>
      <c r="AE20" s="103">
        <v>100</v>
      </c>
      <c r="AF20" s="100">
        <v>100</v>
      </c>
      <c r="AG20" s="100" t="e">
        <f t="shared" si="0"/>
        <v>#DIV/0!</v>
      </c>
      <c r="AH20" s="100">
        <v>100</v>
      </c>
      <c r="AI20" s="100">
        <v>100</v>
      </c>
      <c r="AJ20" s="156"/>
      <c r="AK20" s="117" t="s">
        <v>577</v>
      </c>
      <c r="AL20" s="157"/>
    </row>
    <row r="21" spans="1:38" s="118" customFormat="1" x14ac:dyDescent="0.25">
      <c r="A21" s="116">
        <v>14</v>
      </c>
      <c r="B21" s="148" t="s">
        <v>380</v>
      </c>
      <c r="C21" s="148" t="s">
        <v>315</v>
      </c>
      <c r="D21" s="153" t="s">
        <v>346</v>
      </c>
      <c r="E21" s="148" t="s">
        <v>383</v>
      </c>
      <c r="F21" s="148" t="s">
        <v>350</v>
      </c>
      <c r="G21" s="148">
        <v>14</v>
      </c>
      <c r="H21" s="148" t="s">
        <v>321</v>
      </c>
      <c r="I21" s="154">
        <v>344</v>
      </c>
      <c r="J21" s="154" t="s">
        <v>349</v>
      </c>
      <c r="K21" s="148" t="s">
        <v>326</v>
      </c>
      <c r="L21" s="155" t="s">
        <v>564</v>
      </c>
      <c r="M21" s="101" t="s">
        <v>536</v>
      </c>
      <c r="N21" s="103" t="s">
        <v>565</v>
      </c>
      <c r="O21" s="101" t="s">
        <v>342</v>
      </c>
      <c r="P21" s="103">
        <v>1</v>
      </c>
      <c r="Q21" s="103">
        <v>1</v>
      </c>
      <c r="R21" s="102">
        <v>70</v>
      </c>
      <c r="S21" s="101" t="s">
        <v>578</v>
      </c>
      <c r="T21" s="102">
        <v>20</v>
      </c>
      <c r="U21" s="101" t="s">
        <v>573</v>
      </c>
      <c r="V21" s="102">
        <v>100</v>
      </c>
      <c r="W21" s="101" t="s">
        <v>576</v>
      </c>
      <c r="X21" s="104">
        <v>258390</v>
      </c>
      <c r="Y21" s="104"/>
      <c r="Z21" s="104">
        <v>0</v>
      </c>
      <c r="AA21" s="104">
        <v>258390</v>
      </c>
      <c r="AB21" s="104"/>
      <c r="AC21" s="107">
        <v>258390</v>
      </c>
      <c r="AD21" s="103">
        <v>100</v>
      </c>
      <c r="AE21" s="103">
        <v>100</v>
      </c>
      <c r="AF21" s="100">
        <v>100</v>
      </c>
      <c r="AG21" s="100" t="e">
        <f t="shared" si="0"/>
        <v>#DIV/0!</v>
      </c>
      <c r="AH21" s="100">
        <v>100</v>
      </c>
      <c r="AI21" s="100">
        <v>100</v>
      </c>
      <c r="AJ21" s="156"/>
      <c r="AK21" s="117" t="s">
        <v>577</v>
      </c>
      <c r="AL21" s="157"/>
    </row>
    <row r="22" spans="1:38" s="118" customFormat="1" x14ac:dyDescent="0.25">
      <c r="A22" s="116">
        <v>15</v>
      </c>
      <c r="B22" s="148" t="s">
        <v>380</v>
      </c>
      <c r="C22" s="148" t="s">
        <v>315</v>
      </c>
      <c r="D22" s="153" t="s">
        <v>346</v>
      </c>
      <c r="E22" s="148" t="s">
        <v>383</v>
      </c>
      <c r="F22" s="148" t="s">
        <v>350</v>
      </c>
      <c r="G22" s="148">
        <v>15</v>
      </c>
      <c r="H22" s="148" t="s">
        <v>321</v>
      </c>
      <c r="I22" s="154">
        <v>344</v>
      </c>
      <c r="J22" s="154" t="s">
        <v>349</v>
      </c>
      <c r="K22" s="148" t="s">
        <v>327</v>
      </c>
      <c r="L22" s="155" t="s">
        <v>566</v>
      </c>
      <c r="M22" s="101" t="s">
        <v>536</v>
      </c>
      <c r="N22" s="103" t="s">
        <v>562</v>
      </c>
      <c r="O22" s="101" t="s">
        <v>342</v>
      </c>
      <c r="P22" s="103">
        <v>1</v>
      </c>
      <c r="Q22" s="103">
        <v>1</v>
      </c>
      <c r="R22" s="102">
        <v>70</v>
      </c>
      <c r="S22" s="101" t="s">
        <v>578</v>
      </c>
      <c r="T22" s="102">
        <v>30</v>
      </c>
      <c r="U22" s="101" t="s">
        <v>573</v>
      </c>
      <c r="V22" s="102">
        <v>100</v>
      </c>
      <c r="W22" s="101" t="s">
        <v>576</v>
      </c>
      <c r="X22" s="104">
        <v>253887.49</v>
      </c>
      <c r="Y22" s="104"/>
      <c r="Z22" s="104">
        <v>0</v>
      </c>
      <c r="AA22" s="104">
        <v>253887.49</v>
      </c>
      <c r="AB22" s="104"/>
      <c r="AC22" s="107">
        <v>253887.49</v>
      </c>
      <c r="AD22" s="103">
        <v>100</v>
      </c>
      <c r="AE22" s="103">
        <v>100</v>
      </c>
      <c r="AF22" s="100">
        <v>100</v>
      </c>
      <c r="AG22" s="100" t="e">
        <f t="shared" si="0"/>
        <v>#DIV/0!</v>
      </c>
      <c r="AH22" s="100">
        <v>100</v>
      </c>
      <c r="AI22" s="100">
        <v>100</v>
      </c>
      <c r="AJ22" s="156"/>
      <c r="AK22" s="117" t="s">
        <v>577</v>
      </c>
      <c r="AL22" s="157"/>
    </row>
    <row r="23" spans="1:38" s="118" customFormat="1" x14ac:dyDescent="0.25">
      <c r="A23" s="116">
        <v>16</v>
      </c>
      <c r="B23" s="148" t="s">
        <v>380</v>
      </c>
      <c r="C23" s="148" t="s">
        <v>315</v>
      </c>
      <c r="D23" s="153" t="s">
        <v>346</v>
      </c>
      <c r="E23" s="148" t="s">
        <v>383</v>
      </c>
      <c r="F23" s="148" t="s">
        <v>350</v>
      </c>
      <c r="G23" s="148">
        <v>16</v>
      </c>
      <c r="H23" s="148" t="s">
        <v>321</v>
      </c>
      <c r="I23" s="154">
        <v>344</v>
      </c>
      <c r="J23" s="154" t="s">
        <v>349</v>
      </c>
      <c r="K23" s="148" t="s">
        <v>328</v>
      </c>
      <c r="L23" s="155" t="s">
        <v>567</v>
      </c>
      <c r="M23" s="101" t="s">
        <v>536</v>
      </c>
      <c r="N23" s="103" t="s">
        <v>563</v>
      </c>
      <c r="O23" s="101" t="s">
        <v>342</v>
      </c>
      <c r="P23" s="103">
        <v>1</v>
      </c>
      <c r="Q23" s="103">
        <v>1</v>
      </c>
      <c r="R23" s="102">
        <v>70</v>
      </c>
      <c r="S23" s="101" t="s">
        <v>578</v>
      </c>
      <c r="T23" s="102">
        <v>30</v>
      </c>
      <c r="U23" s="101" t="s">
        <v>573</v>
      </c>
      <c r="V23" s="102">
        <v>100</v>
      </c>
      <c r="W23" s="101" t="s">
        <v>576</v>
      </c>
      <c r="X23" s="104">
        <v>266544.8</v>
      </c>
      <c r="Y23" s="104"/>
      <c r="Z23" s="104">
        <v>0</v>
      </c>
      <c r="AA23" s="104">
        <v>266544.8</v>
      </c>
      <c r="AB23" s="104"/>
      <c r="AC23" s="107">
        <v>266544.8</v>
      </c>
      <c r="AD23" s="103">
        <v>100</v>
      </c>
      <c r="AE23" s="103">
        <v>100</v>
      </c>
      <c r="AF23" s="100">
        <v>100</v>
      </c>
      <c r="AG23" s="100" t="e">
        <f t="shared" si="0"/>
        <v>#DIV/0!</v>
      </c>
      <c r="AH23" s="100">
        <v>100</v>
      </c>
      <c r="AI23" s="100">
        <v>100</v>
      </c>
      <c r="AJ23" s="156"/>
      <c r="AK23" s="117" t="s">
        <v>577</v>
      </c>
      <c r="AL23" s="157"/>
    </row>
    <row r="24" spans="1:38" s="118" customFormat="1" x14ac:dyDescent="0.25">
      <c r="A24" s="116">
        <v>17</v>
      </c>
      <c r="B24" s="148" t="s">
        <v>380</v>
      </c>
      <c r="C24" s="148" t="s">
        <v>315</v>
      </c>
      <c r="D24" s="153" t="s">
        <v>346</v>
      </c>
      <c r="E24" s="148" t="s">
        <v>383</v>
      </c>
      <c r="F24" s="148" t="s">
        <v>350</v>
      </c>
      <c r="G24" s="148">
        <v>17</v>
      </c>
      <c r="H24" s="148" t="s">
        <v>321</v>
      </c>
      <c r="I24" s="154">
        <v>344</v>
      </c>
      <c r="J24" s="154" t="s">
        <v>349</v>
      </c>
      <c r="K24" s="148" t="s">
        <v>329</v>
      </c>
      <c r="L24" s="155" t="s">
        <v>568</v>
      </c>
      <c r="M24" s="101" t="s">
        <v>536</v>
      </c>
      <c r="N24" s="103" t="s">
        <v>569</v>
      </c>
      <c r="O24" s="101" t="s">
        <v>342</v>
      </c>
      <c r="P24" s="103">
        <v>1</v>
      </c>
      <c r="Q24" s="103">
        <v>1</v>
      </c>
      <c r="R24" s="102">
        <v>70</v>
      </c>
      <c r="S24" s="101" t="s">
        <v>578</v>
      </c>
      <c r="T24" s="102">
        <v>30</v>
      </c>
      <c r="U24" s="101" t="s">
        <v>573</v>
      </c>
      <c r="V24" s="102">
        <v>100</v>
      </c>
      <c r="W24" s="101" t="s">
        <v>576</v>
      </c>
      <c r="X24" s="104">
        <v>253251.20000000001</v>
      </c>
      <c r="Y24" s="104"/>
      <c r="Z24" s="104">
        <v>0</v>
      </c>
      <c r="AA24" s="104">
        <v>253251.20000000001</v>
      </c>
      <c r="AB24" s="104"/>
      <c r="AC24" s="107">
        <v>253251.20000000001</v>
      </c>
      <c r="AD24" s="103">
        <v>100</v>
      </c>
      <c r="AE24" s="103">
        <v>100</v>
      </c>
      <c r="AF24" s="100">
        <v>100</v>
      </c>
      <c r="AG24" s="100" t="e">
        <f t="shared" si="0"/>
        <v>#DIV/0!</v>
      </c>
      <c r="AH24" s="100">
        <v>100</v>
      </c>
      <c r="AI24" s="100">
        <v>100</v>
      </c>
      <c r="AJ24" s="156"/>
      <c r="AK24" s="117" t="s">
        <v>577</v>
      </c>
      <c r="AL24" s="157"/>
    </row>
    <row r="25" spans="1:38" s="118" customFormat="1" x14ac:dyDescent="0.25">
      <c r="A25" s="116">
        <v>18</v>
      </c>
      <c r="B25" s="148" t="s">
        <v>290</v>
      </c>
      <c r="C25" s="148" t="s">
        <v>315</v>
      </c>
      <c r="D25" s="153" t="s">
        <v>346</v>
      </c>
      <c r="E25" s="148" t="s">
        <v>383</v>
      </c>
      <c r="F25" s="148" t="s">
        <v>350</v>
      </c>
      <c r="G25" s="148">
        <v>18</v>
      </c>
      <c r="H25" s="148" t="s">
        <v>321</v>
      </c>
      <c r="I25" s="154">
        <v>344</v>
      </c>
      <c r="J25" s="154" t="s">
        <v>552</v>
      </c>
      <c r="K25" s="148" t="s">
        <v>330</v>
      </c>
      <c r="L25" s="155" t="s">
        <v>553</v>
      </c>
      <c r="M25" s="101" t="s">
        <v>555</v>
      </c>
      <c r="N25" s="103" t="s">
        <v>554</v>
      </c>
      <c r="O25" s="101" t="s">
        <v>638</v>
      </c>
      <c r="P25" s="103">
        <v>1</v>
      </c>
      <c r="Q25" s="103">
        <v>1</v>
      </c>
      <c r="R25" s="102">
        <v>70</v>
      </c>
      <c r="S25" s="101" t="s">
        <v>578</v>
      </c>
      <c r="T25" s="102">
        <v>30</v>
      </c>
      <c r="U25" s="101" t="s">
        <v>573</v>
      </c>
      <c r="V25" s="102">
        <v>100</v>
      </c>
      <c r="W25" s="101" t="s">
        <v>576</v>
      </c>
      <c r="X25" s="104">
        <v>423463.24</v>
      </c>
      <c r="Y25" s="104"/>
      <c r="Z25" s="104">
        <v>0</v>
      </c>
      <c r="AA25" s="104">
        <v>423463.24</v>
      </c>
      <c r="AB25" s="104"/>
      <c r="AC25" s="107">
        <v>423463.24</v>
      </c>
      <c r="AD25" s="103">
        <v>100</v>
      </c>
      <c r="AE25" s="103">
        <v>100</v>
      </c>
      <c r="AF25" s="100">
        <v>100</v>
      </c>
      <c r="AG25" s="100" t="e">
        <f t="shared" si="0"/>
        <v>#DIV/0!</v>
      </c>
      <c r="AH25" s="100">
        <v>100</v>
      </c>
      <c r="AI25" s="100">
        <v>100</v>
      </c>
      <c r="AJ25" s="156"/>
      <c r="AK25" s="117" t="s">
        <v>577</v>
      </c>
      <c r="AL25" s="157"/>
    </row>
    <row r="26" spans="1:38" s="118" customFormat="1" x14ac:dyDescent="0.25">
      <c r="A26" s="116">
        <v>19</v>
      </c>
      <c r="B26" s="148" t="s">
        <v>290</v>
      </c>
      <c r="C26" s="148" t="s">
        <v>315</v>
      </c>
      <c r="D26" s="153" t="s">
        <v>346</v>
      </c>
      <c r="E26" s="148" t="s">
        <v>383</v>
      </c>
      <c r="F26" s="148" t="s">
        <v>350</v>
      </c>
      <c r="G26" s="148">
        <v>19</v>
      </c>
      <c r="H26" s="148" t="s">
        <v>355</v>
      </c>
      <c r="I26" s="154">
        <v>347</v>
      </c>
      <c r="J26" s="154" t="s">
        <v>366</v>
      </c>
      <c r="K26" s="148" t="s">
        <v>331</v>
      </c>
      <c r="L26" s="155" t="s">
        <v>556</v>
      </c>
      <c r="M26" s="101" t="s">
        <v>579</v>
      </c>
      <c r="N26" s="103" t="s">
        <v>557</v>
      </c>
      <c r="O26" s="101" t="s">
        <v>367</v>
      </c>
      <c r="P26" s="103">
        <v>1</v>
      </c>
      <c r="Q26" s="103">
        <v>1</v>
      </c>
      <c r="R26" s="102">
        <v>40</v>
      </c>
      <c r="S26" s="101" t="s">
        <v>578</v>
      </c>
      <c r="T26" s="102">
        <v>30</v>
      </c>
      <c r="U26" s="101" t="s">
        <v>573</v>
      </c>
      <c r="V26" s="102">
        <v>30</v>
      </c>
      <c r="W26" s="101" t="s">
        <v>576</v>
      </c>
      <c r="X26" s="104">
        <v>3000000</v>
      </c>
      <c r="Y26" s="104"/>
      <c r="Z26" s="104">
        <v>0</v>
      </c>
      <c r="AA26" s="104">
        <v>3000000</v>
      </c>
      <c r="AB26" s="104"/>
      <c r="AC26" s="107">
        <v>3000000</v>
      </c>
      <c r="AD26" s="103">
        <v>90</v>
      </c>
      <c r="AE26" s="103">
        <v>90</v>
      </c>
      <c r="AF26" s="100">
        <v>90</v>
      </c>
      <c r="AG26" s="100" t="e">
        <f t="shared" si="0"/>
        <v>#DIV/0!</v>
      </c>
      <c r="AH26" s="100">
        <v>90</v>
      </c>
      <c r="AI26" s="100">
        <v>100</v>
      </c>
      <c r="AJ26" s="156"/>
      <c r="AK26" s="117" t="s">
        <v>577</v>
      </c>
      <c r="AL26" s="157"/>
    </row>
    <row r="27" spans="1:38" s="118" customFormat="1" x14ac:dyDescent="0.25">
      <c r="A27" s="116">
        <v>20</v>
      </c>
      <c r="B27" s="148" t="s">
        <v>380</v>
      </c>
      <c r="C27" s="148" t="s">
        <v>315</v>
      </c>
      <c r="D27" s="153" t="s">
        <v>346</v>
      </c>
      <c r="E27" s="148" t="s">
        <v>383</v>
      </c>
      <c r="F27" s="148" t="s">
        <v>350</v>
      </c>
      <c r="G27" s="148">
        <v>20</v>
      </c>
      <c r="H27" s="148" t="s">
        <v>468</v>
      </c>
      <c r="I27" s="154">
        <v>347</v>
      </c>
      <c r="J27" s="154" t="s">
        <v>366</v>
      </c>
      <c r="K27" s="148" t="s">
        <v>371</v>
      </c>
      <c r="L27" s="155" t="s">
        <v>469</v>
      </c>
      <c r="M27" s="101" t="s">
        <v>555</v>
      </c>
      <c r="N27" s="103" t="s">
        <v>396</v>
      </c>
      <c r="O27" s="101" t="s">
        <v>481</v>
      </c>
      <c r="P27" s="103">
        <v>1</v>
      </c>
      <c r="Q27" s="103">
        <v>1</v>
      </c>
      <c r="R27" s="102">
        <v>70</v>
      </c>
      <c r="S27" s="101" t="s">
        <v>578</v>
      </c>
      <c r="T27" s="102">
        <v>30</v>
      </c>
      <c r="U27" s="101" t="s">
        <v>573</v>
      </c>
      <c r="V27" s="102">
        <v>100</v>
      </c>
      <c r="W27" s="101" t="s">
        <v>576</v>
      </c>
      <c r="X27" s="104">
        <v>65000</v>
      </c>
      <c r="Y27" s="104">
        <v>0</v>
      </c>
      <c r="Z27" s="104">
        <v>0</v>
      </c>
      <c r="AA27" s="104">
        <v>65000</v>
      </c>
      <c r="AB27" s="104"/>
      <c r="AC27" s="107">
        <v>65000</v>
      </c>
      <c r="AD27" s="103">
        <v>100</v>
      </c>
      <c r="AE27" s="103">
        <v>100</v>
      </c>
      <c r="AF27" s="100">
        <v>100</v>
      </c>
      <c r="AG27" s="100" t="e">
        <f t="shared" si="0"/>
        <v>#DIV/0!</v>
      </c>
      <c r="AH27" s="100">
        <v>100</v>
      </c>
      <c r="AI27" s="100">
        <v>100</v>
      </c>
      <c r="AJ27" s="156"/>
      <c r="AK27" s="117" t="s">
        <v>486</v>
      </c>
      <c r="AL27" s="157"/>
    </row>
    <row r="28" spans="1:38" s="118" customFormat="1" x14ac:dyDescent="0.25">
      <c r="A28" s="116">
        <f t="shared" ref="A28" si="1">+A27+1</f>
        <v>21</v>
      </c>
      <c r="B28" s="148" t="s">
        <v>380</v>
      </c>
      <c r="C28" s="148" t="s">
        <v>315</v>
      </c>
      <c r="D28" s="153" t="s">
        <v>346</v>
      </c>
      <c r="E28" s="148" t="s">
        <v>383</v>
      </c>
      <c r="F28" s="148" t="s">
        <v>350</v>
      </c>
      <c r="G28" s="148">
        <f t="shared" ref="G28" si="2">+G27+1</f>
        <v>21</v>
      </c>
      <c r="H28" s="148" t="s">
        <v>468</v>
      </c>
      <c r="I28" s="154">
        <v>347</v>
      </c>
      <c r="J28" s="154" t="s">
        <v>366</v>
      </c>
      <c r="K28" s="148" t="s">
        <v>372</v>
      </c>
      <c r="L28" s="155" t="s">
        <v>470</v>
      </c>
      <c r="M28" s="101" t="s">
        <v>555</v>
      </c>
      <c r="N28" s="103" t="s">
        <v>396</v>
      </c>
      <c r="O28" s="101" t="s">
        <v>481</v>
      </c>
      <c r="P28" s="103">
        <v>1</v>
      </c>
      <c r="Q28" s="103">
        <v>1</v>
      </c>
      <c r="R28" s="102">
        <v>70</v>
      </c>
      <c r="S28" s="101" t="s">
        <v>578</v>
      </c>
      <c r="T28" s="102">
        <v>30</v>
      </c>
      <c r="U28" s="101" t="s">
        <v>573</v>
      </c>
      <c r="V28" s="102">
        <v>100</v>
      </c>
      <c r="W28" s="101" t="s">
        <v>576</v>
      </c>
      <c r="X28" s="104">
        <v>65000</v>
      </c>
      <c r="Y28" s="104">
        <v>0</v>
      </c>
      <c r="Z28" s="104">
        <v>0</v>
      </c>
      <c r="AA28" s="104">
        <v>65000</v>
      </c>
      <c r="AB28" s="104"/>
      <c r="AC28" s="107">
        <v>65000</v>
      </c>
      <c r="AD28" s="103">
        <v>100</v>
      </c>
      <c r="AE28" s="103">
        <v>100</v>
      </c>
      <c r="AF28" s="100">
        <v>100</v>
      </c>
      <c r="AG28" s="100" t="e">
        <f t="shared" si="0"/>
        <v>#DIV/0!</v>
      </c>
      <c r="AH28" s="100">
        <v>100</v>
      </c>
      <c r="AI28" s="100">
        <v>100</v>
      </c>
      <c r="AJ28" s="156"/>
      <c r="AK28" s="117" t="s">
        <v>486</v>
      </c>
      <c r="AL28" s="157"/>
    </row>
    <row r="29" spans="1:38" s="118" customFormat="1" x14ac:dyDescent="0.25">
      <c r="A29" s="116">
        <v>22</v>
      </c>
      <c r="B29" s="148" t="s">
        <v>380</v>
      </c>
      <c r="C29" s="148" t="s">
        <v>315</v>
      </c>
      <c r="D29" s="153" t="s">
        <v>346</v>
      </c>
      <c r="E29" s="148" t="s">
        <v>383</v>
      </c>
      <c r="F29" s="148" t="s">
        <v>350</v>
      </c>
      <c r="G29" s="148">
        <v>22</v>
      </c>
      <c r="H29" s="148" t="s">
        <v>468</v>
      </c>
      <c r="I29" s="154">
        <v>347</v>
      </c>
      <c r="J29" s="154" t="s">
        <v>366</v>
      </c>
      <c r="K29" s="148" t="s">
        <v>373</v>
      </c>
      <c r="L29" s="155" t="s">
        <v>471</v>
      </c>
      <c r="M29" s="101" t="s">
        <v>555</v>
      </c>
      <c r="N29" s="103" t="s">
        <v>396</v>
      </c>
      <c r="O29" s="101" t="s">
        <v>481</v>
      </c>
      <c r="P29" s="103">
        <v>1</v>
      </c>
      <c r="Q29" s="103">
        <v>1</v>
      </c>
      <c r="R29" s="102">
        <v>70</v>
      </c>
      <c r="S29" s="101" t="s">
        <v>578</v>
      </c>
      <c r="T29" s="102">
        <v>30</v>
      </c>
      <c r="U29" s="101" t="s">
        <v>573</v>
      </c>
      <c r="V29" s="102">
        <v>100</v>
      </c>
      <c r="W29" s="101" t="s">
        <v>576</v>
      </c>
      <c r="X29" s="104">
        <v>65000</v>
      </c>
      <c r="Y29" s="104">
        <v>0</v>
      </c>
      <c r="Z29" s="104">
        <v>0</v>
      </c>
      <c r="AA29" s="104">
        <v>65000</v>
      </c>
      <c r="AB29" s="104"/>
      <c r="AC29" s="107">
        <v>65000</v>
      </c>
      <c r="AD29" s="103">
        <v>100</v>
      </c>
      <c r="AE29" s="103">
        <v>100</v>
      </c>
      <c r="AF29" s="100">
        <v>100</v>
      </c>
      <c r="AG29" s="100" t="e">
        <f>+Z29/Y29*100</f>
        <v>#DIV/0!</v>
      </c>
      <c r="AH29" s="100">
        <v>100</v>
      </c>
      <c r="AI29" s="100">
        <v>100</v>
      </c>
      <c r="AJ29" s="156"/>
      <c r="AK29" s="117" t="s">
        <v>486</v>
      </c>
      <c r="AL29" s="157"/>
    </row>
    <row r="30" spans="1:38" s="118" customFormat="1" x14ac:dyDescent="0.25">
      <c r="A30" s="116">
        <v>23</v>
      </c>
      <c r="B30" s="148" t="s">
        <v>380</v>
      </c>
      <c r="C30" s="148" t="s">
        <v>315</v>
      </c>
      <c r="D30" s="153" t="s">
        <v>346</v>
      </c>
      <c r="E30" s="148" t="s">
        <v>383</v>
      </c>
      <c r="F30" s="148" t="s">
        <v>350</v>
      </c>
      <c r="G30" s="148">
        <v>23</v>
      </c>
      <c r="H30" s="148" t="s">
        <v>635</v>
      </c>
      <c r="I30" s="154">
        <v>343</v>
      </c>
      <c r="J30" s="154" t="s">
        <v>348</v>
      </c>
      <c r="K30" s="148" t="s">
        <v>374</v>
      </c>
      <c r="L30" s="155" t="s">
        <v>500</v>
      </c>
      <c r="M30" s="101" t="s">
        <v>640</v>
      </c>
      <c r="N30" s="103" t="s">
        <v>603</v>
      </c>
      <c r="O30" s="101" t="s">
        <v>342</v>
      </c>
      <c r="P30" s="103">
        <v>1</v>
      </c>
      <c r="Q30" s="103">
        <v>1</v>
      </c>
      <c r="R30" s="102">
        <v>0</v>
      </c>
      <c r="S30" s="101">
        <v>0</v>
      </c>
      <c r="T30" s="102">
        <v>0</v>
      </c>
      <c r="U30" s="101">
        <v>0</v>
      </c>
      <c r="V30" s="102">
        <v>0</v>
      </c>
      <c r="W30" s="101">
        <v>0</v>
      </c>
      <c r="X30" s="104">
        <v>268251.06</v>
      </c>
      <c r="Y30" s="104"/>
      <c r="Z30" s="104"/>
      <c r="AA30" s="104">
        <v>268251.06</v>
      </c>
      <c r="AB30" s="104"/>
      <c r="AC30" s="107">
        <v>268251.06</v>
      </c>
      <c r="AD30" s="103">
        <v>0</v>
      </c>
      <c r="AE30" s="103">
        <v>0</v>
      </c>
      <c r="AF30" s="100">
        <v>0</v>
      </c>
      <c r="AG30" s="100">
        <v>0</v>
      </c>
      <c r="AH30" s="100">
        <v>0</v>
      </c>
      <c r="AI30" s="100">
        <v>0</v>
      </c>
      <c r="AJ30" s="156">
        <v>0</v>
      </c>
      <c r="AK30" s="117" t="s">
        <v>680</v>
      </c>
      <c r="AL30" s="157"/>
    </row>
    <row r="31" spans="1:38" s="118" customFormat="1" x14ac:dyDescent="0.25">
      <c r="A31" s="116">
        <v>24</v>
      </c>
      <c r="B31" s="148" t="s">
        <v>380</v>
      </c>
      <c r="C31" s="148" t="s">
        <v>315</v>
      </c>
      <c r="D31" s="153" t="s">
        <v>346</v>
      </c>
      <c r="E31" s="148" t="s">
        <v>383</v>
      </c>
      <c r="F31" s="148" t="s">
        <v>350</v>
      </c>
      <c r="G31" s="148">
        <v>24</v>
      </c>
      <c r="H31" s="148" t="s">
        <v>635</v>
      </c>
      <c r="I31" s="154">
        <v>343</v>
      </c>
      <c r="J31" s="154" t="s">
        <v>348</v>
      </c>
      <c r="K31" s="148" t="s">
        <v>375</v>
      </c>
      <c r="L31" s="155" t="s">
        <v>501</v>
      </c>
      <c r="M31" s="101" t="s">
        <v>640</v>
      </c>
      <c r="N31" s="103" t="s">
        <v>565</v>
      </c>
      <c r="O31" s="101" t="s">
        <v>342</v>
      </c>
      <c r="P31" s="103">
        <v>1</v>
      </c>
      <c r="Q31" s="103">
        <v>1</v>
      </c>
      <c r="R31" s="102">
        <v>0</v>
      </c>
      <c r="S31" s="101">
        <v>0</v>
      </c>
      <c r="T31" s="102">
        <v>0</v>
      </c>
      <c r="U31" s="101">
        <v>0</v>
      </c>
      <c r="V31" s="102">
        <v>0</v>
      </c>
      <c r="W31" s="101">
        <v>0</v>
      </c>
      <c r="X31" s="104">
        <v>240878.84</v>
      </c>
      <c r="Y31" s="104"/>
      <c r="Z31" s="104"/>
      <c r="AA31" s="104">
        <v>240878.84</v>
      </c>
      <c r="AB31" s="104"/>
      <c r="AC31" s="107">
        <v>240878.84</v>
      </c>
      <c r="AD31" s="103">
        <v>0</v>
      </c>
      <c r="AE31" s="103">
        <v>0</v>
      </c>
      <c r="AF31" s="100">
        <v>0</v>
      </c>
      <c r="AG31" s="100">
        <v>0</v>
      </c>
      <c r="AH31" s="100">
        <v>0</v>
      </c>
      <c r="AI31" s="100">
        <v>0</v>
      </c>
      <c r="AJ31" s="156">
        <v>0</v>
      </c>
      <c r="AK31" s="117" t="s">
        <v>681</v>
      </c>
      <c r="AL31" s="157"/>
    </row>
    <row r="32" spans="1:38" s="118" customFormat="1" x14ac:dyDescent="0.25">
      <c r="A32" s="116">
        <v>25</v>
      </c>
      <c r="B32" s="148" t="s">
        <v>380</v>
      </c>
      <c r="C32" s="148" t="s">
        <v>315</v>
      </c>
      <c r="D32" s="153" t="s">
        <v>346</v>
      </c>
      <c r="E32" s="148" t="s">
        <v>383</v>
      </c>
      <c r="F32" s="148" t="s">
        <v>350</v>
      </c>
      <c r="G32" s="148">
        <v>25</v>
      </c>
      <c r="H32" s="148" t="s">
        <v>635</v>
      </c>
      <c r="I32" s="154">
        <v>343</v>
      </c>
      <c r="J32" s="154" t="s">
        <v>348</v>
      </c>
      <c r="K32" s="148" t="s">
        <v>376</v>
      </c>
      <c r="L32" s="155" t="s">
        <v>502</v>
      </c>
      <c r="M32" s="101" t="s">
        <v>640</v>
      </c>
      <c r="N32" s="103" t="s">
        <v>604</v>
      </c>
      <c r="O32" s="101" t="s">
        <v>342</v>
      </c>
      <c r="P32" s="103">
        <v>1</v>
      </c>
      <c r="Q32" s="103">
        <v>1</v>
      </c>
      <c r="R32" s="102">
        <v>0</v>
      </c>
      <c r="S32" s="101">
        <v>0</v>
      </c>
      <c r="T32" s="102">
        <v>0</v>
      </c>
      <c r="U32" s="101">
        <v>0</v>
      </c>
      <c r="V32" s="102">
        <v>0</v>
      </c>
      <c r="W32" s="101">
        <v>0</v>
      </c>
      <c r="X32" s="104">
        <v>291280.19</v>
      </c>
      <c r="Y32" s="104"/>
      <c r="Z32" s="104"/>
      <c r="AA32" s="104">
        <v>291280.19</v>
      </c>
      <c r="AB32" s="104"/>
      <c r="AC32" s="107">
        <v>291280.19</v>
      </c>
      <c r="AD32" s="103">
        <v>0</v>
      </c>
      <c r="AE32" s="103">
        <v>0</v>
      </c>
      <c r="AF32" s="100">
        <v>0</v>
      </c>
      <c r="AG32" s="100">
        <v>0</v>
      </c>
      <c r="AH32" s="100">
        <v>0</v>
      </c>
      <c r="AI32" s="100">
        <v>0</v>
      </c>
      <c r="AJ32" s="156">
        <v>0</v>
      </c>
      <c r="AK32" s="117" t="s">
        <v>681</v>
      </c>
      <c r="AL32" s="157"/>
    </row>
    <row r="33" spans="1:38" s="118" customFormat="1" x14ac:dyDescent="0.25">
      <c r="A33" s="116">
        <v>26</v>
      </c>
      <c r="B33" s="148" t="s">
        <v>380</v>
      </c>
      <c r="C33" s="148" t="s">
        <v>315</v>
      </c>
      <c r="D33" s="153" t="s">
        <v>346</v>
      </c>
      <c r="E33" s="148" t="s">
        <v>383</v>
      </c>
      <c r="F33" s="148" t="s">
        <v>350</v>
      </c>
      <c r="G33" s="148">
        <v>26</v>
      </c>
      <c r="H33" s="148" t="s">
        <v>635</v>
      </c>
      <c r="I33" s="154">
        <v>343</v>
      </c>
      <c r="J33" s="154" t="s">
        <v>348</v>
      </c>
      <c r="K33" s="148" t="s">
        <v>648</v>
      </c>
      <c r="L33" s="155" t="s">
        <v>503</v>
      </c>
      <c r="M33" s="101" t="s">
        <v>640</v>
      </c>
      <c r="N33" s="103" t="s">
        <v>604</v>
      </c>
      <c r="O33" s="101" t="s">
        <v>342</v>
      </c>
      <c r="P33" s="103">
        <v>1</v>
      </c>
      <c r="Q33" s="103">
        <v>1</v>
      </c>
      <c r="R33" s="102">
        <v>0</v>
      </c>
      <c r="S33" s="101">
        <v>0</v>
      </c>
      <c r="T33" s="102">
        <v>0</v>
      </c>
      <c r="U33" s="101">
        <v>0</v>
      </c>
      <c r="V33" s="102">
        <v>0</v>
      </c>
      <c r="W33" s="101">
        <v>0</v>
      </c>
      <c r="X33" s="104">
        <v>222624.9</v>
      </c>
      <c r="Y33" s="104"/>
      <c r="Z33" s="104"/>
      <c r="AA33" s="104">
        <v>222624.9</v>
      </c>
      <c r="AB33" s="104"/>
      <c r="AC33" s="107">
        <v>222624.9</v>
      </c>
      <c r="AD33" s="103">
        <v>0</v>
      </c>
      <c r="AE33" s="103">
        <v>0</v>
      </c>
      <c r="AF33" s="100">
        <v>0</v>
      </c>
      <c r="AG33" s="100">
        <v>0</v>
      </c>
      <c r="AH33" s="100">
        <v>0</v>
      </c>
      <c r="AI33" s="100">
        <v>0</v>
      </c>
      <c r="AJ33" s="156">
        <v>0</v>
      </c>
      <c r="AK33" s="117" t="s">
        <v>681</v>
      </c>
      <c r="AL33" s="157"/>
    </row>
    <row r="34" spans="1:38" s="118" customFormat="1" x14ac:dyDescent="0.25">
      <c r="A34" s="116">
        <v>27</v>
      </c>
      <c r="B34" s="148" t="s">
        <v>380</v>
      </c>
      <c r="C34" s="148" t="s">
        <v>315</v>
      </c>
      <c r="D34" s="153" t="s">
        <v>346</v>
      </c>
      <c r="E34" s="148" t="s">
        <v>383</v>
      </c>
      <c r="F34" s="148" t="s">
        <v>350</v>
      </c>
      <c r="G34" s="148">
        <v>27</v>
      </c>
      <c r="H34" s="148" t="s">
        <v>635</v>
      </c>
      <c r="I34" s="154">
        <v>343</v>
      </c>
      <c r="J34" s="154" t="s">
        <v>348</v>
      </c>
      <c r="K34" s="148" t="s">
        <v>649</v>
      </c>
      <c r="L34" s="155" t="s">
        <v>504</v>
      </c>
      <c r="M34" s="101" t="s">
        <v>640</v>
      </c>
      <c r="N34" s="103" t="s">
        <v>605</v>
      </c>
      <c r="O34" s="101" t="s">
        <v>342</v>
      </c>
      <c r="P34" s="103">
        <v>1</v>
      </c>
      <c r="Q34" s="103">
        <v>1</v>
      </c>
      <c r="R34" s="102">
        <v>0</v>
      </c>
      <c r="S34" s="101">
        <v>0</v>
      </c>
      <c r="T34" s="102">
        <v>0</v>
      </c>
      <c r="U34" s="101">
        <v>0</v>
      </c>
      <c r="V34" s="102">
        <v>0</v>
      </c>
      <c r="W34" s="101">
        <v>0</v>
      </c>
      <c r="X34" s="104">
        <v>279667.21999999997</v>
      </c>
      <c r="Y34" s="104"/>
      <c r="Z34" s="104"/>
      <c r="AA34" s="104">
        <v>279667.21999999997</v>
      </c>
      <c r="AB34" s="104"/>
      <c r="AC34" s="107">
        <v>279667.21999999997</v>
      </c>
      <c r="AD34" s="103">
        <v>0</v>
      </c>
      <c r="AE34" s="103">
        <v>0</v>
      </c>
      <c r="AF34" s="100">
        <v>0</v>
      </c>
      <c r="AG34" s="100">
        <v>0</v>
      </c>
      <c r="AH34" s="100">
        <v>0</v>
      </c>
      <c r="AI34" s="100">
        <v>0</v>
      </c>
      <c r="AJ34" s="156">
        <v>0</v>
      </c>
      <c r="AK34" s="117" t="s">
        <v>681</v>
      </c>
      <c r="AL34" s="157"/>
    </row>
    <row r="35" spans="1:38" s="118" customFormat="1" x14ac:dyDescent="0.25">
      <c r="A35" s="116">
        <v>28</v>
      </c>
      <c r="B35" s="148" t="s">
        <v>380</v>
      </c>
      <c r="C35" s="148" t="s">
        <v>315</v>
      </c>
      <c r="D35" s="153" t="s">
        <v>346</v>
      </c>
      <c r="E35" s="148" t="s">
        <v>383</v>
      </c>
      <c r="F35" s="148" t="s">
        <v>350</v>
      </c>
      <c r="G35" s="148">
        <v>28</v>
      </c>
      <c r="H35" s="148" t="s">
        <v>635</v>
      </c>
      <c r="I35" s="154">
        <v>343</v>
      </c>
      <c r="J35" s="154" t="s">
        <v>348</v>
      </c>
      <c r="K35" s="148" t="s">
        <v>650</v>
      </c>
      <c r="L35" s="155" t="s">
        <v>505</v>
      </c>
      <c r="M35" s="101" t="s">
        <v>640</v>
      </c>
      <c r="N35" s="103" t="s">
        <v>606</v>
      </c>
      <c r="O35" s="101" t="s">
        <v>342</v>
      </c>
      <c r="P35" s="103">
        <v>1</v>
      </c>
      <c r="Q35" s="103">
        <v>1</v>
      </c>
      <c r="R35" s="102">
        <v>0</v>
      </c>
      <c r="S35" s="101">
        <v>0</v>
      </c>
      <c r="T35" s="102">
        <v>0</v>
      </c>
      <c r="U35" s="101">
        <v>0</v>
      </c>
      <c r="V35" s="102">
        <v>0</v>
      </c>
      <c r="W35" s="101">
        <v>0</v>
      </c>
      <c r="X35" s="104">
        <v>345720.02</v>
      </c>
      <c r="Y35" s="104"/>
      <c r="Z35" s="104"/>
      <c r="AA35" s="104">
        <v>345720.02</v>
      </c>
      <c r="AB35" s="104">
        <v>345720.02</v>
      </c>
      <c r="AC35" s="107"/>
      <c r="AD35" s="103">
        <v>0</v>
      </c>
      <c r="AE35" s="103">
        <v>0</v>
      </c>
      <c r="AF35" s="100">
        <v>0</v>
      </c>
      <c r="AG35" s="100">
        <v>0</v>
      </c>
      <c r="AH35" s="100">
        <v>0</v>
      </c>
      <c r="AI35" s="100">
        <v>0</v>
      </c>
      <c r="AJ35" s="156">
        <v>0</v>
      </c>
      <c r="AK35" s="117" t="s">
        <v>681</v>
      </c>
      <c r="AL35" s="157"/>
    </row>
    <row r="36" spans="1:38" s="118" customFormat="1" x14ac:dyDescent="0.25">
      <c r="A36" s="116">
        <v>29</v>
      </c>
      <c r="B36" s="148" t="s">
        <v>380</v>
      </c>
      <c r="C36" s="148" t="s">
        <v>315</v>
      </c>
      <c r="D36" s="153" t="s">
        <v>346</v>
      </c>
      <c r="E36" s="148" t="s">
        <v>383</v>
      </c>
      <c r="F36" s="148" t="s">
        <v>350</v>
      </c>
      <c r="G36" s="148">
        <v>29</v>
      </c>
      <c r="H36" s="148" t="s">
        <v>635</v>
      </c>
      <c r="I36" s="154">
        <v>343</v>
      </c>
      <c r="J36" s="154" t="s">
        <v>348</v>
      </c>
      <c r="K36" s="148" t="s">
        <v>651</v>
      </c>
      <c r="L36" s="155" t="s">
        <v>506</v>
      </c>
      <c r="M36" s="101" t="s">
        <v>581</v>
      </c>
      <c r="N36" s="103" t="s">
        <v>607</v>
      </c>
      <c r="O36" s="101" t="s">
        <v>342</v>
      </c>
      <c r="P36" s="103">
        <v>1</v>
      </c>
      <c r="Q36" s="103">
        <v>1</v>
      </c>
      <c r="R36" s="102">
        <v>0</v>
      </c>
      <c r="S36" s="101">
        <v>0</v>
      </c>
      <c r="T36" s="102">
        <v>0</v>
      </c>
      <c r="U36" s="101">
        <v>0</v>
      </c>
      <c r="V36" s="102">
        <v>0</v>
      </c>
      <c r="W36" s="101">
        <v>0</v>
      </c>
      <c r="X36" s="104">
        <v>0</v>
      </c>
      <c r="Y36" s="104">
        <v>0</v>
      </c>
      <c r="Z36" s="104">
        <v>0</v>
      </c>
      <c r="AA36" s="104">
        <v>0</v>
      </c>
      <c r="AB36" s="104">
        <v>0</v>
      </c>
      <c r="AC36" s="107">
        <v>0</v>
      </c>
      <c r="AD36" s="103">
        <v>0</v>
      </c>
      <c r="AE36" s="103">
        <v>0</v>
      </c>
      <c r="AF36" s="100">
        <v>0</v>
      </c>
      <c r="AG36" s="100">
        <v>0</v>
      </c>
      <c r="AH36" s="100">
        <v>0</v>
      </c>
      <c r="AI36" s="100">
        <v>0</v>
      </c>
      <c r="AJ36" s="156">
        <v>0</v>
      </c>
      <c r="AK36" s="117" t="s">
        <v>682</v>
      </c>
      <c r="AL36" s="157"/>
    </row>
    <row r="37" spans="1:38" s="118" customFormat="1" x14ac:dyDescent="0.25">
      <c r="A37" s="116">
        <v>30</v>
      </c>
      <c r="B37" s="148" t="s">
        <v>380</v>
      </c>
      <c r="C37" s="148" t="s">
        <v>315</v>
      </c>
      <c r="D37" s="153" t="s">
        <v>346</v>
      </c>
      <c r="E37" s="148" t="s">
        <v>383</v>
      </c>
      <c r="F37" s="148" t="s">
        <v>350</v>
      </c>
      <c r="G37" s="148">
        <v>30</v>
      </c>
      <c r="H37" s="148" t="s">
        <v>635</v>
      </c>
      <c r="I37" s="154">
        <v>343</v>
      </c>
      <c r="J37" s="154" t="s">
        <v>348</v>
      </c>
      <c r="K37" s="148" t="s">
        <v>652</v>
      </c>
      <c r="L37" s="155" t="s">
        <v>507</v>
      </c>
      <c r="M37" s="101" t="s">
        <v>640</v>
      </c>
      <c r="N37" s="103" t="s">
        <v>608</v>
      </c>
      <c r="O37" s="101" t="s">
        <v>342</v>
      </c>
      <c r="P37" s="103">
        <v>1</v>
      </c>
      <c r="Q37" s="103">
        <v>1</v>
      </c>
      <c r="R37" s="102">
        <v>0</v>
      </c>
      <c r="S37" s="101">
        <v>0</v>
      </c>
      <c r="T37" s="102">
        <v>0</v>
      </c>
      <c r="U37" s="101">
        <v>0</v>
      </c>
      <c r="V37" s="102">
        <v>0</v>
      </c>
      <c r="W37" s="101">
        <v>0</v>
      </c>
      <c r="X37" s="104">
        <v>327390.84999999998</v>
      </c>
      <c r="Y37" s="104"/>
      <c r="Z37" s="104"/>
      <c r="AA37" s="104">
        <v>327390.84999999998</v>
      </c>
      <c r="AB37" s="104">
        <v>327390.84999999998</v>
      </c>
      <c r="AC37" s="107"/>
      <c r="AD37" s="103">
        <v>0</v>
      </c>
      <c r="AE37" s="103">
        <v>0</v>
      </c>
      <c r="AF37" s="100">
        <v>0</v>
      </c>
      <c r="AG37" s="100">
        <v>0</v>
      </c>
      <c r="AH37" s="100">
        <v>0</v>
      </c>
      <c r="AI37" s="100">
        <v>0</v>
      </c>
      <c r="AJ37" s="156">
        <v>0</v>
      </c>
      <c r="AK37" s="117" t="s">
        <v>681</v>
      </c>
      <c r="AL37" s="157"/>
    </row>
    <row r="38" spans="1:38" s="118" customFormat="1" x14ac:dyDescent="0.25">
      <c r="A38" s="116">
        <v>31</v>
      </c>
      <c r="B38" s="148" t="s">
        <v>380</v>
      </c>
      <c r="C38" s="148" t="s">
        <v>315</v>
      </c>
      <c r="D38" s="153" t="s">
        <v>346</v>
      </c>
      <c r="E38" s="148" t="s">
        <v>383</v>
      </c>
      <c r="F38" s="148" t="s">
        <v>350</v>
      </c>
      <c r="G38" s="148">
        <v>31</v>
      </c>
      <c r="H38" s="148" t="s">
        <v>635</v>
      </c>
      <c r="I38" s="154">
        <v>343</v>
      </c>
      <c r="J38" s="154" t="s">
        <v>348</v>
      </c>
      <c r="K38" s="148" t="s">
        <v>653</v>
      </c>
      <c r="L38" s="155" t="s">
        <v>508</v>
      </c>
      <c r="M38" s="101" t="s">
        <v>640</v>
      </c>
      <c r="N38" s="103" t="s">
        <v>609</v>
      </c>
      <c r="O38" s="101" t="s">
        <v>342</v>
      </c>
      <c r="P38" s="103">
        <v>1</v>
      </c>
      <c r="Q38" s="103">
        <v>1</v>
      </c>
      <c r="R38" s="102">
        <v>0</v>
      </c>
      <c r="S38" s="101">
        <v>0</v>
      </c>
      <c r="T38" s="102">
        <v>0</v>
      </c>
      <c r="U38" s="101">
        <v>0</v>
      </c>
      <c r="V38" s="102">
        <v>0</v>
      </c>
      <c r="W38" s="101">
        <v>0</v>
      </c>
      <c r="X38" s="104">
        <v>274958.11</v>
      </c>
      <c r="Y38" s="104"/>
      <c r="Z38" s="104"/>
      <c r="AA38" s="104">
        <v>274958.11</v>
      </c>
      <c r="AB38" s="104">
        <v>274958.11</v>
      </c>
      <c r="AC38" s="107"/>
      <c r="AD38" s="103">
        <v>0</v>
      </c>
      <c r="AE38" s="103">
        <v>0</v>
      </c>
      <c r="AF38" s="100">
        <v>0</v>
      </c>
      <c r="AG38" s="100">
        <v>0</v>
      </c>
      <c r="AH38" s="100">
        <v>0</v>
      </c>
      <c r="AI38" s="100">
        <v>0</v>
      </c>
      <c r="AJ38" s="156">
        <v>0</v>
      </c>
      <c r="AK38" s="117" t="s">
        <v>681</v>
      </c>
      <c r="AL38" s="157"/>
    </row>
    <row r="39" spans="1:38" s="118" customFormat="1" x14ac:dyDescent="0.25">
      <c r="A39" s="116">
        <v>32</v>
      </c>
      <c r="B39" s="148" t="s">
        <v>380</v>
      </c>
      <c r="C39" s="148" t="s">
        <v>315</v>
      </c>
      <c r="D39" s="153" t="s">
        <v>346</v>
      </c>
      <c r="E39" s="148" t="s">
        <v>383</v>
      </c>
      <c r="F39" s="148" t="s">
        <v>350</v>
      </c>
      <c r="G39" s="148">
        <v>32</v>
      </c>
      <c r="H39" s="148" t="s">
        <v>635</v>
      </c>
      <c r="I39" s="154">
        <v>343</v>
      </c>
      <c r="J39" s="154" t="s">
        <v>348</v>
      </c>
      <c r="K39" s="148" t="s">
        <v>654</v>
      </c>
      <c r="L39" s="155" t="s">
        <v>509</v>
      </c>
      <c r="M39" s="101" t="s">
        <v>640</v>
      </c>
      <c r="N39" s="103" t="s">
        <v>610</v>
      </c>
      <c r="O39" s="101" t="s">
        <v>342</v>
      </c>
      <c r="P39" s="103">
        <v>1</v>
      </c>
      <c r="Q39" s="103">
        <v>1</v>
      </c>
      <c r="R39" s="102">
        <v>0</v>
      </c>
      <c r="S39" s="101">
        <v>0</v>
      </c>
      <c r="T39" s="102">
        <v>0</v>
      </c>
      <c r="U39" s="101">
        <v>0</v>
      </c>
      <c r="V39" s="102">
        <v>0</v>
      </c>
      <c r="W39" s="101">
        <v>0</v>
      </c>
      <c r="X39" s="104">
        <v>220373.47</v>
      </c>
      <c r="Y39" s="104"/>
      <c r="Z39" s="104"/>
      <c r="AA39" s="104"/>
      <c r="AB39" s="104"/>
      <c r="AC39" s="107"/>
      <c r="AD39" s="103">
        <v>0</v>
      </c>
      <c r="AE39" s="103">
        <v>0</v>
      </c>
      <c r="AF39" s="100">
        <v>0</v>
      </c>
      <c r="AG39" s="100">
        <v>0</v>
      </c>
      <c r="AH39" s="100">
        <v>0</v>
      </c>
      <c r="AI39" s="100">
        <v>0</v>
      </c>
      <c r="AJ39" s="156">
        <v>0</v>
      </c>
      <c r="AK39" s="117" t="s">
        <v>681</v>
      </c>
      <c r="AL39" s="157"/>
    </row>
    <row r="40" spans="1:38" s="118" customFormat="1" x14ac:dyDescent="0.25">
      <c r="A40" s="116">
        <v>33</v>
      </c>
      <c r="B40" s="148" t="s">
        <v>380</v>
      </c>
      <c r="C40" s="148" t="s">
        <v>315</v>
      </c>
      <c r="D40" s="153" t="s">
        <v>346</v>
      </c>
      <c r="E40" s="148" t="s">
        <v>383</v>
      </c>
      <c r="F40" s="148" t="s">
        <v>350</v>
      </c>
      <c r="G40" s="148">
        <v>33</v>
      </c>
      <c r="H40" s="148" t="s">
        <v>635</v>
      </c>
      <c r="I40" s="154">
        <v>343</v>
      </c>
      <c r="J40" s="154" t="s">
        <v>348</v>
      </c>
      <c r="K40" s="148" t="s">
        <v>655</v>
      </c>
      <c r="L40" s="155" t="s">
        <v>510</v>
      </c>
      <c r="M40" s="101" t="s">
        <v>640</v>
      </c>
      <c r="N40" s="103" t="s">
        <v>611</v>
      </c>
      <c r="O40" s="101" t="s">
        <v>342</v>
      </c>
      <c r="P40" s="103">
        <v>1</v>
      </c>
      <c r="Q40" s="103">
        <v>1</v>
      </c>
      <c r="R40" s="102">
        <v>0</v>
      </c>
      <c r="S40" s="101">
        <v>0</v>
      </c>
      <c r="T40" s="102">
        <v>0</v>
      </c>
      <c r="U40" s="101">
        <v>0</v>
      </c>
      <c r="V40" s="102">
        <v>0</v>
      </c>
      <c r="W40" s="101">
        <v>0</v>
      </c>
      <c r="X40" s="104">
        <v>366484.04</v>
      </c>
      <c r="Y40" s="104"/>
      <c r="Z40" s="104"/>
      <c r="AA40" s="104">
        <v>366484.04</v>
      </c>
      <c r="AB40" s="104">
        <v>366484.04</v>
      </c>
      <c r="AC40" s="107"/>
      <c r="AD40" s="103">
        <v>0</v>
      </c>
      <c r="AE40" s="103">
        <v>0</v>
      </c>
      <c r="AF40" s="100">
        <v>0</v>
      </c>
      <c r="AG40" s="100">
        <v>0</v>
      </c>
      <c r="AH40" s="100">
        <v>0</v>
      </c>
      <c r="AI40" s="100">
        <v>0</v>
      </c>
      <c r="AJ40" s="156">
        <v>0</v>
      </c>
      <c r="AK40" s="117" t="s">
        <v>681</v>
      </c>
      <c r="AL40" s="157"/>
    </row>
    <row r="41" spans="1:38" s="118" customFormat="1" x14ac:dyDescent="0.25">
      <c r="A41" s="116">
        <v>34</v>
      </c>
      <c r="B41" s="148" t="s">
        <v>380</v>
      </c>
      <c r="C41" s="148" t="s">
        <v>315</v>
      </c>
      <c r="D41" s="153" t="s">
        <v>346</v>
      </c>
      <c r="E41" s="148" t="s">
        <v>383</v>
      </c>
      <c r="F41" s="148" t="s">
        <v>350</v>
      </c>
      <c r="G41" s="148">
        <v>34</v>
      </c>
      <c r="H41" s="148" t="s">
        <v>307</v>
      </c>
      <c r="I41" s="154">
        <v>343</v>
      </c>
      <c r="J41" s="154" t="s">
        <v>348</v>
      </c>
      <c r="K41" s="148" t="s">
        <v>656</v>
      </c>
      <c r="L41" s="155" t="s">
        <v>522</v>
      </c>
      <c r="M41" s="101" t="s">
        <v>640</v>
      </c>
      <c r="N41" s="103" t="s">
        <v>612</v>
      </c>
      <c r="O41" s="101" t="s">
        <v>342</v>
      </c>
      <c r="P41" s="103">
        <v>1</v>
      </c>
      <c r="Q41" s="103">
        <v>1</v>
      </c>
      <c r="R41" s="102">
        <v>0</v>
      </c>
      <c r="S41" s="101">
        <v>0</v>
      </c>
      <c r="T41" s="102">
        <v>0</v>
      </c>
      <c r="U41" s="101">
        <v>0</v>
      </c>
      <c r="V41" s="102">
        <v>0</v>
      </c>
      <c r="W41" s="101">
        <v>0</v>
      </c>
      <c r="X41" s="104">
        <v>209405.25</v>
      </c>
      <c r="Y41" s="104"/>
      <c r="Z41" s="104"/>
      <c r="AA41" s="104">
        <v>209405.25</v>
      </c>
      <c r="AB41" s="104">
        <v>209405.25</v>
      </c>
      <c r="AC41" s="107"/>
      <c r="AD41" s="103">
        <v>0</v>
      </c>
      <c r="AE41" s="103">
        <v>0</v>
      </c>
      <c r="AF41" s="100">
        <v>0</v>
      </c>
      <c r="AG41" s="100">
        <v>0</v>
      </c>
      <c r="AH41" s="100">
        <v>0</v>
      </c>
      <c r="AI41" s="100">
        <v>0</v>
      </c>
      <c r="AJ41" s="156">
        <v>0</v>
      </c>
      <c r="AK41" s="117" t="s">
        <v>681</v>
      </c>
      <c r="AL41" s="157"/>
    </row>
    <row r="42" spans="1:38" s="118" customFormat="1" x14ac:dyDescent="0.25">
      <c r="A42" s="116">
        <v>35</v>
      </c>
      <c r="B42" s="148" t="s">
        <v>380</v>
      </c>
      <c r="C42" s="148" t="s">
        <v>315</v>
      </c>
      <c r="D42" s="153" t="s">
        <v>346</v>
      </c>
      <c r="E42" s="148" t="s">
        <v>383</v>
      </c>
      <c r="F42" s="148" t="s">
        <v>350</v>
      </c>
      <c r="G42" s="148">
        <v>35</v>
      </c>
      <c r="H42" s="148" t="s">
        <v>307</v>
      </c>
      <c r="I42" s="154">
        <v>343</v>
      </c>
      <c r="J42" s="154" t="s">
        <v>348</v>
      </c>
      <c r="K42" s="148" t="s">
        <v>657</v>
      </c>
      <c r="L42" s="155" t="s">
        <v>580</v>
      </c>
      <c r="M42" s="101" t="s">
        <v>640</v>
      </c>
      <c r="N42" s="103" t="s">
        <v>612</v>
      </c>
      <c r="O42" s="101" t="s">
        <v>342</v>
      </c>
      <c r="P42" s="103">
        <v>1</v>
      </c>
      <c r="Q42" s="103">
        <v>1</v>
      </c>
      <c r="R42" s="102">
        <v>0</v>
      </c>
      <c r="S42" s="101">
        <v>0</v>
      </c>
      <c r="T42" s="102">
        <v>0</v>
      </c>
      <c r="U42" s="101">
        <v>0</v>
      </c>
      <c r="V42" s="102">
        <v>0</v>
      </c>
      <c r="W42" s="101">
        <v>0</v>
      </c>
      <c r="X42" s="104">
        <v>235436.82</v>
      </c>
      <c r="Y42" s="104"/>
      <c r="Z42" s="104"/>
      <c r="AA42" s="104">
        <v>235436.82</v>
      </c>
      <c r="AB42" s="104">
        <v>235436.82</v>
      </c>
      <c r="AC42" s="107"/>
      <c r="AD42" s="103">
        <v>0</v>
      </c>
      <c r="AE42" s="103">
        <v>0</v>
      </c>
      <c r="AF42" s="100">
        <v>0</v>
      </c>
      <c r="AG42" s="100">
        <v>0</v>
      </c>
      <c r="AH42" s="100">
        <v>0</v>
      </c>
      <c r="AI42" s="100">
        <v>0</v>
      </c>
      <c r="AJ42" s="156">
        <v>0</v>
      </c>
      <c r="AK42" s="117" t="s">
        <v>681</v>
      </c>
      <c r="AL42" s="157"/>
    </row>
    <row r="43" spans="1:38" s="118" customFormat="1" x14ac:dyDescent="0.25">
      <c r="A43" s="116">
        <v>36</v>
      </c>
      <c r="B43" s="148" t="s">
        <v>380</v>
      </c>
      <c r="C43" s="148" t="s">
        <v>315</v>
      </c>
      <c r="D43" s="153" t="s">
        <v>346</v>
      </c>
      <c r="E43" s="148" t="s">
        <v>383</v>
      </c>
      <c r="F43" s="148" t="s">
        <v>350</v>
      </c>
      <c r="G43" s="148">
        <v>36</v>
      </c>
      <c r="H43" s="148" t="s">
        <v>307</v>
      </c>
      <c r="I43" s="154">
        <v>343</v>
      </c>
      <c r="J43" s="154" t="s">
        <v>348</v>
      </c>
      <c r="K43" s="148" t="s">
        <v>658</v>
      </c>
      <c r="L43" s="155" t="s">
        <v>490</v>
      </c>
      <c r="M43" s="101" t="s">
        <v>640</v>
      </c>
      <c r="N43" s="103" t="s">
        <v>613</v>
      </c>
      <c r="O43" s="101" t="s">
        <v>342</v>
      </c>
      <c r="P43" s="103">
        <v>1</v>
      </c>
      <c r="Q43" s="103">
        <v>1</v>
      </c>
      <c r="R43" s="102">
        <v>0</v>
      </c>
      <c r="S43" s="101">
        <v>0</v>
      </c>
      <c r="T43" s="102">
        <v>0</v>
      </c>
      <c r="U43" s="101">
        <v>0</v>
      </c>
      <c r="V43" s="102">
        <v>0</v>
      </c>
      <c r="W43" s="101">
        <v>0</v>
      </c>
      <c r="X43" s="104">
        <v>607656.64</v>
      </c>
      <c r="Y43" s="104"/>
      <c r="Z43" s="104"/>
      <c r="AA43" s="104">
        <v>607656.64</v>
      </c>
      <c r="AB43" s="104">
        <v>607656.64</v>
      </c>
      <c r="AC43" s="107"/>
      <c r="AD43" s="103">
        <v>0</v>
      </c>
      <c r="AE43" s="103">
        <v>0</v>
      </c>
      <c r="AF43" s="100">
        <v>0</v>
      </c>
      <c r="AG43" s="100">
        <v>0</v>
      </c>
      <c r="AH43" s="100">
        <v>0</v>
      </c>
      <c r="AI43" s="100">
        <v>0</v>
      </c>
      <c r="AJ43" s="156">
        <v>0</v>
      </c>
      <c r="AK43" s="117" t="s">
        <v>681</v>
      </c>
      <c r="AL43" s="157"/>
    </row>
    <row r="44" spans="1:38" s="118" customFormat="1" x14ac:dyDescent="0.25">
      <c r="A44" s="116">
        <v>37</v>
      </c>
      <c r="B44" s="148" t="s">
        <v>380</v>
      </c>
      <c r="C44" s="148" t="s">
        <v>315</v>
      </c>
      <c r="D44" s="153" t="s">
        <v>346</v>
      </c>
      <c r="E44" s="148" t="s">
        <v>383</v>
      </c>
      <c r="F44" s="148" t="s">
        <v>350</v>
      </c>
      <c r="G44" s="148">
        <v>37</v>
      </c>
      <c r="H44" s="148" t="s">
        <v>307</v>
      </c>
      <c r="I44" s="154">
        <v>343</v>
      </c>
      <c r="J44" s="154" t="s">
        <v>348</v>
      </c>
      <c r="K44" s="148" t="s">
        <v>659</v>
      </c>
      <c r="L44" s="155" t="s">
        <v>491</v>
      </c>
      <c r="M44" s="101" t="s">
        <v>640</v>
      </c>
      <c r="N44" s="103" t="s">
        <v>614</v>
      </c>
      <c r="O44" s="101" t="s">
        <v>342</v>
      </c>
      <c r="P44" s="103">
        <v>1</v>
      </c>
      <c r="Q44" s="103">
        <v>1</v>
      </c>
      <c r="R44" s="102">
        <v>0</v>
      </c>
      <c r="S44" s="101">
        <v>0</v>
      </c>
      <c r="T44" s="102">
        <v>0</v>
      </c>
      <c r="U44" s="101">
        <v>0</v>
      </c>
      <c r="V44" s="102">
        <v>0</v>
      </c>
      <c r="W44" s="101">
        <v>0</v>
      </c>
      <c r="X44" s="104">
        <v>258813.09</v>
      </c>
      <c r="Y44" s="104"/>
      <c r="Z44" s="104"/>
      <c r="AA44" s="104">
        <v>258813.09</v>
      </c>
      <c r="AB44" s="104">
        <v>258813.09</v>
      </c>
      <c r="AC44" s="107"/>
      <c r="AD44" s="103">
        <v>0</v>
      </c>
      <c r="AE44" s="103">
        <v>0</v>
      </c>
      <c r="AF44" s="100">
        <v>0</v>
      </c>
      <c r="AG44" s="100">
        <v>0</v>
      </c>
      <c r="AH44" s="100">
        <v>0</v>
      </c>
      <c r="AI44" s="100">
        <v>0</v>
      </c>
      <c r="AJ44" s="156">
        <v>0</v>
      </c>
      <c r="AK44" s="117" t="s">
        <v>681</v>
      </c>
      <c r="AL44" s="157"/>
    </row>
    <row r="45" spans="1:38" s="118" customFormat="1" x14ac:dyDescent="0.25">
      <c r="A45" s="116">
        <v>38</v>
      </c>
      <c r="B45" s="148" t="s">
        <v>380</v>
      </c>
      <c r="C45" s="148" t="s">
        <v>315</v>
      </c>
      <c r="D45" s="153" t="s">
        <v>346</v>
      </c>
      <c r="E45" s="148" t="s">
        <v>383</v>
      </c>
      <c r="F45" s="148" t="s">
        <v>350</v>
      </c>
      <c r="G45" s="148">
        <v>38</v>
      </c>
      <c r="H45" s="148" t="s">
        <v>307</v>
      </c>
      <c r="I45" s="154">
        <v>343</v>
      </c>
      <c r="J45" s="154" t="s">
        <v>348</v>
      </c>
      <c r="K45" s="148" t="s">
        <v>660</v>
      </c>
      <c r="L45" s="155" t="s">
        <v>615</v>
      </c>
      <c r="M45" s="101" t="s">
        <v>640</v>
      </c>
      <c r="N45" s="103" t="s">
        <v>616</v>
      </c>
      <c r="O45" s="101" t="s">
        <v>342</v>
      </c>
      <c r="P45" s="103">
        <v>1</v>
      </c>
      <c r="Q45" s="103">
        <v>1</v>
      </c>
      <c r="R45" s="102">
        <v>0</v>
      </c>
      <c r="S45" s="101">
        <v>0</v>
      </c>
      <c r="T45" s="102">
        <v>0</v>
      </c>
      <c r="U45" s="101">
        <v>0</v>
      </c>
      <c r="V45" s="102">
        <v>0</v>
      </c>
      <c r="W45" s="101">
        <v>0</v>
      </c>
      <c r="X45" s="104">
        <v>281670.77</v>
      </c>
      <c r="Y45" s="104"/>
      <c r="Z45" s="104"/>
      <c r="AA45" s="104">
        <v>281670.77</v>
      </c>
      <c r="AB45" s="104">
        <v>281670.77</v>
      </c>
      <c r="AC45" s="107"/>
      <c r="AD45" s="103">
        <v>0</v>
      </c>
      <c r="AE45" s="103">
        <v>0</v>
      </c>
      <c r="AF45" s="100">
        <v>0</v>
      </c>
      <c r="AG45" s="100">
        <v>0</v>
      </c>
      <c r="AH45" s="100">
        <v>0</v>
      </c>
      <c r="AI45" s="100">
        <v>0</v>
      </c>
      <c r="AJ45" s="156">
        <v>0</v>
      </c>
      <c r="AK45" s="117" t="s">
        <v>681</v>
      </c>
      <c r="AL45" s="157"/>
    </row>
    <row r="46" spans="1:38" s="118" customFormat="1" x14ac:dyDescent="0.25">
      <c r="A46" s="116">
        <v>39</v>
      </c>
      <c r="B46" s="148" t="s">
        <v>380</v>
      </c>
      <c r="C46" s="148" t="s">
        <v>315</v>
      </c>
      <c r="D46" s="153" t="s">
        <v>346</v>
      </c>
      <c r="E46" s="148" t="s">
        <v>383</v>
      </c>
      <c r="F46" s="148" t="s">
        <v>350</v>
      </c>
      <c r="G46" s="148">
        <v>39</v>
      </c>
      <c r="H46" s="148" t="s">
        <v>307</v>
      </c>
      <c r="I46" s="154">
        <v>343</v>
      </c>
      <c r="J46" s="154" t="s">
        <v>348</v>
      </c>
      <c r="K46" s="148" t="s">
        <v>661</v>
      </c>
      <c r="L46" s="155" t="s">
        <v>493</v>
      </c>
      <c r="M46" s="101" t="s">
        <v>640</v>
      </c>
      <c r="N46" s="103" t="s">
        <v>602</v>
      </c>
      <c r="O46" s="101" t="s">
        <v>342</v>
      </c>
      <c r="P46" s="103">
        <v>1</v>
      </c>
      <c r="Q46" s="103">
        <v>1</v>
      </c>
      <c r="R46" s="102">
        <v>0</v>
      </c>
      <c r="S46" s="101">
        <v>0</v>
      </c>
      <c r="T46" s="102">
        <v>0</v>
      </c>
      <c r="U46" s="101">
        <v>0</v>
      </c>
      <c r="V46" s="102">
        <v>0</v>
      </c>
      <c r="W46" s="101">
        <v>0</v>
      </c>
      <c r="X46" s="104">
        <v>227661.34</v>
      </c>
      <c r="Y46" s="104"/>
      <c r="Z46" s="104"/>
      <c r="AA46" s="104">
        <v>227661.34</v>
      </c>
      <c r="AB46" s="104">
        <v>227661.34</v>
      </c>
      <c r="AC46" s="107"/>
      <c r="AD46" s="103">
        <v>0</v>
      </c>
      <c r="AE46" s="103">
        <v>0</v>
      </c>
      <c r="AF46" s="100">
        <v>0</v>
      </c>
      <c r="AG46" s="100">
        <v>0</v>
      </c>
      <c r="AH46" s="100">
        <v>0</v>
      </c>
      <c r="AI46" s="100">
        <v>0</v>
      </c>
      <c r="AJ46" s="156">
        <v>0</v>
      </c>
      <c r="AK46" s="117" t="s">
        <v>681</v>
      </c>
      <c r="AL46" s="157"/>
    </row>
    <row r="47" spans="1:38" s="118" customFormat="1" x14ac:dyDescent="0.25">
      <c r="A47" s="116">
        <v>40</v>
      </c>
      <c r="B47" s="148" t="s">
        <v>380</v>
      </c>
      <c r="C47" s="148" t="s">
        <v>315</v>
      </c>
      <c r="D47" s="153" t="s">
        <v>346</v>
      </c>
      <c r="E47" s="148" t="s">
        <v>383</v>
      </c>
      <c r="F47" s="148" t="s">
        <v>350</v>
      </c>
      <c r="G47" s="148">
        <v>40</v>
      </c>
      <c r="H47" s="148" t="s">
        <v>307</v>
      </c>
      <c r="I47" s="154">
        <v>343</v>
      </c>
      <c r="J47" s="154" t="s">
        <v>348</v>
      </c>
      <c r="K47" s="148" t="s">
        <v>662</v>
      </c>
      <c r="L47" s="155" t="s">
        <v>494</v>
      </c>
      <c r="M47" s="101" t="s">
        <v>640</v>
      </c>
      <c r="N47" s="103" t="s">
        <v>602</v>
      </c>
      <c r="O47" s="101" t="s">
        <v>342</v>
      </c>
      <c r="P47" s="103">
        <v>1</v>
      </c>
      <c r="Q47" s="103">
        <v>1</v>
      </c>
      <c r="R47" s="102">
        <v>0</v>
      </c>
      <c r="S47" s="101">
        <v>0</v>
      </c>
      <c r="T47" s="102">
        <v>0</v>
      </c>
      <c r="U47" s="101">
        <v>0</v>
      </c>
      <c r="V47" s="102">
        <v>0</v>
      </c>
      <c r="W47" s="101">
        <v>0</v>
      </c>
      <c r="X47" s="104">
        <v>287970.63</v>
      </c>
      <c r="Y47" s="104"/>
      <c r="Z47" s="104"/>
      <c r="AA47" s="104">
        <v>287970.63</v>
      </c>
      <c r="AB47" s="104">
        <v>287970.63</v>
      </c>
      <c r="AC47" s="107"/>
      <c r="AD47" s="103">
        <v>0</v>
      </c>
      <c r="AE47" s="103">
        <v>0</v>
      </c>
      <c r="AF47" s="100">
        <v>0</v>
      </c>
      <c r="AG47" s="100">
        <v>0</v>
      </c>
      <c r="AH47" s="100">
        <v>0</v>
      </c>
      <c r="AI47" s="100">
        <v>0</v>
      </c>
      <c r="AJ47" s="156">
        <v>0</v>
      </c>
      <c r="AK47" s="117" t="s">
        <v>681</v>
      </c>
      <c r="AL47" s="157"/>
    </row>
    <row r="48" spans="1:38" s="118" customFormat="1" x14ac:dyDescent="0.25">
      <c r="A48" s="116">
        <v>41</v>
      </c>
      <c r="B48" s="148" t="s">
        <v>380</v>
      </c>
      <c r="C48" s="148" t="s">
        <v>315</v>
      </c>
      <c r="D48" s="153" t="s">
        <v>346</v>
      </c>
      <c r="E48" s="148" t="s">
        <v>383</v>
      </c>
      <c r="F48" s="148" t="s">
        <v>350</v>
      </c>
      <c r="G48" s="148">
        <v>41</v>
      </c>
      <c r="H48" s="148" t="s">
        <v>307</v>
      </c>
      <c r="I48" s="154">
        <v>343</v>
      </c>
      <c r="J48" s="154" t="s">
        <v>348</v>
      </c>
      <c r="K48" s="148" t="s">
        <v>663</v>
      </c>
      <c r="L48" s="155" t="s">
        <v>495</v>
      </c>
      <c r="M48" s="101" t="s">
        <v>640</v>
      </c>
      <c r="N48" s="103" t="s">
        <v>602</v>
      </c>
      <c r="O48" s="101" t="s">
        <v>636</v>
      </c>
      <c r="P48" s="103">
        <v>1</v>
      </c>
      <c r="Q48" s="103">
        <v>1</v>
      </c>
      <c r="R48" s="102">
        <v>0</v>
      </c>
      <c r="S48" s="101">
        <v>0</v>
      </c>
      <c r="T48" s="102">
        <v>0</v>
      </c>
      <c r="U48" s="101">
        <v>0</v>
      </c>
      <c r="V48" s="102">
        <v>0</v>
      </c>
      <c r="W48" s="101">
        <v>0</v>
      </c>
      <c r="X48" s="104">
        <v>491226.21</v>
      </c>
      <c r="Y48" s="104"/>
      <c r="Z48" s="104"/>
      <c r="AA48" s="104">
        <v>491226.21</v>
      </c>
      <c r="AB48" s="104">
        <v>491226.21</v>
      </c>
      <c r="AC48" s="107"/>
      <c r="AD48" s="103">
        <v>0</v>
      </c>
      <c r="AE48" s="103">
        <v>0</v>
      </c>
      <c r="AF48" s="100">
        <v>0</v>
      </c>
      <c r="AG48" s="100">
        <v>0</v>
      </c>
      <c r="AH48" s="100">
        <v>0</v>
      </c>
      <c r="AI48" s="100">
        <v>0</v>
      </c>
      <c r="AJ48" s="156">
        <v>0</v>
      </c>
      <c r="AK48" s="117" t="s">
        <v>681</v>
      </c>
      <c r="AL48" s="157"/>
    </row>
    <row r="49" spans="1:38" s="118" customFormat="1" x14ac:dyDescent="0.25">
      <c r="A49" s="116">
        <v>42</v>
      </c>
      <c r="B49" s="148" t="s">
        <v>380</v>
      </c>
      <c r="C49" s="148" t="s">
        <v>315</v>
      </c>
      <c r="D49" s="153" t="s">
        <v>346</v>
      </c>
      <c r="E49" s="148" t="s">
        <v>383</v>
      </c>
      <c r="F49" s="148" t="s">
        <v>350</v>
      </c>
      <c r="G49" s="148">
        <v>42</v>
      </c>
      <c r="H49" s="148" t="s">
        <v>307</v>
      </c>
      <c r="I49" s="154">
        <v>343</v>
      </c>
      <c r="J49" s="154" t="s">
        <v>348</v>
      </c>
      <c r="K49" s="148" t="s">
        <v>664</v>
      </c>
      <c r="L49" s="155" t="s">
        <v>496</v>
      </c>
      <c r="M49" s="101" t="s">
        <v>640</v>
      </c>
      <c r="N49" s="103" t="s">
        <v>617</v>
      </c>
      <c r="O49" s="101" t="s">
        <v>636</v>
      </c>
      <c r="P49" s="103">
        <v>1</v>
      </c>
      <c r="Q49" s="103">
        <v>1</v>
      </c>
      <c r="R49" s="102">
        <v>0</v>
      </c>
      <c r="S49" s="101">
        <v>0</v>
      </c>
      <c r="T49" s="102">
        <v>0</v>
      </c>
      <c r="U49" s="101">
        <v>0</v>
      </c>
      <c r="V49" s="102">
        <v>0</v>
      </c>
      <c r="W49" s="101">
        <v>0</v>
      </c>
      <c r="X49" s="104">
        <v>364033.14</v>
      </c>
      <c r="Y49" s="104"/>
      <c r="Z49" s="104"/>
      <c r="AA49" s="104">
        <v>364033.14</v>
      </c>
      <c r="AB49" s="104">
        <v>364033.14</v>
      </c>
      <c r="AC49" s="107"/>
      <c r="AD49" s="103">
        <v>0</v>
      </c>
      <c r="AE49" s="103">
        <v>0</v>
      </c>
      <c r="AF49" s="100">
        <v>0</v>
      </c>
      <c r="AG49" s="100">
        <v>0</v>
      </c>
      <c r="AH49" s="100">
        <v>0</v>
      </c>
      <c r="AI49" s="100">
        <v>0</v>
      </c>
      <c r="AJ49" s="156">
        <v>0</v>
      </c>
      <c r="AK49" s="117" t="s">
        <v>681</v>
      </c>
      <c r="AL49" s="157"/>
    </row>
    <row r="50" spans="1:38" s="118" customFormat="1" x14ac:dyDescent="0.25">
      <c r="A50" s="116">
        <v>43</v>
      </c>
      <c r="B50" s="148" t="s">
        <v>380</v>
      </c>
      <c r="C50" s="148" t="s">
        <v>315</v>
      </c>
      <c r="D50" s="153" t="s">
        <v>346</v>
      </c>
      <c r="E50" s="148" t="s">
        <v>383</v>
      </c>
      <c r="F50" s="148" t="s">
        <v>350</v>
      </c>
      <c r="G50" s="148">
        <v>43</v>
      </c>
      <c r="H50" s="148" t="s">
        <v>307</v>
      </c>
      <c r="I50" s="154">
        <v>348</v>
      </c>
      <c r="J50" s="154" t="s">
        <v>366</v>
      </c>
      <c r="K50" s="148" t="s">
        <v>665</v>
      </c>
      <c r="L50" s="155" t="s">
        <v>512</v>
      </c>
      <c r="M50" s="101" t="s">
        <v>581</v>
      </c>
      <c r="N50" s="103" t="s">
        <v>618</v>
      </c>
      <c r="O50" s="101" t="s">
        <v>367</v>
      </c>
      <c r="P50" s="103">
        <v>1</v>
      </c>
      <c r="Q50" s="103">
        <v>1</v>
      </c>
      <c r="R50" s="102">
        <v>0</v>
      </c>
      <c r="S50" s="101">
        <v>0</v>
      </c>
      <c r="T50" s="102">
        <v>0</v>
      </c>
      <c r="U50" s="101">
        <v>0</v>
      </c>
      <c r="V50" s="102">
        <v>0</v>
      </c>
      <c r="W50" s="101">
        <v>0</v>
      </c>
      <c r="X50" s="104">
        <v>0</v>
      </c>
      <c r="Y50" s="104">
        <v>0</v>
      </c>
      <c r="Z50" s="104">
        <v>0</v>
      </c>
      <c r="AA50" s="104">
        <v>0</v>
      </c>
      <c r="AB50" s="104">
        <v>0</v>
      </c>
      <c r="AC50" s="107">
        <v>0</v>
      </c>
      <c r="AD50" s="103">
        <v>0</v>
      </c>
      <c r="AE50" s="103">
        <v>0</v>
      </c>
      <c r="AF50" s="100">
        <v>0</v>
      </c>
      <c r="AG50" s="100">
        <v>0</v>
      </c>
      <c r="AH50" s="100">
        <v>0</v>
      </c>
      <c r="AI50" s="100">
        <v>0</v>
      </c>
      <c r="AJ50" s="156">
        <v>0</v>
      </c>
      <c r="AK50" s="117" t="s">
        <v>682</v>
      </c>
      <c r="AL50" s="157"/>
    </row>
    <row r="51" spans="1:38" s="118" customFormat="1" x14ac:dyDescent="0.25">
      <c r="A51" s="116">
        <v>44</v>
      </c>
      <c r="B51" s="148" t="s">
        <v>380</v>
      </c>
      <c r="C51" s="148" t="s">
        <v>315</v>
      </c>
      <c r="D51" s="153" t="s">
        <v>346</v>
      </c>
      <c r="E51" s="148" t="s">
        <v>383</v>
      </c>
      <c r="F51" s="148" t="s">
        <v>350</v>
      </c>
      <c r="G51" s="148">
        <v>44</v>
      </c>
      <c r="H51" s="148" t="s">
        <v>307</v>
      </c>
      <c r="I51" s="154">
        <v>348</v>
      </c>
      <c r="J51" s="154" t="s">
        <v>366</v>
      </c>
      <c r="K51" s="148" t="s">
        <v>666</v>
      </c>
      <c r="L51" s="155" t="s">
        <v>582</v>
      </c>
      <c r="M51" s="101" t="s">
        <v>642</v>
      </c>
      <c r="N51" s="103" t="s">
        <v>619</v>
      </c>
      <c r="O51" s="101" t="s">
        <v>367</v>
      </c>
      <c r="P51" s="103">
        <v>1</v>
      </c>
      <c r="Q51" s="103">
        <v>1</v>
      </c>
      <c r="R51" s="102">
        <v>0</v>
      </c>
      <c r="S51" s="101">
        <v>0</v>
      </c>
      <c r="T51" s="102">
        <v>0</v>
      </c>
      <c r="U51" s="101">
        <v>0</v>
      </c>
      <c r="V51" s="102">
        <v>0</v>
      </c>
      <c r="W51" s="101">
        <v>0</v>
      </c>
      <c r="X51" s="104">
        <v>1762260.97</v>
      </c>
      <c r="Y51" s="104"/>
      <c r="Z51" s="104"/>
      <c r="AA51" s="104">
        <v>1762260.97</v>
      </c>
      <c r="AB51" s="104">
        <v>1762260.97</v>
      </c>
      <c r="AC51" s="107"/>
      <c r="AD51" s="103">
        <v>0</v>
      </c>
      <c r="AE51" s="103">
        <v>0</v>
      </c>
      <c r="AF51" s="100">
        <v>0</v>
      </c>
      <c r="AG51" s="100">
        <v>0</v>
      </c>
      <c r="AH51" s="100">
        <v>0</v>
      </c>
      <c r="AI51" s="100">
        <v>0</v>
      </c>
      <c r="AJ51" s="156">
        <v>0</v>
      </c>
      <c r="AK51" s="117" t="s">
        <v>681</v>
      </c>
      <c r="AL51" s="157"/>
    </row>
    <row r="52" spans="1:38" s="118" customFormat="1" x14ac:dyDescent="0.25">
      <c r="A52" s="116">
        <v>45</v>
      </c>
      <c r="B52" s="148" t="s">
        <v>380</v>
      </c>
      <c r="C52" s="148" t="s">
        <v>315</v>
      </c>
      <c r="D52" s="153" t="s">
        <v>346</v>
      </c>
      <c r="E52" s="148" t="s">
        <v>383</v>
      </c>
      <c r="F52" s="148" t="s">
        <v>350</v>
      </c>
      <c r="G52" s="148">
        <v>45</v>
      </c>
      <c r="H52" s="148" t="s">
        <v>307</v>
      </c>
      <c r="I52" s="154">
        <v>348</v>
      </c>
      <c r="J52" s="154" t="s">
        <v>366</v>
      </c>
      <c r="K52" s="148" t="s">
        <v>667</v>
      </c>
      <c r="L52" s="155" t="s">
        <v>583</v>
      </c>
      <c r="M52" s="101" t="s">
        <v>640</v>
      </c>
      <c r="N52" s="103" t="s">
        <v>620</v>
      </c>
      <c r="O52" s="101" t="s">
        <v>367</v>
      </c>
      <c r="P52" s="103">
        <v>1</v>
      </c>
      <c r="Q52" s="103">
        <v>1</v>
      </c>
      <c r="R52" s="102">
        <v>0</v>
      </c>
      <c r="S52" s="101">
        <v>0</v>
      </c>
      <c r="T52" s="102">
        <v>0</v>
      </c>
      <c r="U52" s="101">
        <v>0</v>
      </c>
      <c r="V52" s="102">
        <v>0</v>
      </c>
      <c r="W52" s="101">
        <v>0</v>
      </c>
      <c r="X52" s="104">
        <v>3804352.83</v>
      </c>
      <c r="Y52" s="104"/>
      <c r="Z52" s="104"/>
      <c r="AA52" s="104">
        <v>3804352.83</v>
      </c>
      <c r="AB52" s="104">
        <v>3804352.83</v>
      </c>
      <c r="AC52" s="107"/>
      <c r="AD52" s="103">
        <v>0</v>
      </c>
      <c r="AE52" s="103">
        <v>0</v>
      </c>
      <c r="AF52" s="100">
        <v>0</v>
      </c>
      <c r="AG52" s="100">
        <v>0</v>
      </c>
      <c r="AH52" s="100">
        <v>0</v>
      </c>
      <c r="AI52" s="100">
        <v>0</v>
      </c>
      <c r="AJ52" s="156">
        <v>0</v>
      </c>
      <c r="AK52" s="117" t="s">
        <v>681</v>
      </c>
      <c r="AL52" s="157"/>
    </row>
    <row r="53" spans="1:38" s="118" customFormat="1" x14ac:dyDescent="0.25">
      <c r="A53" s="116">
        <v>46</v>
      </c>
      <c r="B53" s="148" t="s">
        <v>380</v>
      </c>
      <c r="C53" s="148" t="s">
        <v>315</v>
      </c>
      <c r="D53" s="153" t="s">
        <v>346</v>
      </c>
      <c r="E53" s="148" t="s">
        <v>383</v>
      </c>
      <c r="F53" s="148" t="s">
        <v>350</v>
      </c>
      <c r="G53" s="148">
        <v>46</v>
      </c>
      <c r="H53" s="148" t="s">
        <v>307</v>
      </c>
      <c r="I53" s="154">
        <v>348</v>
      </c>
      <c r="J53" s="154" t="s">
        <v>366</v>
      </c>
      <c r="K53" s="148" t="s">
        <v>668</v>
      </c>
      <c r="L53" s="155" t="s">
        <v>584</v>
      </c>
      <c r="M53" s="101" t="s">
        <v>640</v>
      </c>
      <c r="N53" s="103" t="s">
        <v>621</v>
      </c>
      <c r="O53" s="101" t="s">
        <v>367</v>
      </c>
      <c r="P53" s="103">
        <v>1</v>
      </c>
      <c r="Q53" s="103">
        <v>1</v>
      </c>
      <c r="R53" s="102">
        <v>0</v>
      </c>
      <c r="S53" s="101">
        <v>0</v>
      </c>
      <c r="T53" s="102">
        <v>0</v>
      </c>
      <c r="U53" s="101">
        <v>0</v>
      </c>
      <c r="V53" s="102">
        <v>0</v>
      </c>
      <c r="W53" s="101">
        <v>0</v>
      </c>
      <c r="X53" s="104">
        <v>3636001.63</v>
      </c>
      <c r="Y53" s="104"/>
      <c r="Z53" s="104"/>
      <c r="AA53" s="104">
        <v>3636001.63</v>
      </c>
      <c r="AB53" s="104">
        <v>3636001.63</v>
      </c>
      <c r="AC53" s="107"/>
      <c r="AD53" s="103">
        <v>0</v>
      </c>
      <c r="AE53" s="103">
        <v>0</v>
      </c>
      <c r="AF53" s="100">
        <v>0</v>
      </c>
      <c r="AG53" s="100">
        <v>0</v>
      </c>
      <c r="AH53" s="100">
        <v>0</v>
      </c>
      <c r="AI53" s="100">
        <v>0</v>
      </c>
      <c r="AJ53" s="156">
        <v>0</v>
      </c>
      <c r="AK53" s="117" t="s">
        <v>681</v>
      </c>
      <c r="AL53" s="157"/>
    </row>
    <row r="54" spans="1:38" s="118" customFormat="1" x14ac:dyDescent="0.25">
      <c r="A54" s="116">
        <v>47</v>
      </c>
      <c r="B54" s="148" t="s">
        <v>380</v>
      </c>
      <c r="C54" s="148" t="s">
        <v>315</v>
      </c>
      <c r="D54" s="153" t="s">
        <v>346</v>
      </c>
      <c r="E54" s="148" t="s">
        <v>383</v>
      </c>
      <c r="F54" s="148" t="s">
        <v>350</v>
      </c>
      <c r="G54" s="148">
        <v>47</v>
      </c>
      <c r="H54" s="148" t="s">
        <v>307</v>
      </c>
      <c r="I54" s="154">
        <v>348</v>
      </c>
      <c r="J54" s="154" t="s">
        <v>366</v>
      </c>
      <c r="K54" s="148" t="s">
        <v>669</v>
      </c>
      <c r="L54" s="155" t="s">
        <v>585</v>
      </c>
      <c r="M54" s="101" t="s">
        <v>640</v>
      </c>
      <c r="N54" s="103" t="s">
        <v>622</v>
      </c>
      <c r="O54" s="101" t="s">
        <v>367</v>
      </c>
      <c r="P54" s="103">
        <v>1</v>
      </c>
      <c r="Q54" s="103">
        <v>1</v>
      </c>
      <c r="R54" s="102">
        <v>0</v>
      </c>
      <c r="S54" s="101">
        <v>0</v>
      </c>
      <c r="T54" s="102">
        <v>0</v>
      </c>
      <c r="U54" s="101">
        <v>0</v>
      </c>
      <c r="V54" s="102">
        <v>0</v>
      </c>
      <c r="W54" s="101">
        <v>0</v>
      </c>
      <c r="X54" s="104">
        <v>3214250</v>
      </c>
      <c r="Y54" s="104"/>
      <c r="Z54" s="104"/>
      <c r="AA54" s="104">
        <v>3214250</v>
      </c>
      <c r="AB54" s="104">
        <v>3214250</v>
      </c>
      <c r="AC54" s="107"/>
      <c r="AD54" s="103">
        <v>0</v>
      </c>
      <c r="AE54" s="103">
        <v>0</v>
      </c>
      <c r="AF54" s="100">
        <v>0</v>
      </c>
      <c r="AG54" s="100">
        <v>0</v>
      </c>
      <c r="AH54" s="100">
        <v>0</v>
      </c>
      <c r="AI54" s="100">
        <v>0</v>
      </c>
      <c r="AJ54" s="156">
        <v>0</v>
      </c>
      <c r="AK54" s="117" t="s">
        <v>681</v>
      </c>
      <c r="AL54" s="157"/>
    </row>
    <row r="55" spans="1:38" s="118" customFormat="1" x14ac:dyDescent="0.25">
      <c r="A55" s="116">
        <v>48</v>
      </c>
      <c r="B55" s="148" t="s">
        <v>380</v>
      </c>
      <c r="C55" s="148" t="s">
        <v>315</v>
      </c>
      <c r="D55" s="153" t="s">
        <v>346</v>
      </c>
      <c r="E55" s="148" t="s">
        <v>383</v>
      </c>
      <c r="F55" s="148" t="s">
        <v>350</v>
      </c>
      <c r="G55" s="148">
        <v>48</v>
      </c>
      <c r="H55" s="148" t="s">
        <v>307</v>
      </c>
      <c r="I55" s="154">
        <v>348</v>
      </c>
      <c r="J55" s="154" t="s">
        <v>366</v>
      </c>
      <c r="K55" s="148" t="s">
        <v>670</v>
      </c>
      <c r="L55" s="155" t="s">
        <v>586</v>
      </c>
      <c r="M55" s="101" t="s">
        <v>642</v>
      </c>
      <c r="N55" s="103" t="s">
        <v>623</v>
      </c>
      <c r="O55" s="101" t="s">
        <v>367</v>
      </c>
      <c r="P55" s="103">
        <v>1</v>
      </c>
      <c r="Q55" s="103">
        <v>1</v>
      </c>
      <c r="R55" s="102">
        <v>0</v>
      </c>
      <c r="S55" s="101">
        <v>0</v>
      </c>
      <c r="T55" s="102">
        <v>0</v>
      </c>
      <c r="U55" s="101">
        <v>0</v>
      </c>
      <c r="V55" s="102">
        <v>0</v>
      </c>
      <c r="W55" s="101">
        <v>0</v>
      </c>
      <c r="X55" s="104">
        <v>3345339.37</v>
      </c>
      <c r="Y55" s="104"/>
      <c r="Z55" s="104"/>
      <c r="AA55" s="104">
        <v>3345339.37</v>
      </c>
      <c r="AB55" s="104">
        <v>3345339.37</v>
      </c>
      <c r="AC55" s="107"/>
      <c r="AD55" s="103">
        <v>0</v>
      </c>
      <c r="AE55" s="103">
        <v>0</v>
      </c>
      <c r="AF55" s="100">
        <v>0</v>
      </c>
      <c r="AG55" s="100">
        <v>0</v>
      </c>
      <c r="AH55" s="100">
        <v>0</v>
      </c>
      <c r="AI55" s="100">
        <v>0</v>
      </c>
      <c r="AJ55" s="156">
        <v>0</v>
      </c>
      <c r="AK55" s="117" t="s">
        <v>681</v>
      </c>
      <c r="AL55" s="157"/>
    </row>
    <row r="56" spans="1:38" s="118" customFormat="1" x14ac:dyDescent="0.25">
      <c r="A56" s="116">
        <v>49</v>
      </c>
      <c r="B56" s="148" t="s">
        <v>380</v>
      </c>
      <c r="C56" s="148" t="s">
        <v>315</v>
      </c>
      <c r="D56" s="153" t="s">
        <v>346</v>
      </c>
      <c r="E56" s="148" t="s">
        <v>383</v>
      </c>
      <c r="F56" s="148" t="s">
        <v>350</v>
      </c>
      <c r="G56" s="148">
        <v>49</v>
      </c>
      <c r="H56" s="148" t="s">
        <v>307</v>
      </c>
      <c r="I56" s="154">
        <v>348</v>
      </c>
      <c r="J56" s="154" t="s">
        <v>366</v>
      </c>
      <c r="K56" s="148" t="s">
        <v>671</v>
      </c>
      <c r="L56" s="155" t="s">
        <v>587</v>
      </c>
      <c r="M56" s="101" t="s">
        <v>639</v>
      </c>
      <c r="N56" s="103" t="s">
        <v>624</v>
      </c>
      <c r="O56" s="101" t="s">
        <v>367</v>
      </c>
      <c r="P56" s="103">
        <v>1</v>
      </c>
      <c r="Q56" s="103">
        <v>1</v>
      </c>
      <c r="R56" s="102">
        <v>0</v>
      </c>
      <c r="S56" s="101">
        <v>0</v>
      </c>
      <c r="T56" s="102">
        <v>0</v>
      </c>
      <c r="U56" s="101">
        <v>0</v>
      </c>
      <c r="V56" s="102">
        <v>0</v>
      </c>
      <c r="W56" s="101">
        <v>0</v>
      </c>
      <c r="X56" s="104"/>
      <c r="Y56" s="104"/>
      <c r="Z56" s="104"/>
      <c r="AA56" s="104"/>
      <c r="AB56" s="104"/>
      <c r="AC56" s="107"/>
      <c r="AD56" s="103">
        <v>0</v>
      </c>
      <c r="AE56" s="103">
        <v>0</v>
      </c>
      <c r="AF56" s="100">
        <v>0</v>
      </c>
      <c r="AG56" s="100">
        <v>0</v>
      </c>
      <c r="AH56" s="100">
        <v>0</v>
      </c>
      <c r="AI56" s="100">
        <v>0</v>
      </c>
      <c r="AJ56" s="156">
        <v>0</v>
      </c>
      <c r="AK56" s="117" t="s">
        <v>681</v>
      </c>
      <c r="AL56" s="157"/>
    </row>
    <row r="57" spans="1:38" s="118" customFormat="1" x14ac:dyDescent="0.25">
      <c r="A57" s="116">
        <v>50</v>
      </c>
      <c r="B57" s="148" t="s">
        <v>380</v>
      </c>
      <c r="C57" s="148" t="s">
        <v>315</v>
      </c>
      <c r="D57" s="153" t="s">
        <v>346</v>
      </c>
      <c r="E57" s="148" t="s">
        <v>383</v>
      </c>
      <c r="F57" s="148" t="s">
        <v>350</v>
      </c>
      <c r="G57" s="148">
        <v>50</v>
      </c>
      <c r="H57" s="148" t="s">
        <v>307</v>
      </c>
      <c r="I57" s="154">
        <v>348</v>
      </c>
      <c r="J57" s="154" t="s">
        <v>366</v>
      </c>
      <c r="K57" s="148" t="s">
        <v>672</v>
      </c>
      <c r="L57" s="155" t="s">
        <v>588</v>
      </c>
      <c r="M57" s="101" t="s">
        <v>639</v>
      </c>
      <c r="N57" s="103" t="s">
        <v>625</v>
      </c>
      <c r="O57" s="101" t="s">
        <v>367</v>
      </c>
      <c r="P57" s="103">
        <v>1</v>
      </c>
      <c r="Q57" s="103">
        <v>1</v>
      </c>
      <c r="R57" s="102">
        <v>0</v>
      </c>
      <c r="S57" s="101">
        <v>0</v>
      </c>
      <c r="T57" s="102">
        <v>0</v>
      </c>
      <c r="U57" s="101">
        <v>0</v>
      </c>
      <c r="V57" s="102">
        <v>0</v>
      </c>
      <c r="W57" s="101">
        <v>0</v>
      </c>
      <c r="X57" s="104">
        <v>1568064.96</v>
      </c>
      <c r="Y57" s="104"/>
      <c r="Z57" s="104"/>
      <c r="AA57" s="104">
        <v>1568064.96</v>
      </c>
      <c r="AB57" s="104">
        <v>1568064.96</v>
      </c>
      <c r="AC57" s="107"/>
      <c r="AD57" s="103">
        <v>0</v>
      </c>
      <c r="AE57" s="103">
        <v>0</v>
      </c>
      <c r="AF57" s="100">
        <v>0</v>
      </c>
      <c r="AG57" s="100">
        <v>0</v>
      </c>
      <c r="AH57" s="100">
        <v>0</v>
      </c>
      <c r="AI57" s="100">
        <v>0</v>
      </c>
      <c r="AJ57" s="156">
        <v>0</v>
      </c>
      <c r="AK57" s="117" t="s">
        <v>681</v>
      </c>
      <c r="AL57" s="157"/>
    </row>
    <row r="58" spans="1:38" s="118" customFormat="1" x14ac:dyDescent="0.25">
      <c r="A58" s="116">
        <v>51</v>
      </c>
      <c r="B58" s="148" t="s">
        <v>380</v>
      </c>
      <c r="C58" s="148" t="s">
        <v>315</v>
      </c>
      <c r="D58" s="153" t="s">
        <v>346</v>
      </c>
      <c r="E58" s="148" t="s">
        <v>383</v>
      </c>
      <c r="F58" s="148" t="s">
        <v>350</v>
      </c>
      <c r="G58" s="148">
        <v>51</v>
      </c>
      <c r="H58" s="148" t="s">
        <v>307</v>
      </c>
      <c r="I58" s="154">
        <v>348</v>
      </c>
      <c r="J58" s="154" t="s">
        <v>366</v>
      </c>
      <c r="K58" s="148" t="s">
        <v>673</v>
      </c>
      <c r="L58" s="155" t="s">
        <v>589</v>
      </c>
      <c r="M58" s="101" t="s">
        <v>642</v>
      </c>
      <c r="N58" s="103" t="s">
        <v>626</v>
      </c>
      <c r="O58" s="101" t="s">
        <v>367</v>
      </c>
      <c r="P58" s="103">
        <v>1</v>
      </c>
      <c r="Q58" s="103">
        <v>1</v>
      </c>
      <c r="R58" s="102">
        <v>0</v>
      </c>
      <c r="S58" s="101">
        <v>0</v>
      </c>
      <c r="T58" s="102">
        <v>0</v>
      </c>
      <c r="U58" s="101">
        <v>0</v>
      </c>
      <c r="V58" s="102">
        <v>0</v>
      </c>
      <c r="W58" s="101">
        <v>0</v>
      </c>
      <c r="X58" s="104">
        <v>1899429.88</v>
      </c>
      <c r="Y58" s="104"/>
      <c r="Z58" s="104"/>
      <c r="AA58" s="104">
        <v>1899429.88</v>
      </c>
      <c r="AB58" s="104">
        <v>1899429.88</v>
      </c>
      <c r="AC58" s="107"/>
      <c r="AD58" s="103">
        <v>0</v>
      </c>
      <c r="AE58" s="103">
        <v>0</v>
      </c>
      <c r="AF58" s="100">
        <v>0</v>
      </c>
      <c r="AG58" s="100">
        <v>0</v>
      </c>
      <c r="AH58" s="100">
        <v>0</v>
      </c>
      <c r="AI58" s="100">
        <v>0</v>
      </c>
      <c r="AJ58" s="156">
        <v>0</v>
      </c>
      <c r="AK58" s="117" t="s">
        <v>681</v>
      </c>
      <c r="AL58" s="157"/>
    </row>
    <row r="59" spans="1:38" s="118" customFormat="1" x14ac:dyDescent="0.25">
      <c r="A59" s="116">
        <v>52</v>
      </c>
      <c r="B59" s="148" t="s">
        <v>380</v>
      </c>
      <c r="C59" s="148" t="s">
        <v>315</v>
      </c>
      <c r="D59" s="153" t="s">
        <v>346</v>
      </c>
      <c r="E59" s="148" t="s">
        <v>383</v>
      </c>
      <c r="F59" s="148" t="s">
        <v>350</v>
      </c>
      <c r="G59" s="148">
        <v>52</v>
      </c>
      <c r="H59" s="148" t="s">
        <v>307</v>
      </c>
      <c r="I59" s="154">
        <v>348</v>
      </c>
      <c r="J59" s="154" t="s">
        <v>366</v>
      </c>
      <c r="K59" s="148" t="s">
        <v>674</v>
      </c>
      <c r="L59" s="155" t="s">
        <v>590</v>
      </c>
      <c r="M59" s="101" t="s">
        <v>640</v>
      </c>
      <c r="N59" s="103" t="s">
        <v>627</v>
      </c>
      <c r="O59" s="101" t="s">
        <v>367</v>
      </c>
      <c r="P59" s="103">
        <v>1</v>
      </c>
      <c r="Q59" s="103">
        <v>1</v>
      </c>
      <c r="R59" s="102">
        <v>0</v>
      </c>
      <c r="S59" s="101">
        <v>0</v>
      </c>
      <c r="T59" s="102">
        <v>0</v>
      </c>
      <c r="U59" s="101">
        <v>0</v>
      </c>
      <c r="V59" s="102">
        <v>0</v>
      </c>
      <c r="W59" s="101">
        <v>0</v>
      </c>
      <c r="X59" s="104">
        <v>1024460.41</v>
      </c>
      <c r="Y59" s="104"/>
      <c r="Z59" s="104"/>
      <c r="AA59" s="104">
        <v>1024460.41</v>
      </c>
      <c r="AB59" s="104">
        <v>1024460.41</v>
      </c>
      <c r="AC59" s="107"/>
      <c r="AD59" s="103">
        <v>0</v>
      </c>
      <c r="AE59" s="103">
        <v>0</v>
      </c>
      <c r="AF59" s="100">
        <v>0</v>
      </c>
      <c r="AG59" s="100">
        <v>0</v>
      </c>
      <c r="AH59" s="100">
        <v>0</v>
      </c>
      <c r="AI59" s="100">
        <v>0</v>
      </c>
      <c r="AJ59" s="156">
        <v>0</v>
      </c>
      <c r="AK59" s="117" t="s">
        <v>681</v>
      </c>
      <c r="AL59" s="157"/>
    </row>
    <row r="60" spans="1:38" s="118" customFormat="1" x14ac:dyDescent="0.25">
      <c r="A60" s="116">
        <v>53</v>
      </c>
      <c r="B60" s="148" t="s">
        <v>380</v>
      </c>
      <c r="C60" s="148" t="s">
        <v>315</v>
      </c>
      <c r="D60" s="153" t="s">
        <v>346</v>
      </c>
      <c r="E60" s="148" t="s">
        <v>383</v>
      </c>
      <c r="F60" s="148" t="s">
        <v>350</v>
      </c>
      <c r="G60" s="148">
        <v>53</v>
      </c>
      <c r="H60" s="148" t="s">
        <v>307</v>
      </c>
      <c r="I60" s="154">
        <v>348</v>
      </c>
      <c r="J60" s="154" t="s">
        <v>366</v>
      </c>
      <c r="K60" s="148" t="s">
        <v>675</v>
      </c>
      <c r="L60" s="155" t="s">
        <v>591</v>
      </c>
      <c r="M60" s="101" t="s">
        <v>640</v>
      </c>
      <c r="N60" s="103" t="s">
        <v>628</v>
      </c>
      <c r="O60" s="101" t="s">
        <v>367</v>
      </c>
      <c r="P60" s="103">
        <v>1</v>
      </c>
      <c r="Q60" s="103">
        <v>1</v>
      </c>
      <c r="R60" s="102">
        <v>0</v>
      </c>
      <c r="S60" s="101">
        <v>0</v>
      </c>
      <c r="T60" s="102">
        <v>0</v>
      </c>
      <c r="U60" s="101">
        <v>0</v>
      </c>
      <c r="V60" s="102">
        <v>0</v>
      </c>
      <c r="W60" s="101">
        <v>0</v>
      </c>
      <c r="X60" s="104" t="s">
        <v>643</v>
      </c>
      <c r="Y60" s="104"/>
      <c r="Z60" s="104"/>
      <c r="AA60" s="104" t="s">
        <v>643</v>
      </c>
      <c r="AB60" s="104" t="s">
        <v>643</v>
      </c>
      <c r="AC60" s="107"/>
      <c r="AD60" s="103">
        <v>0</v>
      </c>
      <c r="AE60" s="103">
        <v>0</v>
      </c>
      <c r="AF60" s="100">
        <v>0</v>
      </c>
      <c r="AG60" s="100">
        <v>0</v>
      </c>
      <c r="AH60" s="100">
        <v>0</v>
      </c>
      <c r="AI60" s="100">
        <v>0</v>
      </c>
      <c r="AJ60" s="156">
        <v>0</v>
      </c>
      <c r="AK60" s="117" t="s">
        <v>681</v>
      </c>
      <c r="AL60" s="157"/>
    </row>
    <row r="61" spans="1:38" s="118" customFormat="1" x14ac:dyDescent="0.25">
      <c r="A61" s="116">
        <v>54</v>
      </c>
      <c r="B61" s="148" t="s">
        <v>380</v>
      </c>
      <c r="C61" s="148" t="s">
        <v>315</v>
      </c>
      <c r="D61" s="153" t="s">
        <v>346</v>
      </c>
      <c r="E61" s="148" t="s">
        <v>383</v>
      </c>
      <c r="F61" s="148" t="s">
        <v>350</v>
      </c>
      <c r="G61" s="148">
        <v>54</v>
      </c>
      <c r="H61" s="148" t="s">
        <v>307</v>
      </c>
      <c r="I61" s="154">
        <v>348</v>
      </c>
      <c r="J61" s="154" t="s">
        <v>366</v>
      </c>
      <c r="K61" s="148" t="s">
        <v>676</v>
      </c>
      <c r="L61" s="155" t="s">
        <v>592</v>
      </c>
      <c r="M61" s="101" t="s">
        <v>639</v>
      </c>
      <c r="N61" s="103" t="s">
        <v>606</v>
      </c>
      <c r="O61" s="101" t="s">
        <v>367</v>
      </c>
      <c r="P61" s="103">
        <v>1</v>
      </c>
      <c r="Q61" s="103">
        <v>1</v>
      </c>
      <c r="R61" s="102">
        <v>0</v>
      </c>
      <c r="S61" s="101">
        <v>0</v>
      </c>
      <c r="T61" s="102">
        <v>0</v>
      </c>
      <c r="U61" s="101">
        <v>0</v>
      </c>
      <c r="V61" s="102">
        <v>0</v>
      </c>
      <c r="W61" s="101">
        <v>0</v>
      </c>
      <c r="X61" s="104">
        <v>2435508.8199999998</v>
      </c>
      <c r="Y61" s="104"/>
      <c r="Z61" s="104"/>
      <c r="AA61" s="104">
        <v>2435508.8199999998</v>
      </c>
      <c r="AB61" s="104">
        <v>2435508.8199999998</v>
      </c>
      <c r="AC61" s="107"/>
      <c r="AD61" s="103">
        <v>0</v>
      </c>
      <c r="AE61" s="103">
        <v>0</v>
      </c>
      <c r="AF61" s="100">
        <v>0</v>
      </c>
      <c r="AG61" s="100">
        <v>0</v>
      </c>
      <c r="AH61" s="100">
        <v>0</v>
      </c>
      <c r="AI61" s="100">
        <v>0</v>
      </c>
      <c r="AJ61" s="156">
        <v>0</v>
      </c>
      <c r="AK61" s="117" t="s">
        <v>681</v>
      </c>
      <c r="AL61" s="157"/>
    </row>
    <row r="62" spans="1:38" s="118" customFormat="1" x14ac:dyDescent="0.25">
      <c r="A62" s="116">
        <v>55</v>
      </c>
      <c r="B62" s="148" t="s">
        <v>380</v>
      </c>
      <c r="C62" s="148" t="s">
        <v>315</v>
      </c>
      <c r="D62" s="153" t="s">
        <v>346</v>
      </c>
      <c r="E62" s="148" t="s">
        <v>383</v>
      </c>
      <c r="F62" s="148" t="s">
        <v>350</v>
      </c>
      <c r="G62" s="148">
        <v>55</v>
      </c>
      <c r="H62" s="148" t="s">
        <v>307</v>
      </c>
      <c r="I62" s="154">
        <v>348</v>
      </c>
      <c r="J62" s="154" t="s">
        <v>348</v>
      </c>
      <c r="K62" s="148" t="s">
        <v>677</v>
      </c>
      <c r="L62" s="155" t="s">
        <v>510</v>
      </c>
      <c r="M62" s="101" t="s">
        <v>640</v>
      </c>
      <c r="N62" s="103" t="s">
        <v>611</v>
      </c>
      <c r="O62" s="101" t="s">
        <v>342</v>
      </c>
      <c r="P62" s="103">
        <v>1</v>
      </c>
      <c r="Q62" s="103">
        <v>1</v>
      </c>
      <c r="R62" s="102">
        <v>0</v>
      </c>
      <c r="S62" s="101">
        <v>0</v>
      </c>
      <c r="T62" s="102">
        <v>0</v>
      </c>
      <c r="U62" s="101">
        <v>0</v>
      </c>
      <c r="V62" s="102">
        <v>0</v>
      </c>
      <c r="W62" s="101">
        <v>0</v>
      </c>
      <c r="X62" s="104">
        <v>274410.65999999997</v>
      </c>
      <c r="Y62" s="104"/>
      <c r="Z62" s="104"/>
      <c r="AA62" s="104">
        <v>274410.65999999997</v>
      </c>
      <c r="AB62" s="104">
        <v>274410.65999999997</v>
      </c>
      <c r="AC62" s="107"/>
      <c r="AD62" s="103">
        <v>0</v>
      </c>
      <c r="AE62" s="103">
        <v>0</v>
      </c>
      <c r="AF62" s="100">
        <v>0</v>
      </c>
      <c r="AG62" s="100">
        <v>0</v>
      </c>
      <c r="AH62" s="100">
        <v>0</v>
      </c>
      <c r="AI62" s="100">
        <v>0</v>
      </c>
      <c r="AJ62" s="156">
        <v>0</v>
      </c>
      <c r="AK62" s="117" t="s">
        <v>681</v>
      </c>
      <c r="AL62" s="157"/>
    </row>
    <row r="63" spans="1:38" s="118" customFormat="1" x14ac:dyDescent="0.25">
      <c r="A63" s="116">
        <v>57</v>
      </c>
      <c r="B63" s="148" t="s">
        <v>380</v>
      </c>
      <c r="C63" s="148" t="s">
        <v>315</v>
      </c>
      <c r="D63" s="153" t="s">
        <v>346</v>
      </c>
      <c r="E63" s="148" t="s">
        <v>383</v>
      </c>
      <c r="F63" s="148" t="s">
        <v>350</v>
      </c>
      <c r="G63" s="148">
        <v>57</v>
      </c>
      <c r="H63" s="148" t="s">
        <v>307</v>
      </c>
      <c r="I63" s="154">
        <v>348</v>
      </c>
      <c r="J63" s="154" t="s">
        <v>366</v>
      </c>
      <c r="K63" s="148" t="s">
        <v>678</v>
      </c>
      <c r="L63" s="155" t="s">
        <v>641</v>
      </c>
      <c r="M63" s="101" t="s">
        <v>642</v>
      </c>
      <c r="N63" s="103" t="s">
        <v>619</v>
      </c>
      <c r="O63" s="101" t="s">
        <v>637</v>
      </c>
      <c r="P63" s="103">
        <v>1</v>
      </c>
      <c r="Q63" s="103">
        <v>1</v>
      </c>
      <c r="R63" s="102">
        <v>0</v>
      </c>
      <c r="S63" s="101">
        <v>0</v>
      </c>
      <c r="T63" s="102">
        <v>0</v>
      </c>
      <c r="U63" s="101">
        <v>0</v>
      </c>
      <c r="V63" s="102">
        <v>0</v>
      </c>
      <c r="W63" s="101">
        <v>0</v>
      </c>
      <c r="X63" s="104">
        <v>302655.64</v>
      </c>
      <c r="Y63" s="104"/>
      <c r="Z63" s="104"/>
      <c r="AA63" s="104">
        <v>302655.64</v>
      </c>
      <c r="AB63" s="104">
        <v>302655.64</v>
      </c>
      <c r="AC63" s="107"/>
      <c r="AD63" s="103">
        <v>0</v>
      </c>
      <c r="AE63" s="103">
        <v>0</v>
      </c>
      <c r="AF63" s="100">
        <v>0</v>
      </c>
      <c r="AG63" s="100">
        <v>0</v>
      </c>
      <c r="AH63" s="100">
        <v>0</v>
      </c>
      <c r="AI63" s="100">
        <v>0</v>
      </c>
      <c r="AJ63" s="156">
        <v>0</v>
      </c>
      <c r="AK63" s="117" t="s">
        <v>681</v>
      </c>
      <c r="AL63" s="157"/>
    </row>
    <row r="64" spans="1:38" s="118" customFormat="1" x14ac:dyDescent="0.25">
      <c r="A64" s="116">
        <v>58</v>
      </c>
      <c r="B64" s="148" t="s">
        <v>380</v>
      </c>
      <c r="C64" s="148" t="s">
        <v>315</v>
      </c>
      <c r="D64" s="153" t="s">
        <v>346</v>
      </c>
      <c r="E64" s="148" t="s">
        <v>383</v>
      </c>
      <c r="F64" s="148" t="s">
        <v>350</v>
      </c>
      <c r="G64" s="148">
        <v>58</v>
      </c>
      <c r="H64" s="148" t="s">
        <v>307</v>
      </c>
      <c r="I64" s="154">
        <v>348</v>
      </c>
      <c r="J64" s="154" t="s">
        <v>366</v>
      </c>
      <c r="K64" s="148" t="s">
        <v>679</v>
      </c>
      <c r="L64" s="155" t="s">
        <v>598</v>
      </c>
      <c r="M64" s="101" t="s">
        <v>642</v>
      </c>
      <c r="N64" s="103" t="s">
        <v>619</v>
      </c>
      <c r="O64" s="101" t="s">
        <v>637</v>
      </c>
      <c r="P64" s="103">
        <v>1</v>
      </c>
      <c r="Q64" s="103">
        <v>1</v>
      </c>
      <c r="R64" s="102">
        <v>0</v>
      </c>
      <c r="S64" s="101">
        <v>0</v>
      </c>
      <c r="T64" s="102">
        <v>0</v>
      </c>
      <c r="U64" s="101">
        <v>0</v>
      </c>
      <c r="V64" s="102">
        <v>0</v>
      </c>
      <c r="W64" s="101">
        <v>0</v>
      </c>
      <c r="X64" s="104">
        <v>65000</v>
      </c>
      <c r="Y64" s="104">
        <v>0</v>
      </c>
      <c r="Z64" s="104">
        <v>0</v>
      </c>
      <c r="AA64" s="104">
        <v>65000</v>
      </c>
      <c r="AB64" s="104"/>
      <c r="AC64" s="107">
        <v>65000</v>
      </c>
      <c r="AD64" s="103">
        <v>0</v>
      </c>
      <c r="AE64" s="103">
        <v>0</v>
      </c>
      <c r="AF64" s="100">
        <v>0</v>
      </c>
      <c r="AG64" s="100">
        <v>0</v>
      </c>
      <c r="AH64" s="100">
        <v>0</v>
      </c>
      <c r="AI64" s="100">
        <v>0</v>
      </c>
      <c r="AJ64" s="156">
        <v>0</v>
      </c>
      <c r="AK64" s="117" t="s">
        <v>681</v>
      </c>
      <c r="AL64" s="157"/>
    </row>
    <row r="65" spans="1:38" s="118" customFormat="1" x14ac:dyDescent="0.25">
      <c r="A65" s="116"/>
      <c r="B65" s="148"/>
      <c r="C65" s="148"/>
      <c r="D65" s="153"/>
      <c r="E65" s="148"/>
      <c r="F65" s="148"/>
      <c r="G65" s="148"/>
      <c r="H65" s="148"/>
      <c r="I65" s="154"/>
      <c r="J65" s="154"/>
      <c r="K65" s="148"/>
      <c r="L65" s="155"/>
      <c r="M65" s="101"/>
      <c r="N65" s="103"/>
      <c r="O65" s="101"/>
      <c r="P65" s="103"/>
      <c r="Q65" s="103"/>
      <c r="R65" s="102"/>
      <c r="S65" s="101"/>
      <c r="T65" s="102"/>
      <c r="U65" s="101"/>
      <c r="V65" s="102"/>
      <c r="W65" s="101"/>
      <c r="X65" s="104"/>
      <c r="Y65" s="104"/>
      <c r="Z65" s="104"/>
      <c r="AA65" s="104"/>
      <c r="AB65" s="104"/>
      <c r="AC65" s="107"/>
      <c r="AD65" s="103"/>
      <c r="AE65" s="103"/>
      <c r="AF65" s="100"/>
      <c r="AG65" s="100"/>
      <c r="AH65" s="100"/>
      <c r="AI65" s="100"/>
      <c r="AJ65" s="156"/>
      <c r="AK65" s="117"/>
      <c r="AL65" s="157"/>
    </row>
    <row r="71" spans="1:38" x14ac:dyDescent="0.25">
      <c r="G71" s="61"/>
    </row>
  </sheetData>
  <mergeCells count="14">
    <mergeCell ref="AC6:AE6"/>
    <mergeCell ref="AF6:AG6"/>
    <mergeCell ref="AH6:AI6"/>
    <mergeCell ref="AJ6:AK6"/>
    <mergeCell ref="E1:X1"/>
    <mergeCell ref="AB1:AG1"/>
    <mergeCell ref="E2:X2"/>
    <mergeCell ref="E4:X4"/>
    <mergeCell ref="B6:H6"/>
    <mergeCell ref="I6:L6"/>
    <mergeCell ref="M6:O6"/>
    <mergeCell ref="P6:Q6"/>
    <mergeCell ref="R6:W6"/>
    <mergeCell ref="X6:AB6"/>
  </mergeCells>
  <pageMargins left="0.7" right="0.7" top="0.75" bottom="0.75" header="0.3" footer="0.3"/>
  <pageSetup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98"/>
  <sheetViews>
    <sheetView zoomScale="90" zoomScaleNormal="90" workbookViewId="0">
      <pane xSplit="1" ySplit="9" topLeftCell="Q67" activePane="bottomRight" state="frozen"/>
      <selection pane="topRight" activeCell="B1" sqref="B1"/>
      <selection pane="bottomLeft" activeCell="A8" sqref="A8"/>
      <selection pane="bottomRight" activeCell="AA91" sqref="AA91"/>
    </sheetView>
  </sheetViews>
  <sheetFormatPr baseColWidth="10" defaultRowHeight="15" x14ac:dyDescent="0.25"/>
  <cols>
    <col min="2" max="2" width="12.7109375" customWidth="1"/>
    <col min="10" max="10" width="44.7109375" customWidth="1"/>
    <col min="12" max="12" width="44" customWidth="1"/>
    <col min="13" max="13" width="20.7109375" customWidth="1"/>
    <col min="14" max="14" width="11.42578125" customWidth="1"/>
    <col min="15" max="15" width="17.5703125" customWidth="1"/>
    <col min="18" max="18" width="11.85546875" customWidth="1"/>
    <col min="19" max="19" width="13.42578125" customWidth="1"/>
    <col min="20" max="20" width="11.7109375" customWidth="1"/>
    <col min="21" max="21" width="14.28515625" customWidth="1"/>
    <col min="22" max="22" width="12.85546875" customWidth="1"/>
    <col min="23" max="23" width="14.7109375" customWidth="1"/>
    <col min="24" max="24" width="15" bestFit="1" customWidth="1"/>
    <col min="25" max="28" width="13.85546875" bestFit="1" customWidth="1"/>
    <col min="29" max="29" width="12.85546875" style="123" customWidth="1"/>
    <col min="30" max="30" width="11.85546875" bestFit="1" customWidth="1"/>
    <col min="31" max="31" width="11.42578125" style="127"/>
    <col min="36" max="37" width="14.28515625" customWidth="1"/>
  </cols>
  <sheetData>
    <row r="1" spans="1:48" ht="18.75" customHeight="1" x14ac:dyDescent="0.6">
      <c r="B1" s="9"/>
      <c r="C1" s="9"/>
      <c r="D1" s="9"/>
      <c r="E1" s="208" t="s">
        <v>132</v>
      </c>
      <c r="F1" s="208"/>
      <c r="G1" s="208"/>
      <c r="H1" s="208"/>
      <c r="I1" s="208"/>
      <c r="J1" s="208"/>
      <c r="K1" s="208"/>
      <c r="L1" s="208"/>
      <c r="M1" s="208"/>
      <c r="N1" s="208"/>
      <c r="O1" s="208"/>
      <c r="P1" s="208"/>
      <c r="Q1" s="208"/>
      <c r="R1" s="208"/>
      <c r="S1" s="208"/>
      <c r="T1" s="208"/>
      <c r="U1" s="208"/>
      <c r="V1" s="208"/>
      <c r="W1" s="208"/>
      <c r="X1" s="208"/>
      <c r="Y1" s="17"/>
      <c r="Z1" s="17"/>
      <c r="AA1" s="17"/>
      <c r="AB1" s="200" t="s">
        <v>26</v>
      </c>
      <c r="AC1" s="200"/>
      <c r="AD1" s="200"/>
      <c r="AE1" s="200"/>
      <c r="AF1" s="200"/>
      <c r="AG1" s="200"/>
      <c r="AH1" s="110"/>
      <c r="AI1" s="110"/>
      <c r="AJ1" s="110"/>
      <c r="AK1" s="110"/>
      <c r="AL1" s="110"/>
    </row>
    <row r="2" spans="1:48" ht="24.75" customHeight="1" thickBot="1" x14ac:dyDescent="0.55000000000000004">
      <c r="B2" s="9"/>
      <c r="C2" s="9"/>
      <c r="D2" s="9"/>
      <c r="E2" s="199" t="s">
        <v>487</v>
      </c>
      <c r="F2" s="199"/>
      <c r="G2" s="199"/>
      <c r="H2" s="199"/>
      <c r="I2" s="199"/>
      <c r="J2" s="199"/>
      <c r="K2" s="199"/>
      <c r="L2" s="199"/>
      <c r="M2" s="199"/>
      <c r="N2" s="199"/>
      <c r="O2" s="199"/>
      <c r="P2" s="199"/>
      <c r="Q2" s="199"/>
      <c r="R2" s="199"/>
      <c r="S2" s="199"/>
      <c r="T2" s="199"/>
      <c r="U2" s="199"/>
      <c r="V2" s="199"/>
      <c r="W2" s="199"/>
      <c r="X2" s="199"/>
      <c r="Y2" s="19"/>
      <c r="Z2" s="19"/>
      <c r="AA2" s="19"/>
      <c r="AB2" s="19"/>
      <c r="AC2" s="20"/>
      <c r="AD2" s="19"/>
      <c r="AE2" s="124"/>
      <c r="AF2" s="19"/>
      <c r="AG2" s="19"/>
      <c r="AH2" s="19"/>
      <c r="AI2" s="19"/>
      <c r="AJ2" s="10" t="s">
        <v>18</v>
      </c>
      <c r="AK2" s="10" t="s">
        <v>19</v>
      </c>
      <c r="AL2" s="80" t="s">
        <v>448</v>
      </c>
    </row>
    <row r="3" spans="1:48" x14ac:dyDescent="0.25">
      <c r="B3" s="9"/>
      <c r="C3" s="9"/>
      <c r="D3" s="9"/>
      <c r="E3" s="9" t="s">
        <v>33</v>
      </c>
      <c r="F3" s="9"/>
      <c r="G3" s="9"/>
      <c r="H3" s="9"/>
      <c r="I3" s="9"/>
      <c r="J3" s="9"/>
      <c r="K3" s="9"/>
      <c r="L3" s="9"/>
      <c r="M3" s="9"/>
      <c r="N3" s="9"/>
      <c r="O3" s="9"/>
      <c r="P3" s="9"/>
      <c r="Q3" s="9"/>
      <c r="R3" s="9"/>
      <c r="S3" s="9"/>
      <c r="T3" s="9"/>
      <c r="U3" s="9"/>
      <c r="V3" s="9"/>
      <c r="W3" s="9"/>
      <c r="X3" s="9"/>
      <c r="Y3" s="9"/>
      <c r="Z3" s="9"/>
      <c r="AA3" s="9"/>
      <c r="AB3" s="9"/>
      <c r="AC3" s="122"/>
      <c r="AD3" s="9"/>
      <c r="AE3" s="125"/>
      <c r="AF3" s="9"/>
      <c r="AG3" s="9"/>
      <c r="AH3" s="9"/>
      <c r="AI3" s="9"/>
      <c r="AJ3" s="11" t="s">
        <v>20</v>
      </c>
      <c r="AK3" s="12" t="s">
        <v>21</v>
      </c>
      <c r="AL3" s="79" t="s">
        <v>449</v>
      </c>
      <c r="AM3">
        <v>59</v>
      </c>
      <c r="AN3">
        <v>19</v>
      </c>
    </row>
    <row r="4" spans="1:48" ht="16.5" thickBot="1" x14ac:dyDescent="0.3">
      <c r="B4" s="9"/>
      <c r="C4" s="9"/>
      <c r="D4" s="9"/>
      <c r="E4" s="198" t="s">
        <v>35</v>
      </c>
      <c r="F4" s="198"/>
      <c r="G4" s="198"/>
      <c r="H4" s="198"/>
      <c r="I4" s="198"/>
      <c r="J4" s="198"/>
      <c r="K4" s="198"/>
      <c r="L4" s="198"/>
      <c r="M4" s="198"/>
      <c r="N4" s="198"/>
      <c r="O4" s="198"/>
      <c r="P4" s="198"/>
      <c r="Q4" s="198"/>
      <c r="R4" s="198"/>
      <c r="S4" s="198"/>
      <c r="T4" s="198"/>
      <c r="U4" s="198"/>
      <c r="V4" s="198"/>
      <c r="W4" s="198"/>
      <c r="X4" s="198"/>
      <c r="Y4" s="34"/>
      <c r="Z4" s="34"/>
      <c r="AA4" s="34"/>
      <c r="AB4" s="34"/>
      <c r="AC4" s="112"/>
      <c r="AD4" s="34"/>
      <c r="AE4" s="126"/>
      <c r="AF4" s="34"/>
      <c r="AG4" s="22"/>
      <c r="AH4" s="22"/>
      <c r="AI4" s="22"/>
      <c r="AJ4" s="13" t="s">
        <v>22</v>
      </c>
      <c r="AK4" s="14" t="s">
        <v>23</v>
      </c>
      <c r="AL4" s="79" t="s">
        <v>450</v>
      </c>
      <c r="AM4">
        <v>99</v>
      </c>
      <c r="AN4">
        <v>24</v>
      </c>
    </row>
    <row r="5" spans="1:48" ht="8.25" customHeight="1" x14ac:dyDescent="0.25">
      <c r="B5" s="9"/>
      <c r="C5" s="9"/>
      <c r="D5" s="9"/>
      <c r="E5" s="9"/>
      <c r="F5" s="9"/>
      <c r="G5" s="9"/>
      <c r="H5" s="9"/>
      <c r="I5" s="9"/>
      <c r="J5" s="9"/>
      <c r="K5" s="9"/>
      <c r="L5" s="9"/>
      <c r="M5" s="9"/>
      <c r="N5" s="9"/>
      <c r="O5" s="9"/>
      <c r="P5" s="9"/>
      <c r="Q5" s="9"/>
      <c r="R5" s="9"/>
      <c r="S5" s="9"/>
      <c r="T5" s="9"/>
      <c r="U5" s="9"/>
      <c r="V5" s="9"/>
      <c r="W5" s="9"/>
      <c r="X5" s="9"/>
      <c r="Y5" s="9"/>
      <c r="Z5" s="9"/>
      <c r="AA5" s="9"/>
      <c r="AB5" s="9"/>
      <c r="AC5" s="122"/>
      <c r="AD5" s="9"/>
      <c r="AE5" s="125"/>
      <c r="AF5" s="9"/>
      <c r="AG5" s="9"/>
      <c r="AH5" s="9"/>
      <c r="AI5" s="9"/>
      <c r="AJ5" s="24" t="s">
        <v>24</v>
      </c>
      <c r="AK5" s="25">
        <v>100</v>
      </c>
      <c r="AL5" s="79" t="s">
        <v>454</v>
      </c>
      <c r="AM5">
        <v>100</v>
      </c>
      <c r="AN5">
        <v>25</v>
      </c>
    </row>
    <row r="6" spans="1:48" ht="40.5" customHeight="1" x14ac:dyDescent="0.25">
      <c r="B6" s="202" t="s">
        <v>74</v>
      </c>
      <c r="C6" s="202"/>
      <c r="D6" s="202"/>
      <c r="E6" s="202"/>
      <c r="F6" s="202"/>
      <c r="G6" s="202"/>
      <c r="H6" s="202"/>
      <c r="I6" s="203" t="s">
        <v>70</v>
      </c>
      <c r="J6" s="203"/>
      <c r="K6" s="203"/>
      <c r="L6" s="203"/>
      <c r="M6" s="202" t="s">
        <v>39</v>
      </c>
      <c r="N6" s="202"/>
      <c r="O6" s="202"/>
      <c r="P6" s="201" t="s">
        <v>51</v>
      </c>
      <c r="Q6" s="201"/>
      <c r="R6" s="204" t="s">
        <v>44</v>
      </c>
      <c r="S6" s="204"/>
      <c r="T6" s="204"/>
      <c r="U6" s="204"/>
      <c r="V6" s="204"/>
      <c r="W6" s="204"/>
      <c r="X6" s="204" t="s">
        <v>47</v>
      </c>
      <c r="Y6" s="204"/>
      <c r="Z6" s="204"/>
      <c r="AA6" s="204"/>
      <c r="AB6" s="204"/>
      <c r="AC6" s="207" t="s">
        <v>36</v>
      </c>
      <c r="AD6" s="207"/>
      <c r="AE6" s="207"/>
      <c r="AF6" s="204" t="s">
        <v>73</v>
      </c>
      <c r="AG6" s="204"/>
      <c r="AH6" s="201" t="s">
        <v>72</v>
      </c>
      <c r="AI6" s="201"/>
      <c r="AJ6" s="205" t="s">
        <v>71</v>
      </c>
      <c r="AK6" s="206"/>
      <c r="AL6" s="111"/>
      <c r="AO6" t="s">
        <v>9</v>
      </c>
      <c r="AP6" t="s">
        <v>9</v>
      </c>
    </row>
    <row r="7" spans="1:48" s="118" customFormat="1" ht="46.5" thickBot="1" x14ac:dyDescent="0.3">
      <c r="A7" s="3"/>
      <c r="B7" s="2" t="s">
        <v>37</v>
      </c>
      <c r="C7" s="67" t="s">
        <v>3</v>
      </c>
      <c r="D7" s="1" t="s">
        <v>52</v>
      </c>
      <c r="E7" s="67" t="s">
        <v>27</v>
      </c>
      <c r="F7" s="67" t="s">
        <v>4</v>
      </c>
      <c r="G7" s="68" t="s">
        <v>1</v>
      </c>
      <c r="H7" s="1" t="s">
        <v>5</v>
      </c>
      <c r="I7" s="67" t="s">
        <v>48</v>
      </c>
      <c r="J7" s="67" t="s">
        <v>2</v>
      </c>
      <c r="K7" s="68" t="s">
        <v>40</v>
      </c>
      <c r="L7" s="1" t="s">
        <v>7</v>
      </c>
      <c r="M7" s="69" t="s">
        <v>43</v>
      </c>
      <c r="N7" s="70" t="s">
        <v>53</v>
      </c>
      <c r="O7" s="70" t="s">
        <v>28</v>
      </c>
      <c r="P7" s="69" t="s">
        <v>46</v>
      </c>
      <c r="Q7" s="70" t="s">
        <v>45</v>
      </c>
      <c r="R7" s="69" t="s">
        <v>683</v>
      </c>
      <c r="S7" s="69" t="s">
        <v>684</v>
      </c>
      <c r="T7" s="70" t="s">
        <v>685</v>
      </c>
      <c r="U7" s="70" t="s">
        <v>686</v>
      </c>
      <c r="V7" s="69" t="s">
        <v>687</v>
      </c>
      <c r="W7" s="69" t="s">
        <v>688</v>
      </c>
      <c r="X7" s="71" t="s">
        <v>29</v>
      </c>
      <c r="Y7" s="72" t="s">
        <v>30</v>
      </c>
      <c r="Z7" s="72" t="s">
        <v>75</v>
      </c>
      <c r="AA7" s="67" t="s">
        <v>38</v>
      </c>
      <c r="AB7" s="72" t="s">
        <v>31</v>
      </c>
      <c r="AC7" s="113" t="s">
        <v>32</v>
      </c>
      <c r="AD7" s="115" t="s">
        <v>61</v>
      </c>
      <c r="AE7" s="113" t="s">
        <v>76</v>
      </c>
      <c r="AF7" s="21" t="s">
        <v>436</v>
      </c>
      <c r="AG7" s="73" t="s">
        <v>77</v>
      </c>
      <c r="AH7" s="21" t="s">
        <v>78</v>
      </c>
      <c r="AI7" s="73" t="s">
        <v>79</v>
      </c>
      <c r="AJ7" s="21" t="s">
        <v>50</v>
      </c>
      <c r="AK7" s="73" t="s">
        <v>49</v>
      </c>
      <c r="AL7" s="82"/>
      <c r="AM7"/>
      <c r="AN7"/>
    </row>
    <row r="8" spans="1:48" s="118" customFormat="1" ht="15" customHeight="1" thickBot="1" x14ac:dyDescent="0.3">
      <c r="A8" s="130">
        <v>1</v>
      </c>
      <c r="B8" s="131" t="s">
        <v>380</v>
      </c>
      <c r="C8" s="131" t="s">
        <v>745</v>
      </c>
      <c r="D8" s="131" t="s">
        <v>746</v>
      </c>
      <c r="E8" s="131" t="s">
        <v>383</v>
      </c>
      <c r="F8" s="131" t="s">
        <v>744</v>
      </c>
      <c r="G8" s="131">
        <v>1</v>
      </c>
      <c r="H8" s="131" t="s">
        <v>748</v>
      </c>
      <c r="I8" s="132">
        <v>343</v>
      </c>
      <c r="J8" s="132" t="s">
        <v>749</v>
      </c>
      <c r="K8" s="131" t="s">
        <v>310</v>
      </c>
      <c r="L8" s="133" t="s">
        <v>757</v>
      </c>
      <c r="M8" s="133" t="s">
        <v>758</v>
      </c>
      <c r="N8" s="133" t="s">
        <v>759</v>
      </c>
      <c r="O8" s="133" t="s">
        <v>760</v>
      </c>
      <c r="P8" s="133">
        <v>1</v>
      </c>
      <c r="Q8" s="133">
        <v>1</v>
      </c>
      <c r="R8" s="134">
        <v>1</v>
      </c>
      <c r="S8" s="133" t="s">
        <v>576</v>
      </c>
      <c r="T8" s="134">
        <v>0</v>
      </c>
      <c r="U8" s="133" t="s">
        <v>574</v>
      </c>
      <c r="V8" s="134">
        <v>0</v>
      </c>
      <c r="W8" s="134" t="s">
        <v>576</v>
      </c>
      <c r="X8" s="134">
        <v>162135.22</v>
      </c>
      <c r="Y8" s="134">
        <v>0</v>
      </c>
      <c r="Z8" s="134">
        <f t="shared" ref="Z8:Z29" si="0">AA8</f>
        <v>162135.22</v>
      </c>
      <c r="AA8" s="134">
        <v>162135.22</v>
      </c>
      <c r="AB8" s="134">
        <v>0</v>
      </c>
      <c r="AC8" s="134">
        <f t="shared" ref="AC8:AC39" si="1">Q8</f>
        <v>1</v>
      </c>
      <c r="AD8" s="134">
        <f t="shared" ref="AD8:AD39" si="2">Q8</f>
        <v>1</v>
      </c>
      <c r="AE8" s="134">
        <f t="shared" ref="AE8:AE39" si="3">+R8+T8+V8</f>
        <v>1</v>
      </c>
      <c r="AF8" s="134">
        <f t="shared" ref="AF8:AF29" si="4">+AD8/X8</f>
        <v>6.1676913874727524E-6</v>
      </c>
      <c r="AG8" s="134">
        <f t="shared" ref="AG8:AG39" si="5">Y8</f>
        <v>0</v>
      </c>
      <c r="AH8" s="134">
        <f t="shared" ref="AH8:AH39" si="6">+AD8/AC8%</f>
        <v>100</v>
      </c>
      <c r="AI8" s="134">
        <f t="shared" ref="AI8:AI39" si="7">+AE8/AD8%</f>
        <v>100</v>
      </c>
      <c r="AJ8" s="143">
        <f>AI8</f>
        <v>100</v>
      </c>
      <c r="AK8" s="117" t="s">
        <v>858</v>
      </c>
      <c r="AL8" s="144" t="s">
        <v>9</v>
      </c>
    </row>
    <row r="9" spans="1:48" s="118" customFormat="1" ht="15.75" customHeight="1" thickBot="1" x14ac:dyDescent="0.3">
      <c r="A9" s="130">
        <v>2</v>
      </c>
      <c r="B9" s="131" t="s">
        <v>380</v>
      </c>
      <c r="C9" s="131" t="s">
        <v>745</v>
      </c>
      <c r="D9" s="131" t="s">
        <v>746</v>
      </c>
      <c r="E9" s="131" t="s">
        <v>383</v>
      </c>
      <c r="F9" s="131" t="s">
        <v>744</v>
      </c>
      <c r="G9" s="131">
        <v>2</v>
      </c>
      <c r="H9" s="131" t="s">
        <v>748</v>
      </c>
      <c r="I9" s="132">
        <v>343</v>
      </c>
      <c r="J9" s="132" t="s">
        <v>749</v>
      </c>
      <c r="K9" s="131" t="s">
        <v>311</v>
      </c>
      <c r="L9" s="133" t="s">
        <v>761</v>
      </c>
      <c r="M9" s="133" t="s">
        <v>762</v>
      </c>
      <c r="N9" s="133" t="s">
        <v>763</v>
      </c>
      <c r="O9" s="133" t="s">
        <v>760</v>
      </c>
      <c r="P9" s="133">
        <v>1</v>
      </c>
      <c r="Q9" s="133">
        <v>1</v>
      </c>
      <c r="R9" s="134">
        <v>1</v>
      </c>
      <c r="S9" s="133" t="s">
        <v>576</v>
      </c>
      <c r="T9" s="134">
        <v>0</v>
      </c>
      <c r="U9" s="133" t="s">
        <v>574</v>
      </c>
      <c r="V9" s="134">
        <v>0</v>
      </c>
      <c r="W9" s="134" t="s">
        <v>576</v>
      </c>
      <c r="X9" s="134">
        <v>144530.76</v>
      </c>
      <c r="Y9" s="134">
        <v>0</v>
      </c>
      <c r="Z9" s="134">
        <f t="shared" si="0"/>
        <v>144530.76</v>
      </c>
      <c r="AA9" s="134">
        <v>144530.76</v>
      </c>
      <c r="AB9" s="134"/>
      <c r="AC9" s="134">
        <f t="shared" si="1"/>
        <v>1</v>
      </c>
      <c r="AD9" s="134">
        <f t="shared" si="2"/>
        <v>1</v>
      </c>
      <c r="AE9" s="134">
        <f t="shared" si="3"/>
        <v>1</v>
      </c>
      <c r="AF9" s="134">
        <f t="shared" si="4"/>
        <v>6.9189423760035579E-6</v>
      </c>
      <c r="AG9" s="134">
        <f t="shared" si="5"/>
        <v>0</v>
      </c>
      <c r="AH9" s="134">
        <f t="shared" si="6"/>
        <v>100</v>
      </c>
      <c r="AI9" s="134">
        <f t="shared" si="7"/>
        <v>100</v>
      </c>
      <c r="AJ9" s="143">
        <f t="shared" ref="AJ9:AJ72" si="8">AI9</f>
        <v>100</v>
      </c>
      <c r="AK9" s="117" t="s">
        <v>858</v>
      </c>
      <c r="AL9" s="144" t="s">
        <v>9</v>
      </c>
      <c r="AO9" s="118" t="s">
        <v>62</v>
      </c>
      <c r="AP9" s="118" t="s">
        <v>63</v>
      </c>
      <c r="AQ9" s="118" t="s">
        <v>64</v>
      </c>
      <c r="AR9" s="118" t="s">
        <v>65</v>
      </c>
      <c r="AS9" s="118" t="s">
        <v>66</v>
      </c>
      <c r="AT9" s="118" t="s">
        <v>67</v>
      </c>
      <c r="AU9" s="118" t="s">
        <v>68</v>
      </c>
      <c r="AV9" s="118" t="s">
        <v>69</v>
      </c>
    </row>
    <row r="10" spans="1:48" s="118" customFormat="1" ht="15.75" thickBot="1" x14ac:dyDescent="0.3">
      <c r="A10" s="130">
        <v>3</v>
      </c>
      <c r="B10" s="131" t="s">
        <v>380</v>
      </c>
      <c r="C10" s="131" t="s">
        <v>745</v>
      </c>
      <c r="D10" s="131" t="s">
        <v>746</v>
      </c>
      <c r="E10" s="131" t="s">
        <v>383</v>
      </c>
      <c r="F10" s="131" t="s">
        <v>744</v>
      </c>
      <c r="G10" s="131">
        <v>3</v>
      </c>
      <c r="H10" s="131" t="s">
        <v>748</v>
      </c>
      <c r="I10" s="132">
        <v>343</v>
      </c>
      <c r="J10" s="132" t="s">
        <v>749</v>
      </c>
      <c r="K10" s="131" t="s">
        <v>312</v>
      </c>
      <c r="L10" s="133" t="s">
        <v>764</v>
      </c>
      <c r="M10" s="133" t="s">
        <v>765</v>
      </c>
      <c r="N10" s="114" t="s">
        <v>766</v>
      </c>
      <c r="O10" s="133" t="s">
        <v>760</v>
      </c>
      <c r="P10" s="114">
        <v>1</v>
      </c>
      <c r="Q10" s="114">
        <v>1</v>
      </c>
      <c r="R10" s="134">
        <v>1</v>
      </c>
      <c r="S10" s="133" t="s">
        <v>576</v>
      </c>
      <c r="T10" s="134">
        <v>0</v>
      </c>
      <c r="U10" s="133" t="s">
        <v>574</v>
      </c>
      <c r="V10" s="134">
        <v>0</v>
      </c>
      <c r="W10" s="134" t="s">
        <v>576</v>
      </c>
      <c r="X10" s="134">
        <v>65692.39</v>
      </c>
      <c r="Y10" s="134">
        <v>0</v>
      </c>
      <c r="Z10" s="134">
        <f t="shared" si="0"/>
        <v>65692.39</v>
      </c>
      <c r="AA10" s="134">
        <v>65692.39</v>
      </c>
      <c r="AB10" s="134"/>
      <c r="AC10" s="134">
        <f t="shared" si="1"/>
        <v>1</v>
      </c>
      <c r="AD10" s="134">
        <f t="shared" si="2"/>
        <v>1</v>
      </c>
      <c r="AE10" s="134">
        <f t="shared" si="3"/>
        <v>1</v>
      </c>
      <c r="AF10" s="134">
        <f t="shared" si="4"/>
        <v>1.522246336295574E-5</v>
      </c>
      <c r="AG10" s="134">
        <f t="shared" si="5"/>
        <v>0</v>
      </c>
      <c r="AH10" s="134">
        <f t="shared" si="6"/>
        <v>100</v>
      </c>
      <c r="AI10" s="134">
        <f t="shared" si="7"/>
        <v>100</v>
      </c>
      <c r="AJ10" s="143">
        <f t="shared" si="8"/>
        <v>100</v>
      </c>
      <c r="AK10" s="117" t="s">
        <v>858</v>
      </c>
      <c r="AL10" s="144" t="s">
        <v>9</v>
      </c>
    </row>
    <row r="11" spans="1:48" s="118" customFormat="1" ht="15.75" thickBot="1" x14ac:dyDescent="0.3">
      <c r="A11" s="130">
        <v>4</v>
      </c>
      <c r="B11" s="131" t="s">
        <v>380</v>
      </c>
      <c r="C11" s="131" t="s">
        <v>745</v>
      </c>
      <c r="D11" s="131" t="s">
        <v>746</v>
      </c>
      <c r="E11" s="131" t="s">
        <v>383</v>
      </c>
      <c r="F11" s="131" t="s">
        <v>744</v>
      </c>
      <c r="G11" s="131">
        <v>4</v>
      </c>
      <c r="H11" s="131" t="s">
        <v>748</v>
      </c>
      <c r="I11" s="132">
        <v>343</v>
      </c>
      <c r="J11" s="132" t="s">
        <v>749</v>
      </c>
      <c r="K11" s="131" t="s">
        <v>313</v>
      </c>
      <c r="L11" s="133" t="s">
        <v>767</v>
      </c>
      <c r="M11" s="133" t="s">
        <v>768</v>
      </c>
      <c r="N11" s="133" t="s">
        <v>614</v>
      </c>
      <c r="O11" s="133" t="s">
        <v>760</v>
      </c>
      <c r="P11" s="133">
        <v>1</v>
      </c>
      <c r="Q11" s="133">
        <v>1</v>
      </c>
      <c r="R11" s="134">
        <v>1</v>
      </c>
      <c r="S11" s="133" t="s">
        <v>576</v>
      </c>
      <c r="T11" s="134">
        <v>0</v>
      </c>
      <c r="U11" s="133" t="s">
        <v>574</v>
      </c>
      <c r="V11" s="134">
        <v>0</v>
      </c>
      <c r="W11" s="134" t="s">
        <v>576</v>
      </c>
      <c r="X11" s="134">
        <v>133836.22</v>
      </c>
      <c r="Y11" s="134">
        <v>0</v>
      </c>
      <c r="Z11" s="134">
        <f t="shared" si="0"/>
        <v>133692.39000000001</v>
      </c>
      <c r="AA11" s="134">
        <v>133692.39000000001</v>
      </c>
      <c r="AB11" s="134"/>
      <c r="AC11" s="134">
        <f t="shared" si="1"/>
        <v>1</v>
      </c>
      <c r="AD11" s="134">
        <f t="shared" si="2"/>
        <v>1</v>
      </c>
      <c r="AE11" s="134">
        <f t="shared" si="3"/>
        <v>1</v>
      </c>
      <c r="AF11" s="134">
        <f t="shared" si="4"/>
        <v>7.4718189141922866E-6</v>
      </c>
      <c r="AG11" s="134">
        <f t="shared" si="5"/>
        <v>0</v>
      </c>
      <c r="AH11" s="134">
        <f t="shared" si="6"/>
        <v>100</v>
      </c>
      <c r="AI11" s="134">
        <f t="shared" si="7"/>
        <v>100</v>
      </c>
      <c r="AJ11" s="143">
        <f t="shared" si="8"/>
        <v>100</v>
      </c>
      <c r="AK11" s="117" t="s">
        <v>858</v>
      </c>
      <c r="AL11" s="144" t="s">
        <v>9</v>
      </c>
    </row>
    <row r="12" spans="1:48" s="118" customFormat="1" ht="15.75" thickBot="1" x14ac:dyDescent="0.3">
      <c r="A12" s="130">
        <v>5</v>
      </c>
      <c r="B12" s="131" t="s">
        <v>380</v>
      </c>
      <c r="C12" s="131" t="s">
        <v>745</v>
      </c>
      <c r="D12" s="131" t="s">
        <v>746</v>
      </c>
      <c r="E12" s="131" t="s">
        <v>383</v>
      </c>
      <c r="F12" s="131" t="s">
        <v>744</v>
      </c>
      <c r="G12" s="131">
        <v>5</v>
      </c>
      <c r="H12" s="131" t="s">
        <v>748</v>
      </c>
      <c r="I12" s="132">
        <v>343</v>
      </c>
      <c r="J12" s="132" t="s">
        <v>749</v>
      </c>
      <c r="K12" s="131" t="s">
        <v>314</v>
      </c>
      <c r="L12" s="133" t="s">
        <v>769</v>
      </c>
      <c r="M12" s="133" t="s">
        <v>770</v>
      </c>
      <c r="N12" s="114" t="s">
        <v>725</v>
      </c>
      <c r="O12" s="133" t="s">
        <v>760</v>
      </c>
      <c r="P12" s="114">
        <v>1</v>
      </c>
      <c r="Q12" s="114">
        <v>1</v>
      </c>
      <c r="R12" s="134">
        <v>1</v>
      </c>
      <c r="S12" s="133" t="s">
        <v>576</v>
      </c>
      <c r="T12" s="134">
        <v>0</v>
      </c>
      <c r="U12" s="133" t="s">
        <v>574</v>
      </c>
      <c r="V12" s="134">
        <v>0</v>
      </c>
      <c r="W12" s="134" t="s">
        <v>576</v>
      </c>
      <c r="X12" s="134">
        <v>58658.54</v>
      </c>
      <c r="Y12" s="134">
        <v>0</v>
      </c>
      <c r="Z12" s="134">
        <f t="shared" si="0"/>
        <v>58658.54</v>
      </c>
      <c r="AA12" s="134">
        <v>58658.54</v>
      </c>
      <c r="AB12" s="134"/>
      <c r="AC12" s="134">
        <f t="shared" si="1"/>
        <v>1</v>
      </c>
      <c r="AD12" s="134">
        <f t="shared" si="2"/>
        <v>1</v>
      </c>
      <c r="AE12" s="134">
        <f t="shared" si="3"/>
        <v>1</v>
      </c>
      <c r="AF12" s="134">
        <f t="shared" si="4"/>
        <v>1.7047816055428586E-5</v>
      </c>
      <c r="AG12" s="134">
        <f t="shared" si="5"/>
        <v>0</v>
      </c>
      <c r="AH12" s="134">
        <f t="shared" si="6"/>
        <v>100</v>
      </c>
      <c r="AI12" s="134">
        <f t="shared" si="7"/>
        <v>100</v>
      </c>
      <c r="AJ12" s="143">
        <f t="shared" si="8"/>
        <v>100</v>
      </c>
      <c r="AK12" s="117" t="s">
        <v>858</v>
      </c>
      <c r="AL12" s="144" t="s">
        <v>9</v>
      </c>
    </row>
    <row r="13" spans="1:48" s="118" customFormat="1" ht="15.75" thickBot="1" x14ac:dyDescent="0.3">
      <c r="A13" s="130">
        <v>6</v>
      </c>
      <c r="B13" s="131" t="s">
        <v>380</v>
      </c>
      <c r="C13" s="131" t="s">
        <v>745</v>
      </c>
      <c r="D13" s="131" t="s">
        <v>746</v>
      </c>
      <c r="E13" s="131" t="s">
        <v>383</v>
      </c>
      <c r="F13" s="131" t="s">
        <v>744</v>
      </c>
      <c r="G13" s="130">
        <v>6</v>
      </c>
      <c r="H13" s="130" t="s">
        <v>750</v>
      </c>
      <c r="I13" s="132">
        <v>344</v>
      </c>
      <c r="J13" s="130" t="s">
        <v>751</v>
      </c>
      <c r="K13" s="131" t="s">
        <v>644</v>
      </c>
      <c r="L13" s="133" t="s">
        <v>771</v>
      </c>
      <c r="M13" s="133" t="s">
        <v>762</v>
      </c>
      <c r="N13" s="133" t="s">
        <v>759</v>
      </c>
      <c r="O13" s="114" t="s">
        <v>760</v>
      </c>
      <c r="P13" s="133">
        <v>1</v>
      </c>
      <c r="Q13" s="133">
        <v>1</v>
      </c>
      <c r="R13" s="134">
        <v>1</v>
      </c>
      <c r="S13" s="133" t="s">
        <v>576</v>
      </c>
      <c r="T13" s="134">
        <v>0</v>
      </c>
      <c r="U13" s="133" t="s">
        <v>574</v>
      </c>
      <c r="V13" s="134">
        <v>0</v>
      </c>
      <c r="W13" s="134" t="s">
        <v>576</v>
      </c>
      <c r="X13" s="134">
        <v>112659.31</v>
      </c>
      <c r="Y13" s="134">
        <v>0</v>
      </c>
      <c r="Z13" s="134">
        <f t="shared" si="0"/>
        <v>112659.31</v>
      </c>
      <c r="AA13" s="134">
        <v>112659.31</v>
      </c>
      <c r="AB13" s="134"/>
      <c r="AC13" s="134">
        <f t="shared" si="1"/>
        <v>1</v>
      </c>
      <c r="AD13" s="134">
        <f t="shared" si="2"/>
        <v>1</v>
      </c>
      <c r="AE13" s="134">
        <f t="shared" si="3"/>
        <v>1</v>
      </c>
      <c r="AF13" s="134">
        <f t="shared" si="4"/>
        <v>8.8763192318504347E-6</v>
      </c>
      <c r="AG13" s="134">
        <f t="shared" si="5"/>
        <v>0</v>
      </c>
      <c r="AH13" s="134">
        <f t="shared" si="6"/>
        <v>100</v>
      </c>
      <c r="AI13" s="134">
        <f t="shared" si="7"/>
        <v>100</v>
      </c>
      <c r="AJ13" s="143">
        <f t="shared" si="8"/>
        <v>100</v>
      </c>
      <c r="AK13" s="117" t="s">
        <v>858</v>
      </c>
      <c r="AL13" s="144" t="s">
        <v>9</v>
      </c>
    </row>
    <row r="14" spans="1:48" s="118" customFormat="1" ht="15.75" thickBot="1" x14ac:dyDescent="0.3">
      <c r="A14" s="130">
        <v>7</v>
      </c>
      <c r="B14" s="131" t="s">
        <v>380</v>
      </c>
      <c r="C14" s="131" t="s">
        <v>745</v>
      </c>
      <c r="D14" s="131" t="s">
        <v>746</v>
      </c>
      <c r="E14" s="131" t="s">
        <v>383</v>
      </c>
      <c r="F14" s="131" t="s">
        <v>744</v>
      </c>
      <c r="G14" s="131">
        <v>7</v>
      </c>
      <c r="H14" s="130" t="s">
        <v>750</v>
      </c>
      <c r="I14" s="132">
        <v>344</v>
      </c>
      <c r="J14" s="130" t="s">
        <v>751</v>
      </c>
      <c r="K14" s="131" t="s">
        <v>645</v>
      </c>
      <c r="L14" s="133" t="s">
        <v>772</v>
      </c>
      <c r="M14" s="133" t="s">
        <v>570</v>
      </c>
      <c r="N14" s="114" t="s">
        <v>773</v>
      </c>
      <c r="O14" s="114" t="s">
        <v>760</v>
      </c>
      <c r="P14" s="114">
        <v>1</v>
      </c>
      <c r="Q14" s="114">
        <v>1</v>
      </c>
      <c r="R14" s="134">
        <v>1</v>
      </c>
      <c r="S14" s="133" t="s">
        <v>576</v>
      </c>
      <c r="T14" s="134">
        <v>0</v>
      </c>
      <c r="U14" s="133" t="s">
        <v>574</v>
      </c>
      <c r="V14" s="134">
        <v>0</v>
      </c>
      <c r="W14" s="134" t="s">
        <v>576</v>
      </c>
      <c r="X14" s="134">
        <v>86107.37</v>
      </c>
      <c r="Y14" s="134">
        <v>0</v>
      </c>
      <c r="Z14" s="134">
        <f t="shared" si="0"/>
        <v>86107.37</v>
      </c>
      <c r="AA14" s="134">
        <v>86107.37</v>
      </c>
      <c r="AB14" s="134">
        <v>0</v>
      </c>
      <c r="AC14" s="134">
        <f t="shared" si="1"/>
        <v>1</v>
      </c>
      <c r="AD14" s="134">
        <f t="shared" si="2"/>
        <v>1</v>
      </c>
      <c r="AE14" s="134">
        <f t="shared" si="3"/>
        <v>1</v>
      </c>
      <c r="AF14" s="134">
        <f t="shared" si="4"/>
        <v>1.1613407772180245E-5</v>
      </c>
      <c r="AG14" s="134">
        <f t="shared" si="5"/>
        <v>0</v>
      </c>
      <c r="AH14" s="134">
        <f t="shared" si="6"/>
        <v>100</v>
      </c>
      <c r="AI14" s="134">
        <f t="shared" si="7"/>
        <v>100</v>
      </c>
      <c r="AJ14" s="143">
        <f t="shared" si="8"/>
        <v>100</v>
      </c>
      <c r="AK14" s="117" t="s">
        <v>858</v>
      </c>
      <c r="AL14" s="144" t="s">
        <v>9</v>
      </c>
    </row>
    <row r="15" spans="1:48" s="118" customFormat="1" ht="15.75" thickBot="1" x14ac:dyDescent="0.3">
      <c r="A15" s="130">
        <v>8</v>
      </c>
      <c r="B15" s="131" t="s">
        <v>380</v>
      </c>
      <c r="C15" s="131" t="s">
        <v>745</v>
      </c>
      <c r="D15" s="131" t="s">
        <v>746</v>
      </c>
      <c r="E15" s="131" t="s">
        <v>383</v>
      </c>
      <c r="F15" s="131" t="s">
        <v>744</v>
      </c>
      <c r="G15" s="130">
        <v>8</v>
      </c>
      <c r="H15" s="130" t="s">
        <v>750</v>
      </c>
      <c r="I15" s="132">
        <v>344</v>
      </c>
      <c r="J15" s="130" t="s">
        <v>751</v>
      </c>
      <c r="K15" s="131" t="s">
        <v>646</v>
      </c>
      <c r="L15" s="133" t="s">
        <v>774</v>
      </c>
      <c r="M15" s="133" t="s">
        <v>758</v>
      </c>
      <c r="N15" s="133" t="s">
        <v>759</v>
      </c>
      <c r="O15" s="114" t="s">
        <v>760</v>
      </c>
      <c r="P15" s="133">
        <v>1</v>
      </c>
      <c r="Q15" s="133">
        <v>1</v>
      </c>
      <c r="R15" s="134">
        <v>1</v>
      </c>
      <c r="S15" s="133" t="s">
        <v>576</v>
      </c>
      <c r="T15" s="134">
        <v>0</v>
      </c>
      <c r="U15" s="133" t="s">
        <v>574</v>
      </c>
      <c r="V15" s="134">
        <v>0</v>
      </c>
      <c r="W15" s="134" t="s">
        <v>576</v>
      </c>
      <c r="X15" s="134">
        <v>144306.29999999999</v>
      </c>
      <c r="Y15" s="134">
        <v>0</v>
      </c>
      <c r="Z15" s="134">
        <f t="shared" si="0"/>
        <v>144306.29999999999</v>
      </c>
      <c r="AA15" s="134">
        <v>144306.29999999999</v>
      </c>
      <c r="AB15" s="134">
        <v>0</v>
      </c>
      <c r="AC15" s="134">
        <f t="shared" si="1"/>
        <v>1</v>
      </c>
      <c r="AD15" s="134">
        <f t="shared" si="2"/>
        <v>1</v>
      </c>
      <c r="AE15" s="134">
        <f t="shared" si="3"/>
        <v>1</v>
      </c>
      <c r="AF15" s="134">
        <f t="shared" si="4"/>
        <v>6.9297043857406092E-6</v>
      </c>
      <c r="AG15" s="134">
        <f t="shared" si="5"/>
        <v>0</v>
      </c>
      <c r="AH15" s="134">
        <f t="shared" si="6"/>
        <v>100</v>
      </c>
      <c r="AI15" s="134">
        <f t="shared" si="7"/>
        <v>100</v>
      </c>
      <c r="AJ15" s="143">
        <f t="shared" si="8"/>
        <v>100</v>
      </c>
      <c r="AK15" s="117" t="s">
        <v>858</v>
      </c>
      <c r="AL15" s="144" t="s">
        <v>9</v>
      </c>
    </row>
    <row r="16" spans="1:48" s="118" customFormat="1" ht="15.75" thickBot="1" x14ac:dyDescent="0.3">
      <c r="A16" s="130">
        <v>9</v>
      </c>
      <c r="B16" s="131" t="s">
        <v>380</v>
      </c>
      <c r="C16" s="131" t="s">
        <v>745</v>
      </c>
      <c r="D16" s="131" t="s">
        <v>746</v>
      </c>
      <c r="E16" s="131" t="s">
        <v>383</v>
      </c>
      <c r="F16" s="131" t="s">
        <v>744</v>
      </c>
      <c r="G16" s="131">
        <v>9</v>
      </c>
      <c r="H16" s="130" t="s">
        <v>750</v>
      </c>
      <c r="I16" s="132">
        <v>344</v>
      </c>
      <c r="J16" s="130" t="s">
        <v>751</v>
      </c>
      <c r="K16" s="131" t="s">
        <v>647</v>
      </c>
      <c r="L16" s="133" t="s">
        <v>775</v>
      </c>
      <c r="M16" s="133" t="s">
        <v>758</v>
      </c>
      <c r="N16" s="114" t="s">
        <v>776</v>
      </c>
      <c r="O16" s="114" t="s">
        <v>760</v>
      </c>
      <c r="P16" s="114">
        <v>1</v>
      </c>
      <c r="Q16" s="114">
        <v>1</v>
      </c>
      <c r="R16" s="134">
        <v>1</v>
      </c>
      <c r="S16" s="133" t="s">
        <v>576</v>
      </c>
      <c r="T16" s="134">
        <v>0</v>
      </c>
      <c r="U16" s="133" t="s">
        <v>574</v>
      </c>
      <c r="V16" s="134">
        <v>0</v>
      </c>
      <c r="W16" s="134" t="s">
        <v>576</v>
      </c>
      <c r="X16" s="134">
        <v>149489.79999999999</v>
      </c>
      <c r="Y16" s="134">
        <v>0</v>
      </c>
      <c r="Z16" s="134">
        <f t="shared" si="0"/>
        <v>149489.79999999999</v>
      </c>
      <c r="AA16" s="134">
        <v>149489.79999999999</v>
      </c>
      <c r="AB16" s="134"/>
      <c r="AC16" s="134">
        <f t="shared" si="1"/>
        <v>1</v>
      </c>
      <c r="AD16" s="134">
        <f t="shared" si="2"/>
        <v>1</v>
      </c>
      <c r="AE16" s="134">
        <f t="shared" si="3"/>
        <v>1</v>
      </c>
      <c r="AF16" s="134">
        <f t="shared" si="4"/>
        <v>6.6894196125755744E-6</v>
      </c>
      <c r="AG16" s="134">
        <f t="shared" si="5"/>
        <v>0</v>
      </c>
      <c r="AH16" s="134">
        <f t="shared" si="6"/>
        <v>100</v>
      </c>
      <c r="AI16" s="134">
        <f t="shared" si="7"/>
        <v>100</v>
      </c>
      <c r="AJ16" s="143">
        <f t="shared" si="8"/>
        <v>100</v>
      </c>
      <c r="AK16" s="117" t="s">
        <v>858</v>
      </c>
      <c r="AL16" s="144" t="s">
        <v>9</v>
      </c>
    </row>
    <row r="17" spans="1:42" s="118" customFormat="1" ht="15.75" thickBot="1" x14ac:dyDescent="0.3">
      <c r="A17" s="130">
        <v>10</v>
      </c>
      <c r="B17" s="131" t="s">
        <v>380</v>
      </c>
      <c r="C17" s="131" t="s">
        <v>745</v>
      </c>
      <c r="D17" s="131" t="s">
        <v>746</v>
      </c>
      <c r="E17" s="131" t="s">
        <v>383</v>
      </c>
      <c r="F17" s="131" t="s">
        <v>744</v>
      </c>
      <c r="G17" s="130">
        <v>10</v>
      </c>
      <c r="H17" s="130" t="s">
        <v>750</v>
      </c>
      <c r="I17" s="132">
        <v>344</v>
      </c>
      <c r="J17" s="130" t="s">
        <v>751</v>
      </c>
      <c r="K17" s="131" t="s">
        <v>322</v>
      </c>
      <c r="L17" s="133" t="s">
        <v>777</v>
      </c>
      <c r="M17" s="133" t="s">
        <v>778</v>
      </c>
      <c r="N17" s="133" t="s">
        <v>571</v>
      </c>
      <c r="O17" s="114" t="s">
        <v>760</v>
      </c>
      <c r="P17" s="133">
        <v>1</v>
      </c>
      <c r="Q17" s="133">
        <v>1</v>
      </c>
      <c r="R17" s="134">
        <v>1</v>
      </c>
      <c r="S17" s="133" t="s">
        <v>576</v>
      </c>
      <c r="T17" s="134">
        <v>0</v>
      </c>
      <c r="U17" s="133" t="s">
        <v>574</v>
      </c>
      <c r="V17" s="134">
        <v>0</v>
      </c>
      <c r="W17" s="134" t="s">
        <v>576</v>
      </c>
      <c r="X17" s="134">
        <v>82731.78</v>
      </c>
      <c r="Y17" s="134">
        <v>0</v>
      </c>
      <c r="Z17" s="134">
        <f t="shared" si="0"/>
        <v>82731.78</v>
      </c>
      <c r="AA17" s="134">
        <v>82731.78</v>
      </c>
      <c r="AB17" s="134"/>
      <c r="AC17" s="134">
        <f t="shared" si="1"/>
        <v>1</v>
      </c>
      <c r="AD17" s="134">
        <f t="shared" si="2"/>
        <v>1</v>
      </c>
      <c r="AE17" s="134">
        <f t="shared" si="3"/>
        <v>1</v>
      </c>
      <c r="AF17" s="134">
        <f t="shared" si="4"/>
        <v>1.2087253531835045E-5</v>
      </c>
      <c r="AG17" s="134">
        <f t="shared" si="5"/>
        <v>0</v>
      </c>
      <c r="AH17" s="134">
        <f t="shared" si="6"/>
        <v>100</v>
      </c>
      <c r="AI17" s="134">
        <f t="shared" si="7"/>
        <v>100</v>
      </c>
      <c r="AJ17" s="143">
        <f t="shared" si="8"/>
        <v>100</v>
      </c>
      <c r="AK17" s="117" t="s">
        <v>858</v>
      </c>
      <c r="AL17" s="144" t="s">
        <v>9</v>
      </c>
    </row>
    <row r="18" spans="1:42" s="118" customFormat="1" ht="15.75" thickBot="1" x14ac:dyDescent="0.3">
      <c r="A18" s="130">
        <v>11</v>
      </c>
      <c r="B18" s="131" t="s">
        <v>380</v>
      </c>
      <c r="C18" s="131" t="s">
        <v>745</v>
      </c>
      <c r="D18" s="131" t="s">
        <v>746</v>
      </c>
      <c r="E18" s="131" t="s">
        <v>383</v>
      </c>
      <c r="F18" s="131" t="s">
        <v>744</v>
      </c>
      <c r="G18" s="131">
        <v>11</v>
      </c>
      <c r="H18" s="130" t="s">
        <v>750</v>
      </c>
      <c r="I18" s="132">
        <v>344</v>
      </c>
      <c r="J18" s="130" t="s">
        <v>751</v>
      </c>
      <c r="K18" s="131" t="s">
        <v>323</v>
      </c>
      <c r="L18" s="133" t="s">
        <v>779</v>
      </c>
      <c r="M18" s="133" t="s">
        <v>780</v>
      </c>
      <c r="N18" s="114" t="s">
        <v>724</v>
      </c>
      <c r="O18" s="114" t="s">
        <v>760</v>
      </c>
      <c r="P18" s="114">
        <v>1</v>
      </c>
      <c r="Q18" s="114">
        <v>1</v>
      </c>
      <c r="R18" s="134">
        <v>1</v>
      </c>
      <c r="S18" s="133" t="s">
        <v>576</v>
      </c>
      <c r="T18" s="134">
        <v>0</v>
      </c>
      <c r="U18" s="133" t="s">
        <v>574</v>
      </c>
      <c r="V18" s="134">
        <v>0</v>
      </c>
      <c r="W18" s="134" t="s">
        <v>576</v>
      </c>
      <c r="X18" s="134">
        <v>222685.2</v>
      </c>
      <c r="Y18" s="134">
        <v>0</v>
      </c>
      <c r="Z18" s="134">
        <f t="shared" si="0"/>
        <v>222685.2</v>
      </c>
      <c r="AA18" s="134">
        <v>222685.2</v>
      </c>
      <c r="AB18" s="134"/>
      <c r="AC18" s="134">
        <f t="shared" si="1"/>
        <v>1</v>
      </c>
      <c r="AD18" s="134">
        <f t="shared" si="2"/>
        <v>1</v>
      </c>
      <c r="AE18" s="134">
        <f t="shared" si="3"/>
        <v>1</v>
      </c>
      <c r="AF18" s="134">
        <f t="shared" si="4"/>
        <v>4.4906441918906151E-6</v>
      </c>
      <c r="AG18" s="134">
        <f t="shared" si="5"/>
        <v>0</v>
      </c>
      <c r="AH18" s="134">
        <f t="shared" si="6"/>
        <v>100</v>
      </c>
      <c r="AI18" s="134">
        <f t="shared" si="7"/>
        <v>100</v>
      </c>
      <c r="AJ18" s="143">
        <f t="shared" si="8"/>
        <v>100</v>
      </c>
      <c r="AK18" s="117" t="s">
        <v>858</v>
      </c>
      <c r="AL18" s="144" t="s">
        <v>9</v>
      </c>
    </row>
    <row r="19" spans="1:42" s="118" customFormat="1" ht="15.75" thickBot="1" x14ac:dyDescent="0.3">
      <c r="A19" s="130">
        <v>12</v>
      </c>
      <c r="B19" s="131" t="s">
        <v>380</v>
      </c>
      <c r="C19" s="131" t="s">
        <v>745</v>
      </c>
      <c r="D19" s="131" t="s">
        <v>746</v>
      </c>
      <c r="E19" s="131" t="s">
        <v>383</v>
      </c>
      <c r="F19" s="131" t="s">
        <v>744</v>
      </c>
      <c r="G19" s="130">
        <v>12</v>
      </c>
      <c r="H19" s="130" t="s">
        <v>750</v>
      </c>
      <c r="I19" s="132">
        <v>344</v>
      </c>
      <c r="J19" s="130" t="s">
        <v>751</v>
      </c>
      <c r="K19" s="131" t="s">
        <v>324</v>
      </c>
      <c r="L19" s="133" t="s">
        <v>781</v>
      </c>
      <c r="M19" s="133" t="s">
        <v>778</v>
      </c>
      <c r="N19" s="133" t="s">
        <v>782</v>
      </c>
      <c r="O19" s="114" t="s">
        <v>760</v>
      </c>
      <c r="P19" s="133">
        <v>1</v>
      </c>
      <c r="Q19" s="133">
        <v>1</v>
      </c>
      <c r="R19" s="134">
        <v>1</v>
      </c>
      <c r="S19" s="133" t="s">
        <v>576</v>
      </c>
      <c r="T19" s="134">
        <v>0</v>
      </c>
      <c r="U19" s="133" t="s">
        <v>574</v>
      </c>
      <c r="V19" s="134">
        <v>0</v>
      </c>
      <c r="W19" s="134" t="s">
        <v>576</v>
      </c>
      <c r="X19" s="134">
        <v>55256.6</v>
      </c>
      <c r="Y19" s="134">
        <v>0</v>
      </c>
      <c r="Z19" s="134">
        <f t="shared" si="0"/>
        <v>55256.6</v>
      </c>
      <c r="AA19" s="134">
        <v>55256.6</v>
      </c>
      <c r="AB19" s="134"/>
      <c r="AC19" s="134">
        <f t="shared" si="1"/>
        <v>1</v>
      </c>
      <c r="AD19" s="134">
        <f t="shared" si="2"/>
        <v>1</v>
      </c>
      <c r="AE19" s="134">
        <f t="shared" si="3"/>
        <v>1</v>
      </c>
      <c r="AF19" s="134">
        <f t="shared" si="4"/>
        <v>1.8097385651668762E-5</v>
      </c>
      <c r="AG19" s="134">
        <f t="shared" si="5"/>
        <v>0</v>
      </c>
      <c r="AH19" s="134">
        <f t="shared" si="6"/>
        <v>100</v>
      </c>
      <c r="AI19" s="134">
        <f t="shared" si="7"/>
        <v>100</v>
      </c>
      <c r="AJ19" s="143">
        <f t="shared" si="8"/>
        <v>100</v>
      </c>
      <c r="AK19" s="117" t="s">
        <v>858</v>
      </c>
      <c r="AL19" s="144" t="s">
        <v>9</v>
      </c>
    </row>
    <row r="20" spans="1:42" s="118" customFormat="1" ht="15.75" thickBot="1" x14ac:dyDescent="0.3">
      <c r="A20" s="130">
        <v>13</v>
      </c>
      <c r="B20" s="131" t="s">
        <v>380</v>
      </c>
      <c r="C20" s="131" t="s">
        <v>745</v>
      </c>
      <c r="D20" s="131" t="s">
        <v>746</v>
      </c>
      <c r="E20" s="131" t="s">
        <v>383</v>
      </c>
      <c r="F20" s="131" t="s">
        <v>744</v>
      </c>
      <c r="G20" s="131">
        <v>13</v>
      </c>
      <c r="H20" s="130" t="s">
        <v>750</v>
      </c>
      <c r="I20" s="132">
        <v>344</v>
      </c>
      <c r="J20" s="130" t="s">
        <v>751</v>
      </c>
      <c r="K20" s="131" t="s">
        <v>325</v>
      </c>
      <c r="L20" s="133" t="s">
        <v>550</v>
      </c>
      <c r="M20" s="133" t="s">
        <v>765</v>
      </c>
      <c r="N20" s="114" t="s">
        <v>783</v>
      </c>
      <c r="O20" s="114" t="s">
        <v>760</v>
      </c>
      <c r="P20" s="114">
        <v>1</v>
      </c>
      <c r="Q20" s="114">
        <v>1</v>
      </c>
      <c r="R20" s="134">
        <v>1</v>
      </c>
      <c r="S20" s="133" t="s">
        <v>576</v>
      </c>
      <c r="T20" s="134">
        <v>0</v>
      </c>
      <c r="U20" s="133" t="s">
        <v>574</v>
      </c>
      <c r="V20" s="134">
        <v>0</v>
      </c>
      <c r="W20" s="134" t="s">
        <v>576</v>
      </c>
      <c r="X20" s="134">
        <v>122913.60000000001</v>
      </c>
      <c r="Y20" s="134">
        <v>0</v>
      </c>
      <c r="Z20" s="134">
        <f t="shared" si="0"/>
        <v>122913.60000000001</v>
      </c>
      <c r="AA20" s="134">
        <v>122913.60000000001</v>
      </c>
      <c r="AB20" s="134"/>
      <c r="AC20" s="134">
        <f t="shared" si="1"/>
        <v>1</v>
      </c>
      <c r="AD20" s="134">
        <f t="shared" si="2"/>
        <v>1</v>
      </c>
      <c r="AE20" s="134">
        <f t="shared" si="3"/>
        <v>1</v>
      </c>
      <c r="AF20" s="134">
        <f t="shared" si="4"/>
        <v>8.1357962015594688E-6</v>
      </c>
      <c r="AG20" s="134">
        <f t="shared" si="5"/>
        <v>0</v>
      </c>
      <c r="AH20" s="134">
        <f t="shared" si="6"/>
        <v>100</v>
      </c>
      <c r="AI20" s="134">
        <f t="shared" si="7"/>
        <v>100</v>
      </c>
      <c r="AJ20" s="143">
        <f t="shared" si="8"/>
        <v>100</v>
      </c>
      <c r="AK20" s="117" t="s">
        <v>858</v>
      </c>
      <c r="AL20" s="144" t="s">
        <v>9</v>
      </c>
    </row>
    <row r="21" spans="1:42" s="118" customFormat="1" ht="15.75" thickBot="1" x14ac:dyDescent="0.3">
      <c r="A21" s="130">
        <v>14</v>
      </c>
      <c r="B21" s="131" t="s">
        <v>380</v>
      </c>
      <c r="C21" s="131" t="s">
        <v>745</v>
      </c>
      <c r="D21" s="131" t="s">
        <v>746</v>
      </c>
      <c r="E21" s="131" t="s">
        <v>383</v>
      </c>
      <c r="F21" s="131" t="s">
        <v>744</v>
      </c>
      <c r="G21" s="131">
        <v>14</v>
      </c>
      <c r="H21" s="130" t="s">
        <v>750</v>
      </c>
      <c r="I21" s="132">
        <v>344</v>
      </c>
      <c r="J21" s="130" t="s">
        <v>751</v>
      </c>
      <c r="K21" s="131" t="s">
        <v>326</v>
      </c>
      <c r="L21" s="133" t="s">
        <v>784</v>
      </c>
      <c r="M21" s="133" t="s">
        <v>765</v>
      </c>
      <c r="N21" s="114" t="s">
        <v>785</v>
      </c>
      <c r="O21" s="114" t="s">
        <v>760</v>
      </c>
      <c r="P21" s="114">
        <v>1</v>
      </c>
      <c r="Q21" s="114">
        <v>1</v>
      </c>
      <c r="R21" s="134">
        <v>1</v>
      </c>
      <c r="S21" s="133" t="s">
        <v>576</v>
      </c>
      <c r="T21" s="134">
        <v>0</v>
      </c>
      <c r="U21" s="133" t="s">
        <v>574</v>
      </c>
      <c r="V21" s="134">
        <v>0</v>
      </c>
      <c r="W21" s="134" t="s">
        <v>576</v>
      </c>
      <c r="X21" s="134">
        <v>258390</v>
      </c>
      <c r="Y21" s="134">
        <v>0</v>
      </c>
      <c r="Z21" s="134">
        <f t="shared" si="0"/>
        <v>258390</v>
      </c>
      <c r="AA21" s="134">
        <v>258390</v>
      </c>
      <c r="AB21" s="134"/>
      <c r="AC21" s="134">
        <f t="shared" si="1"/>
        <v>1</v>
      </c>
      <c r="AD21" s="134">
        <f t="shared" si="2"/>
        <v>1</v>
      </c>
      <c r="AE21" s="134">
        <f t="shared" si="3"/>
        <v>1</v>
      </c>
      <c r="AF21" s="134">
        <f t="shared" si="4"/>
        <v>3.8701188126475479E-6</v>
      </c>
      <c r="AG21" s="134">
        <f t="shared" si="5"/>
        <v>0</v>
      </c>
      <c r="AH21" s="134">
        <f t="shared" si="6"/>
        <v>100</v>
      </c>
      <c r="AI21" s="134">
        <f t="shared" si="7"/>
        <v>100</v>
      </c>
      <c r="AJ21" s="143">
        <f t="shared" si="8"/>
        <v>100</v>
      </c>
      <c r="AK21" s="117" t="s">
        <v>858</v>
      </c>
      <c r="AL21" s="144" t="s">
        <v>9</v>
      </c>
    </row>
    <row r="22" spans="1:42" s="118" customFormat="1" ht="15.75" thickBot="1" x14ac:dyDescent="0.3">
      <c r="A22" s="130">
        <v>15</v>
      </c>
      <c r="B22" s="131" t="s">
        <v>380</v>
      </c>
      <c r="C22" s="131" t="s">
        <v>745</v>
      </c>
      <c r="D22" s="131" t="s">
        <v>746</v>
      </c>
      <c r="E22" s="131" t="s">
        <v>383</v>
      </c>
      <c r="F22" s="131" t="s">
        <v>744</v>
      </c>
      <c r="G22" s="131">
        <v>15</v>
      </c>
      <c r="H22" s="130" t="s">
        <v>750</v>
      </c>
      <c r="I22" s="132">
        <v>344</v>
      </c>
      <c r="J22" s="130" t="s">
        <v>751</v>
      </c>
      <c r="K22" s="131" t="s">
        <v>327</v>
      </c>
      <c r="L22" s="133" t="s">
        <v>786</v>
      </c>
      <c r="M22" s="133" t="s">
        <v>765</v>
      </c>
      <c r="N22" s="114" t="s">
        <v>725</v>
      </c>
      <c r="O22" s="114" t="s">
        <v>760</v>
      </c>
      <c r="P22" s="114">
        <v>1</v>
      </c>
      <c r="Q22" s="114">
        <v>1</v>
      </c>
      <c r="R22" s="134">
        <v>1</v>
      </c>
      <c r="S22" s="133" t="s">
        <v>576</v>
      </c>
      <c r="T22" s="134">
        <v>0</v>
      </c>
      <c r="U22" s="133" t="s">
        <v>574</v>
      </c>
      <c r="V22" s="134">
        <v>0</v>
      </c>
      <c r="W22" s="134" t="s">
        <v>576</v>
      </c>
      <c r="X22" s="134">
        <v>253887.49</v>
      </c>
      <c r="Y22" s="134">
        <v>0</v>
      </c>
      <c r="Z22" s="134">
        <f t="shared" si="0"/>
        <v>253887.49</v>
      </c>
      <c r="AA22" s="134">
        <v>253887.49</v>
      </c>
      <c r="AB22" s="134"/>
      <c r="AC22" s="134">
        <f t="shared" si="1"/>
        <v>1</v>
      </c>
      <c r="AD22" s="134">
        <f t="shared" si="2"/>
        <v>1</v>
      </c>
      <c r="AE22" s="134">
        <f t="shared" si="3"/>
        <v>1</v>
      </c>
      <c r="AF22" s="134">
        <f t="shared" si="4"/>
        <v>3.9387525553149551E-6</v>
      </c>
      <c r="AG22" s="134">
        <f t="shared" si="5"/>
        <v>0</v>
      </c>
      <c r="AH22" s="134">
        <f t="shared" si="6"/>
        <v>100</v>
      </c>
      <c r="AI22" s="134">
        <f t="shared" si="7"/>
        <v>100</v>
      </c>
      <c r="AJ22" s="143">
        <f t="shared" si="8"/>
        <v>100</v>
      </c>
      <c r="AK22" s="117" t="s">
        <v>858</v>
      </c>
      <c r="AL22" s="144" t="s">
        <v>9</v>
      </c>
    </row>
    <row r="23" spans="1:42" s="118" customFormat="1" ht="15.75" thickBot="1" x14ac:dyDescent="0.3">
      <c r="A23" s="130">
        <v>16</v>
      </c>
      <c r="B23" s="131" t="s">
        <v>380</v>
      </c>
      <c r="C23" s="131" t="s">
        <v>745</v>
      </c>
      <c r="D23" s="131" t="s">
        <v>746</v>
      </c>
      <c r="E23" s="131" t="s">
        <v>383</v>
      </c>
      <c r="F23" s="131" t="s">
        <v>744</v>
      </c>
      <c r="G23" s="131">
        <v>16</v>
      </c>
      <c r="H23" s="130" t="s">
        <v>750</v>
      </c>
      <c r="I23" s="132">
        <v>344</v>
      </c>
      <c r="J23" s="130" t="s">
        <v>751</v>
      </c>
      <c r="K23" s="131" t="s">
        <v>328</v>
      </c>
      <c r="L23" s="133" t="s">
        <v>787</v>
      </c>
      <c r="M23" s="133" t="s">
        <v>765</v>
      </c>
      <c r="N23" s="114" t="s">
        <v>773</v>
      </c>
      <c r="O23" s="114" t="s">
        <v>760</v>
      </c>
      <c r="P23" s="114">
        <v>1</v>
      </c>
      <c r="Q23" s="114">
        <v>1</v>
      </c>
      <c r="R23" s="134">
        <v>1</v>
      </c>
      <c r="S23" s="133" t="s">
        <v>576</v>
      </c>
      <c r="T23" s="134">
        <v>0</v>
      </c>
      <c r="U23" s="133" t="s">
        <v>574</v>
      </c>
      <c r="V23" s="134">
        <v>0</v>
      </c>
      <c r="W23" s="134" t="s">
        <v>576</v>
      </c>
      <c r="X23" s="134">
        <v>266544.8</v>
      </c>
      <c r="Y23" s="134">
        <v>0</v>
      </c>
      <c r="Z23" s="134">
        <f t="shared" si="0"/>
        <v>266544.8</v>
      </c>
      <c r="AA23" s="134">
        <v>266544.8</v>
      </c>
      <c r="AB23" s="134"/>
      <c r="AC23" s="134">
        <f t="shared" si="1"/>
        <v>1</v>
      </c>
      <c r="AD23" s="134">
        <f t="shared" si="2"/>
        <v>1</v>
      </c>
      <c r="AE23" s="134">
        <f t="shared" si="3"/>
        <v>1</v>
      </c>
      <c r="AF23" s="134">
        <f t="shared" si="4"/>
        <v>3.7517145335418289E-6</v>
      </c>
      <c r="AG23" s="134">
        <f t="shared" si="5"/>
        <v>0</v>
      </c>
      <c r="AH23" s="134">
        <f t="shared" si="6"/>
        <v>100</v>
      </c>
      <c r="AI23" s="134">
        <f t="shared" si="7"/>
        <v>100</v>
      </c>
      <c r="AJ23" s="143">
        <f t="shared" si="8"/>
        <v>100</v>
      </c>
      <c r="AK23" s="117" t="s">
        <v>858</v>
      </c>
      <c r="AL23" s="144" t="s">
        <v>9</v>
      </c>
    </row>
    <row r="24" spans="1:42" s="118" customFormat="1" ht="15.75" thickBot="1" x14ac:dyDescent="0.3">
      <c r="A24" s="130">
        <v>17</v>
      </c>
      <c r="B24" s="131" t="s">
        <v>380</v>
      </c>
      <c r="C24" s="131" t="s">
        <v>745</v>
      </c>
      <c r="D24" s="131" t="s">
        <v>746</v>
      </c>
      <c r="E24" s="131" t="s">
        <v>383</v>
      </c>
      <c r="F24" s="131" t="s">
        <v>744</v>
      </c>
      <c r="G24" s="131">
        <v>17</v>
      </c>
      <c r="H24" s="130" t="s">
        <v>750</v>
      </c>
      <c r="I24" s="132">
        <v>344</v>
      </c>
      <c r="J24" s="130" t="s">
        <v>751</v>
      </c>
      <c r="K24" s="131" t="s">
        <v>329</v>
      </c>
      <c r="L24" s="133" t="s">
        <v>788</v>
      </c>
      <c r="M24" s="133" t="s">
        <v>765</v>
      </c>
      <c r="N24" s="114" t="s">
        <v>789</v>
      </c>
      <c r="O24" s="114" t="s">
        <v>760</v>
      </c>
      <c r="P24" s="114">
        <v>1</v>
      </c>
      <c r="Q24" s="114">
        <v>1</v>
      </c>
      <c r="R24" s="134">
        <v>1</v>
      </c>
      <c r="S24" s="133" t="s">
        <v>576</v>
      </c>
      <c r="T24" s="134">
        <v>0</v>
      </c>
      <c r="U24" s="133" t="s">
        <v>574</v>
      </c>
      <c r="V24" s="134">
        <v>0</v>
      </c>
      <c r="W24" s="134" t="s">
        <v>576</v>
      </c>
      <c r="X24" s="134">
        <v>253251.20000000001</v>
      </c>
      <c r="Y24" s="134">
        <v>0</v>
      </c>
      <c r="Z24" s="134">
        <f t="shared" si="0"/>
        <v>253251.20000000001</v>
      </c>
      <c r="AA24" s="134">
        <v>253251.20000000001</v>
      </c>
      <c r="AB24" s="134"/>
      <c r="AC24" s="134">
        <f t="shared" si="1"/>
        <v>1</v>
      </c>
      <c r="AD24" s="134">
        <f t="shared" si="2"/>
        <v>1</v>
      </c>
      <c r="AE24" s="134">
        <f t="shared" si="3"/>
        <v>1</v>
      </c>
      <c r="AF24" s="134">
        <f t="shared" si="4"/>
        <v>3.9486486144981741E-6</v>
      </c>
      <c r="AG24" s="134">
        <f t="shared" si="5"/>
        <v>0</v>
      </c>
      <c r="AH24" s="134">
        <f t="shared" si="6"/>
        <v>100</v>
      </c>
      <c r="AI24" s="134">
        <f t="shared" si="7"/>
        <v>100</v>
      </c>
      <c r="AJ24" s="143">
        <f t="shared" si="8"/>
        <v>100</v>
      </c>
      <c r="AK24" s="117" t="s">
        <v>858</v>
      </c>
      <c r="AL24" s="144" t="s">
        <v>9</v>
      </c>
    </row>
    <row r="25" spans="1:42" s="118" customFormat="1" ht="15.75" thickBot="1" x14ac:dyDescent="0.3">
      <c r="A25" s="130">
        <v>18</v>
      </c>
      <c r="B25" s="131" t="s">
        <v>380</v>
      </c>
      <c r="C25" s="131" t="s">
        <v>745</v>
      </c>
      <c r="D25" s="131" t="s">
        <v>746</v>
      </c>
      <c r="E25" s="131" t="s">
        <v>383</v>
      </c>
      <c r="F25" s="131" t="s">
        <v>744</v>
      </c>
      <c r="G25" s="131">
        <v>18</v>
      </c>
      <c r="H25" s="130" t="s">
        <v>750</v>
      </c>
      <c r="I25" s="132">
        <v>344</v>
      </c>
      <c r="J25" s="130" t="s">
        <v>752</v>
      </c>
      <c r="K25" s="131" t="s">
        <v>330</v>
      </c>
      <c r="L25" s="133" t="s">
        <v>553</v>
      </c>
      <c r="M25" s="133" t="s">
        <v>765</v>
      </c>
      <c r="N25" s="133" t="s">
        <v>790</v>
      </c>
      <c r="O25" s="114" t="s">
        <v>791</v>
      </c>
      <c r="P25" s="114">
        <v>1</v>
      </c>
      <c r="Q25" s="114">
        <v>1</v>
      </c>
      <c r="R25" s="134">
        <v>1</v>
      </c>
      <c r="S25" s="133" t="s">
        <v>576</v>
      </c>
      <c r="T25" s="134">
        <v>0</v>
      </c>
      <c r="U25" s="133" t="s">
        <v>574</v>
      </c>
      <c r="V25" s="134">
        <v>0</v>
      </c>
      <c r="W25" s="134" t="s">
        <v>576</v>
      </c>
      <c r="X25" s="134">
        <v>423463.24</v>
      </c>
      <c r="Y25" s="134">
        <v>0</v>
      </c>
      <c r="Z25" s="134">
        <f t="shared" si="0"/>
        <v>423463.24</v>
      </c>
      <c r="AA25" s="134">
        <v>423463.24</v>
      </c>
      <c r="AB25" s="134"/>
      <c r="AC25" s="134">
        <f t="shared" si="1"/>
        <v>1</v>
      </c>
      <c r="AD25" s="134">
        <f t="shared" si="2"/>
        <v>1</v>
      </c>
      <c r="AE25" s="134">
        <f t="shared" si="3"/>
        <v>1</v>
      </c>
      <c r="AF25" s="134">
        <f t="shared" si="4"/>
        <v>2.3614800661327771E-6</v>
      </c>
      <c r="AG25" s="134">
        <f t="shared" si="5"/>
        <v>0</v>
      </c>
      <c r="AH25" s="134">
        <f t="shared" si="6"/>
        <v>100</v>
      </c>
      <c r="AI25" s="134">
        <f t="shared" si="7"/>
        <v>100</v>
      </c>
      <c r="AJ25" s="143">
        <f t="shared" si="8"/>
        <v>100</v>
      </c>
      <c r="AK25" s="117" t="s">
        <v>858</v>
      </c>
      <c r="AL25" s="144" t="s">
        <v>9</v>
      </c>
    </row>
    <row r="26" spans="1:42" s="118" customFormat="1" ht="15.75" thickBot="1" x14ac:dyDescent="0.3">
      <c r="A26" s="130">
        <v>19</v>
      </c>
      <c r="B26" s="131" t="s">
        <v>380</v>
      </c>
      <c r="C26" s="131" t="s">
        <v>745</v>
      </c>
      <c r="D26" s="131" t="s">
        <v>746</v>
      </c>
      <c r="E26" s="131" t="s">
        <v>383</v>
      </c>
      <c r="F26" s="131" t="s">
        <v>744</v>
      </c>
      <c r="G26" s="130">
        <v>19</v>
      </c>
      <c r="H26" s="130" t="s">
        <v>753</v>
      </c>
      <c r="I26" s="132">
        <v>347</v>
      </c>
      <c r="J26" s="130" t="s">
        <v>754</v>
      </c>
      <c r="K26" s="131" t="s">
        <v>331</v>
      </c>
      <c r="L26" s="133" t="s">
        <v>792</v>
      </c>
      <c r="M26" s="133" t="s">
        <v>793</v>
      </c>
      <c r="N26" s="133" t="s">
        <v>794</v>
      </c>
      <c r="O26" s="114" t="s">
        <v>795</v>
      </c>
      <c r="P26" s="114">
        <v>1</v>
      </c>
      <c r="Q26" s="114">
        <v>1</v>
      </c>
      <c r="R26" s="134">
        <v>1</v>
      </c>
      <c r="S26" s="133" t="s">
        <v>576</v>
      </c>
      <c r="T26" s="134">
        <v>0</v>
      </c>
      <c r="U26" s="133" t="s">
        <v>574</v>
      </c>
      <c r="V26" s="134">
        <v>0</v>
      </c>
      <c r="W26" s="134" t="s">
        <v>576</v>
      </c>
      <c r="X26" s="134">
        <v>3000000</v>
      </c>
      <c r="Y26" s="134">
        <v>0</v>
      </c>
      <c r="Z26" s="134">
        <f t="shared" si="0"/>
        <v>3000000</v>
      </c>
      <c r="AA26" s="134">
        <v>3000000</v>
      </c>
      <c r="AB26" s="134"/>
      <c r="AC26" s="134">
        <f t="shared" si="1"/>
        <v>1</v>
      </c>
      <c r="AD26" s="134">
        <f t="shared" si="2"/>
        <v>1</v>
      </c>
      <c r="AE26" s="134">
        <f t="shared" si="3"/>
        <v>1</v>
      </c>
      <c r="AF26" s="134">
        <f t="shared" si="4"/>
        <v>3.3333333333333335E-7</v>
      </c>
      <c r="AG26" s="134">
        <f t="shared" si="5"/>
        <v>0</v>
      </c>
      <c r="AH26" s="134">
        <f t="shared" si="6"/>
        <v>100</v>
      </c>
      <c r="AI26" s="134">
        <f t="shared" si="7"/>
        <v>100</v>
      </c>
      <c r="AJ26" s="143">
        <f t="shared" si="8"/>
        <v>100</v>
      </c>
      <c r="AK26" s="117" t="s">
        <v>858</v>
      </c>
      <c r="AL26" s="144" t="s">
        <v>9</v>
      </c>
    </row>
    <row r="27" spans="1:42" s="118" customFormat="1" ht="15.75" thickBot="1" x14ac:dyDescent="0.3">
      <c r="A27" s="130">
        <v>20</v>
      </c>
      <c r="B27" s="131" t="s">
        <v>380</v>
      </c>
      <c r="C27" s="131" t="s">
        <v>745</v>
      </c>
      <c r="D27" s="131" t="s">
        <v>746</v>
      </c>
      <c r="E27" s="131" t="s">
        <v>383</v>
      </c>
      <c r="F27" s="131" t="s">
        <v>744</v>
      </c>
      <c r="G27" s="131">
        <v>20</v>
      </c>
      <c r="H27" s="114" t="s">
        <v>755</v>
      </c>
      <c r="I27" s="132">
        <v>347</v>
      </c>
      <c r="J27" s="130" t="s">
        <v>754</v>
      </c>
      <c r="K27" s="131" t="s">
        <v>371</v>
      </c>
      <c r="L27" s="133" t="s">
        <v>796</v>
      </c>
      <c r="M27" s="133" t="s">
        <v>765</v>
      </c>
      <c r="N27" s="133" t="s">
        <v>797</v>
      </c>
      <c r="O27" s="133" t="s">
        <v>798</v>
      </c>
      <c r="P27" s="114">
        <v>1</v>
      </c>
      <c r="Q27" s="114">
        <v>1</v>
      </c>
      <c r="R27" s="134">
        <v>1</v>
      </c>
      <c r="S27" s="133" t="s">
        <v>576</v>
      </c>
      <c r="T27" s="134">
        <v>0</v>
      </c>
      <c r="U27" s="133" t="s">
        <v>574</v>
      </c>
      <c r="V27" s="134">
        <v>0</v>
      </c>
      <c r="W27" s="134" t="s">
        <v>576</v>
      </c>
      <c r="X27" s="134">
        <v>65000</v>
      </c>
      <c r="Y27" s="134">
        <v>0</v>
      </c>
      <c r="Z27" s="134">
        <f t="shared" si="0"/>
        <v>65000</v>
      </c>
      <c r="AA27" s="134">
        <v>65000</v>
      </c>
      <c r="AB27" s="134"/>
      <c r="AC27" s="134">
        <f t="shared" si="1"/>
        <v>1</v>
      </c>
      <c r="AD27" s="134">
        <f t="shared" si="2"/>
        <v>1</v>
      </c>
      <c r="AE27" s="134">
        <f t="shared" si="3"/>
        <v>1</v>
      </c>
      <c r="AF27" s="134">
        <f t="shared" si="4"/>
        <v>1.5384615384615384E-5</v>
      </c>
      <c r="AG27" s="134">
        <f t="shared" si="5"/>
        <v>0</v>
      </c>
      <c r="AH27" s="134">
        <f t="shared" si="6"/>
        <v>100</v>
      </c>
      <c r="AI27" s="134">
        <f t="shared" si="7"/>
        <v>100</v>
      </c>
      <c r="AJ27" s="143">
        <f t="shared" si="8"/>
        <v>100</v>
      </c>
      <c r="AK27" s="129" t="s">
        <v>859</v>
      </c>
      <c r="AL27" s="144" t="s">
        <v>9</v>
      </c>
    </row>
    <row r="28" spans="1:42" s="118" customFormat="1" ht="15.75" thickBot="1" x14ac:dyDescent="0.3">
      <c r="A28" s="130">
        <f>+A27+1</f>
        <v>21</v>
      </c>
      <c r="B28" s="131" t="s">
        <v>380</v>
      </c>
      <c r="C28" s="131" t="s">
        <v>745</v>
      </c>
      <c r="D28" s="131" t="s">
        <v>746</v>
      </c>
      <c r="E28" s="131" t="s">
        <v>383</v>
      </c>
      <c r="F28" s="131" t="s">
        <v>744</v>
      </c>
      <c r="G28" s="131">
        <f>+G27+1</f>
        <v>21</v>
      </c>
      <c r="H28" s="114" t="s">
        <v>755</v>
      </c>
      <c r="I28" s="132">
        <v>347</v>
      </c>
      <c r="J28" s="130" t="s">
        <v>754</v>
      </c>
      <c r="K28" s="131" t="s">
        <v>372</v>
      </c>
      <c r="L28" s="133" t="s">
        <v>799</v>
      </c>
      <c r="M28" s="133" t="s">
        <v>765</v>
      </c>
      <c r="N28" s="133" t="s">
        <v>797</v>
      </c>
      <c r="O28" s="133" t="s">
        <v>798</v>
      </c>
      <c r="P28" s="114">
        <v>1</v>
      </c>
      <c r="Q28" s="114">
        <v>1</v>
      </c>
      <c r="R28" s="134">
        <v>1</v>
      </c>
      <c r="S28" s="133" t="s">
        <v>576</v>
      </c>
      <c r="T28" s="134">
        <v>0</v>
      </c>
      <c r="U28" s="133" t="s">
        <v>574</v>
      </c>
      <c r="V28" s="134">
        <v>0</v>
      </c>
      <c r="W28" s="134" t="s">
        <v>576</v>
      </c>
      <c r="X28" s="134">
        <v>65000</v>
      </c>
      <c r="Y28" s="134">
        <v>0</v>
      </c>
      <c r="Z28" s="134">
        <f t="shared" si="0"/>
        <v>65000</v>
      </c>
      <c r="AA28" s="134">
        <v>65000</v>
      </c>
      <c r="AB28" s="134"/>
      <c r="AC28" s="134">
        <f t="shared" si="1"/>
        <v>1</v>
      </c>
      <c r="AD28" s="134">
        <f t="shared" si="2"/>
        <v>1</v>
      </c>
      <c r="AE28" s="134">
        <f t="shared" si="3"/>
        <v>1</v>
      </c>
      <c r="AF28" s="134">
        <f t="shared" si="4"/>
        <v>1.5384615384615384E-5</v>
      </c>
      <c r="AG28" s="134">
        <f t="shared" si="5"/>
        <v>0</v>
      </c>
      <c r="AH28" s="134">
        <f t="shared" si="6"/>
        <v>100</v>
      </c>
      <c r="AI28" s="134">
        <f t="shared" si="7"/>
        <v>100</v>
      </c>
      <c r="AJ28" s="143">
        <f t="shared" si="8"/>
        <v>100</v>
      </c>
      <c r="AK28" s="129" t="s">
        <v>859</v>
      </c>
      <c r="AL28" s="144" t="s">
        <v>9</v>
      </c>
    </row>
    <row r="29" spans="1:42" s="118" customFormat="1" ht="15.75" thickBot="1" x14ac:dyDescent="0.3">
      <c r="A29" s="130">
        <v>22</v>
      </c>
      <c r="B29" s="131" t="s">
        <v>380</v>
      </c>
      <c r="C29" s="131" t="s">
        <v>745</v>
      </c>
      <c r="D29" s="131" t="s">
        <v>746</v>
      </c>
      <c r="E29" s="131" t="s">
        <v>383</v>
      </c>
      <c r="F29" s="131" t="s">
        <v>744</v>
      </c>
      <c r="G29" s="131">
        <v>22</v>
      </c>
      <c r="H29" s="114" t="s">
        <v>755</v>
      </c>
      <c r="I29" s="132">
        <v>347</v>
      </c>
      <c r="J29" s="130" t="s">
        <v>754</v>
      </c>
      <c r="K29" s="131" t="s">
        <v>373</v>
      </c>
      <c r="L29" s="133" t="s">
        <v>800</v>
      </c>
      <c r="M29" s="133" t="s">
        <v>765</v>
      </c>
      <c r="N29" s="133" t="s">
        <v>797</v>
      </c>
      <c r="O29" s="133" t="s">
        <v>798</v>
      </c>
      <c r="P29" s="114">
        <v>1</v>
      </c>
      <c r="Q29" s="114">
        <v>1</v>
      </c>
      <c r="R29" s="134">
        <v>1</v>
      </c>
      <c r="S29" s="133" t="s">
        <v>576</v>
      </c>
      <c r="T29" s="134">
        <v>0</v>
      </c>
      <c r="U29" s="133" t="s">
        <v>574</v>
      </c>
      <c r="V29" s="134">
        <v>0</v>
      </c>
      <c r="W29" s="134" t="s">
        <v>576</v>
      </c>
      <c r="X29" s="134">
        <v>65000</v>
      </c>
      <c r="Y29" s="134">
        <v>0</v>
      </c>
      <c r="Z29" s="134">
        <f t="shared" si="0"/>
        <v>65000</v>
      </c>
      <c r="AA29" s="134">
        <v>65000</v>
      </c>
      <c r="AB29" s="134"/>
      <c r="AC29" s="134">
        <f t="shared" si="1"/>
        <v>1</v>
      </c>
      <c r="AD29" s="134">
        <f t="shared" si="2"/>
        <v>1</v>
      </c>
      <c r="AE29" s="134">
        <f t="shared" si="3"/>
        <v>1</v>
      </c>
      <c r="AF29" s="134">
        <f t="shared" si="4"/>
        <v>1.5384615384615384E-5</v>
      </c>
      <c r="AG29" s="134">
        <f t="shared" si="5"/>
        <v>0</v>
      </c>
      <c r="AH29" s="134">
        <f t="shared" si="6"/>
        <v>100</v>
      </c>
      <c r="AI29" s="134">
        <f t="shared" si="7"/>
        <v>100</v>
      </c>
      <c r="AJ29" s="143">
        <f t="shared" si="8"/>
        <v>100</v>
      </c>
      <c r="AK29" s="119" t="s">
        <v>859</v>
      </c>
      <c r="AL29" s="144" t="s">
        <v>9</v>
      </c>
    </row>
    <row r="30" spans="1:42" s="118" customFormat="1" ht="15.75" thickBot="1" x14ac:dyDescent="0.3">
      <c r="A30" s="130">
        <v>23</v>
      </c>
      <c r="B30" s="131" t="s">
        <v>740</v>
      </c>
      <c r="C30" s="131" t="s">
        <v>745</v>
      </c>
      <c r="D30" s="131" t="s">
        <v>746</v>
      </c>
      <c r="E30" s="131" t="s">
        <v>383</v>
      </c>
      <c r="F30" s="131" t="s">
        <v>744</v>
      </c>
      <c r="G30" s="131">
        <v>23</v>
      </c>
      <c r="H30" s="114" t="s">
        <v>635</v>
      </c>
      <c r="I30" s="132">
        <v>343</v>
      </c>
      <c r="J30" s="132" t="s">
        <v>749</v>
      </c>
      <c r="K30" s="131" t="s">
        <v>374</v>
      </c>
      <c r="L30" s="133" t="s">
        <v>801</v>
      </c>
      <c r="M30" s="133" t="s">
        <v>689</v>
      </c>
      <c r="N30" s="133" t="s">
        <v>802</v>
      </c>
      <c r="O30" s="114" t="s">
        <v>760</v>
      </c>
      <c r="P30" s="114">
        <v>1</v>
      </c>
      <c r="Q30" s="114">
        <v>1</v>
      </c>
      <c r="R30" s="134">
        <v>0</v>
      </c>
      <c r="S30" s="133" t="s">
        <v>690</v>
      </c>
      <c r="T30" s="134">
        <v>0</v>
      </c>
      <c r="U30" s="133" t="s">
        <v>691</v>
      </c>
      <c r="V30" s="134">
        <v>0.1</v>
      </c>
      <c r="W30" s="134" t="s">
        <v>692</v>
      </c>
      <c r="X30" s="134">
        <v>268251.06</v>
      </c>
      <c r="Y30" s="134">
        <v>0</v>
      </c>
      <c r="Z30" s="134">
        <v>0</v>
      </c>
      <c r="AA30" s="134">
        <v>80441.3</v>
      </c>
      <c r="AB30" s="134">
        <f t="shared" ref="AB30:AB61" si="9">+X30-AA30</f>
        <v>187809.76</v>
      </c>
      <c r="AC30" s="134">
        <f t="shared" si="1"/>
        <v>1</v>
      </c>
      <c r="AD30" s="134">
        <f t="shared" si="2"/>
        <v>1</v>
      </c>
      <c r="AE30" s="134">
        <f t="shared" si="3"/>
        <v>0.1</v>
      </c>
      <c r="AF30" s="134">
        <v>30</v>
      </c>
      <c r="AG30" s="134">
        <f t="shared" si="5"/>
        <v>0</v>
      </c>
      <c r="AH30" s="134">
        <f t="shared" si="6"/>
        <v>100</v>
      </c>
      <c r="AI30" s="134">
        <f t="shared" si="7"/>
        <v>10</v>
      </c>
      <c r="AJ30" s="143">
        <f>AI30</f>
        <v>10</v>
      </c>
      <c r="AK30" s="119" t="s">
        <v>860</v>
      </c>
      <c r="AL30" s="144" t="s">
        <v>9</v>
      </c>
      <c r="AM30" s="120"/>
    </row>
    <row r="31" spans="1:42" s="118" customFormat="1" ht="15.75" thickBot="1" x14ac:dyDescent="0.3">
      <c r="A31" s="130">
        <v>24</v>
      </c>
      <c r="B31" s="131" t="s">
        <v>740</v>
      </c>
      <c r="C31" s="131" t="s">
        <v>745</v>
      </c>
      <c r="D31" s="131" t="s">
        <v>746</v>
      </c>
      <c r="E31" s="131" t="s">
        <v>383</v>
      </c>
      <c r="F31" s="131" t="s">
        <v>744</v>
      </c>
      <c r="G31" s="131">
        <v>24</v>
      </c>
      <c r="H31" s="114" t="s">
        <v>635</v>
      </c>
      <c r="I31" s="132">
        <v>343</v>
      </c>
      <c r="J31" s="132" t="s">
        <v>749</v>
      </c>
      <c r="K31" s="131" t="s">
        <v>375</v>
      </c>
      <c r="L31" s="133" t="s">
        <v>803</v>
      </c>
      <c r="M31" s="133" t="s">
        <v>689</v>
      </c>
      <c r="N31" s="133" t="s">
        <v>785</v>
      </c>
      <c r="O31" s="114" t="s">
        <v>760</v>
      </c>
      <c r="P31" s="114">
        <v>1</v>
      </c>
      <c r="Q31" s="114">
        <v>1</v>
      </c>
      <c r="R31" s="134">
        <v>0</v>
      </c>
      <c r="S31" s="133" t="s">
        <v>690</v>
      </c>
      <c r="T31" s="134">
        <v>0</v>
      </c>
      <c r="U31" s="133" t="s">
        <v>696</v>
      </c>
      <c r="V31" s="134">
        <v>0.73</v>
      </c>
      <c r="W31" s="134" t="s">
        <v>696</v>
      </c>
      <c r="X31" s="134">
        <v>240878.84</v>
      </c>
      <c r="Y31" s="134">
        <v>0</v>
      </c>
      <c r="Z31" s="134">
        <v>0</v>
      </c>
      <c r="AA31" s="134">
        <v>164222.31</v>
      </c>
      <c r="AB31" s="134">
        <f t="shared" si="9"/>
        <v>76656.53</v>
      </c>
      <c r="AC31" s="134">
        <f t="shared" si="1"/>
        <v>1</v>
      </c>
      <c r="AD31" s="134">
        <f t="shared" si="2"/>
        <v>1</v>
      </c>
      <c r="AE31" s="134">
        <f t="shared" si="3"/>
        <v>0.73</v>
      </c>
      <c r="AF31" s="134">
        <v>68</v>
      </c>
      <c r="AG31" s="134">
        <f t="shared" si="5"/>
        <v>0</v>
      </c>
      <c r="AH31" s="134">
        <f t="shared" si="6"/>
        <v>100</v>
      </c>
      <c r="AI31" s="134">
        <f t="shared" si="7"/>
        <v>73</v>
      </c>
      <c r="AJ31" s="143">
        <f t="shared" si="8"/>
        <v>73</v>
      </c>
      <c r="AK31" s="119" t="s">
        <v>860</v>
      </c>
      <c r="AL31" s="144" t="s">
        <v>9</v>
      </c>
    </row>
    <row r="32" spans="1:42" s="121" customFormat="1" ht="15.75" thickBot="1" x14ac:dyDescent="0.3">
      <c r="A32" s="130">
        <v>25</v>
      </c>
      <c r="B32" s="131" t="s">
        <v>740</v>
      </c>
      <c r="C32" s="131" t="s">
        <v>745</v>
      </c>
      <c r="D32" s="131" t="s">
        <v>746</v>
      </c>
      <c r="E32" s="131" t="s">
        <v>383</v>
      </c>
      <c r="F32" s="131" t="s">
        <v>744</v>
      </c>
      <c r="G32" s="131">
        <v>25</v>
      </c>
      <c r="H32" s="114" t="s">
        <v>635</v>
      </c>
      <c r="I32" s="132">
        <v>343</v>
      </c>
      <c r="J32" s="132" t="s">
        <v>749</v>
      </c>
      <c r="K32" s="131" t="s">
        <v>376</v>
      </c>
      <c r="L32" s="133" t="s">
        <v>804</v>
      </c>
      <c r="M32" s="133" t="s">
        <v>689</v>
      </c>
      <c r="N32" s="133" t="s">
        <v>730</v>
      </c>
      <c r="O32" s="114" t="s">
        <v>760</v>
      </c>
      <c r="P32" s="114">
        <v>1</v>
      </c>
      <c r="Q32" s="114">
        <v>1</v>
      </c>
      <c r="R32" s="134">
        <v>0</v>
      </c>
      <c r="S32" s="133" t="s">
        <v>690</v>
      </c>
      <c r="T32" s="134">
        <v>0.1</v>
      </c>
      <c r="U32" s="133" t="s">
        <v>691</v>
      </c>
      <c r="V32" s="134">
        <v>0.69</v>
      </c>
      <c r="W32" s="134" t="s">
        <v>692</v>
      </c>
      <c r="X32" s="134">
        <v>291280.19</v>
      </c>
      <c r="Y32" s="134">
        <v>0</v>
      </c>
      <c r="Z32" s="134">
        <v>0</v>
      </c>
      <c r="AA32" s="134">
        <v>224871.48</v>
      </c>
      <c r="AB32" s="134">
        <f t="shared" si="9"/>
        <v>66408.709999999992</v>
      </c>
      <c r="AC32" s="134">
        <f t="shared" si="1"/>
        <v>1</v>
      </c>
      <c r="AD32" s="134">
        <f t="shared" si="2"/>
        <v>1</v>
      </c>
      <c r="AE32" s="134">
        <f t="shared" si="3"/>
        <v>0.78999999999999992</v>
      </c>
      <c r="AF32" s="134">
        <v>77</v>
      </c>
      <c r="AG32" s="134">
        <f t="shared" si="5"/>
        <v>0</v>
      </c>
      <c r="AH32" s="134">
        <f t="shared" si="6"/>
        <v>100</v>
      </c>
      <c r="AI32" s="134">
        <f t="shared" si="7"/>
        <v>78.999999999999986</v>
      </c>
      <c r="AJ32" s="143">
        <f t="shared" si="8"/>
        <v>78.999999999999986</v>
      </c>
      <c r="AK32" s="119" t="s">
        <v>860</v>
      </c>
      <c r="AL32" s="144" t="s">
        <v>9</v>
      </c>
      <c r="AM32" s="118"/>
      <c r="AN32" s="118"/>
      <c r="AO32" s="120"/>
      <c r="AP32" s="120"/>
    </row>
    <row r="33" spans="1:38" s="118" customFormat="1" ht="15.75" thickBot="1" x14ac:dyDescent="0.3">
      <c r="A33" s="130">
        <v>26</v>
      </c>
      <c r="B33" s="131" t="s">
        <v>740</v>
      </c>
      <c r="C33" s="131" t="s">
        <v>745</v>
      </c>
      <c r="D33" s="131" t="s">
        <v>746</v>
      </c>
      <c r="E33" s="131" t="s">
        <v>383</v>
      </c>
      <c r="F33" s="131" t="s">
        <v>744</v>
      </c>
      <c r="G33" s="131">
        <v>26</v>
      </c>
      <c r="H33" s="114" t="s">
        <v>635</v>
      </c>
      <c r="I33" s="132">
        <v>343</v>
      </c>
      <c r="J33" s="132" t="s">
        <v>749</v>
      </c>
      <c r="K33" s="131" t="s">
        <v>648</v>
      </c>
      <c r="L33" s="133" t="s">
        <v>805</v>
      </c>
      <c r="M33" s="133" t="s">
        <v>689</v>
      </c>
      <c r="N33" s="133" t="s">
        <v>730</v>
      </c>
      <c r="O33" s="114" t="s">
        <v>760</v>
      </c>
      <c r="P33" s="114">
        <v>1</v>
      </c>
      <c r="Q33" s="114">
        <v>1</v>
      </c>
      <c r="R33" s="134">
        <v>0</v>
      </c>
      <c r="S33" s="133" t="s">
        <v>690</v>
      </c>
      <c r="T33" s="134">
        <v>0.1</v>
      </c>
      <c r="U33" s="133" t="s">
        <v>691</v>
      </c>
      <c r="V33" s="134">
        <v>0.69</v>
      </c>
      <c r="W33" s="134" t="s">
        <v>692</v>
      </c>
      <c r="X33" s="134">
        <v>222624.9</v>
      </c>
      <c r="Y33" s="134">
        <v>0</v>
      </c>
      <c r="Z33" s="134">
        <v>0</v>
      </c>
      <c r="AA33" s="134">
        <v>173273.09</v>
      </c>
      <c r="AB33" s="134">
        <f t="shared" si="9"/>
        <v>49351.81</v>
      </c>
      <c r="AC33" s="134">
        <f t="shared" si="1"/>
        <v>1</v>
      </c>
      <c r="AD33" s="134">
        <f t="shared" si="2"/>
        <v>1</v>
      </c>
      <c r="AE33" s="134">
        <f t="shared" si="3"/>
        <v>0.78999999999999992</v>
      </c>
      <c r="AF33" s="134">
        <v>79</v>
      </c>
      <c r="AG33" s="134">
        <f t="shared" si="5"/>
        <v>0</v>
      </c>
      <c r="AH33" s="134">
        <f t="shared" si="6"/>
        <v>100</v>
      </c>
      <c r="AI33" s="134">
        <f t="shared" si="7"/>
        <v>78.999999999999986</v>
      </c>
      <c r="AJ33" s="143">
        <f t="shared" si="8"/>
        <v>78.999999999999986</v>
      </c>
      <c r="AK33" s="119" t="s">
        <v>860</v>
      </c>
      <c r="AL33" s="144" t="s">
        <v>9</v>
      </c>
    </row>
    <row r="34" spans="1:38" s="118" customFormat="1" ht="15.75" thickBot="1" x14ac:dyDescent="0.3">
      <c r="A34" s="130">
        <v>27</v>
      </c>
      <c r="B34" s="131" t="s">
        <v>740</v>
      </c>
      <c r="C34" s="131" t="s">
        <v>745</v>
      </c>
      <c r="D34" s="131" t="s">
        <v>746</v>
      </c>
      <c r="E34" s="131" t="s">
        <v>383</v>
      </c>
      <c r="F34" s="131" t="s">
        <v>744</v>
      </c>
      <c r="G34" s="131">
        <v>27</v>
      </c>
      <c r="H34" s="114" t="s">
        <v>635</v>
      </c>
      <c r="I34" s="132">
        <v>343</v>
      </c>
      <c r="J34" s="132" t="s">
        <v>749</v>
      </c>
      <c r="K34" s="131" t="s">
        <v>649</v>
      </c>
      <c r="L34" s="133" t="s">
        <v>806</v>
      </c>
      <c r="M34" s="133" t="s">
        <v>689</v>
      </c>
      <c r="N34" s="133" t="s">
        <v>605</v>
      </c>
      <c r="O34" s="114" t="s">
        <v>760</v>
      </c>
      <c r="P34" s="114">
        <v>1</v>
      </c>
      <c r="Q34" s="114">
        <v>1</v>
      </c>
      <c r="R34" s="134">
        <v>0</v>
      </c>
      <c r="S34" s="133" t="s">
        <v>690</v>
      </c>
      <c r="T34" s="134">
        <v>0</v>
      </c>
      <c r="U34" s="133" t="s">
        <v>696</v>
      </c>
      <c r="V34" s="134">
        <v>0.78</v>
      </c>
      <c r="W34" s="134" t="s">
        <v>696</v>
      </c>
      <c r="X34" s="134">
        <v>279667.21999999997</v>
      </c>
      <c r="Y34" s="134">
        <v>0</v>
      </c>
      <c r="Z34" s="134">
        <v>0</v>
      </c>
      <c r="AA34" s="134">
        <v>213585.81</v>
      </c>
      <c r="AB34" s="134">
        <f t="shared" si="9"/>
        <v>66081.409999999974</v>
      </c>
      <c r="AC34" s="134">
        <f t="shared" si="1"/>
        <v>1</v>
      </c>
      <c r="AD34" s="134">
        <f t="shared" si="2"/>
        <v>1</v>
      </c>
      <c r="AE34" s="134">
        <f t="shared" si="3"/>
        <v>0.78</v>
      </c>
      <c r="AF34" s="134">
        <v>75</v>
      </c>
      <c r="AG34" s="134">
        <f t="shared" si="5"/>
        <v>0</v>
      </c>
      <c r="AH34" s="134">
        <f t="shared" si="6"/>
        <v>100</v>
      </c>
      <c r="AI34" s="134">
        <f t="shared" si="7"/>
        <v>78</v>
      </c>
      <c r="AJ34" s="143">
        <f t="shared" si="8"/>
        <v>78</v>
      </c>
      <c r="AK34" s="119" t="s">
        <v>860</v>
      </c>
      <c r="AL34" s="144" t="s">
        <v>9</v>
      </c>
    </row>
    <row r="35" spans="1:38" s="118" customFormat="1" ht="15.75" thickBot="1" x14ac:dyDescent="0.3">
      <c r="A35" s="130">
        <v>28</v>
      </c>
      <c r="B35" s="131" t="s">
        <v>740</v>
      </c>
      <c r="C35" s="131" t="s">
        <v>745</v>
      </c>
      <c r="D35" s="131" t="s">
        <v>746</v>
      </c>
      <c r="E35" s="131" t="s">
        <v>383</v>
      </c>
      <c r="F35" s="131" t="s">
        <v>744</v>
      </c>
      <c r="G35" s="131">
        <v>28</v>
      </c>
      <c r="H35" s="114" t="s">
        <v>635</v>
      </c>
      <c r="I35" s="132">
        <v>343</v>
      </c>
      <c r="J35" s="132" t="s">
        <v>749</v>
      </c>
      <c r="K35" s="131" t="s">
        <v>650</v>
      </c>
      <c r="L35" s="133" t="s">
        <v>807</v>
      </c>
      <c r="M35" s="133" t="s">
        <v>689</v>
      </c>
      <c r="N35" s="133" t="s">
        <v>738</v>
      </c>
      <c r="O35" s="114" t="s">
        <v>760</v>
      </c>
      <c r="P35" s="114">
        <v>1</v>
      </c>
      <c r="Q35" s="114">
        <v>1</v>
      </c>
      <c r="R35" s="134">
        <v>0</v>
      </c>
      <c r="S35" s="133" t="s">
        <v>690</v>
      </c>
      <c r="T35" s="134">
        <v>0</v>
      </c>
      <c r="U35" s="133" t="s">
        <v>691</v>
      </c>
      <c r="V35" s="134">
        <v>0.05</v>
      </c>
      <c r="W35" s="134" t="s">
        <v>692</v>
      </c>
      <c r="X35" s="134">
        <v>345720.02</v>
      </c>
      <c r="Y35" s="134">
        <v>0</v>
      </c>
      <c r="Z35" s="134">
        <v>0</v>
      </c>
      <c r="AA35" s="134">
        <v>103545.74</v>
      </c>
      <c r="AB35" s="134">
        <f t="shared" si="9"/>
        <v>242174.28000000003</v>
      </c>
      <c r="AC35" s="134">
        <f t="shared" si="1"/>
        <v>1</v>
      </c>
      <c r="AD35" s="134">
        <f t="shared" si="2"/>
        <v>1</v>
      </c>
      <c r="AE35" s="134">
        <f t="shared" si="3"/>
        <v>0.05</v>
      </c>
      <c r="AF35" s="134">
        <v>30</v>
      </c>
      <c r="AG35" s="134">
        <f t="shared" si="5"/>
        <v>0</v>
      </c>
      <c r="AH35" s="134">
        <f t="shared" si="6"/>
        <v>100</v>
      </c>
      <c r="AI35" s="134">
        <f t="shared" si="7"/>
        <v>5</v>
      </c>
      <c r="AJ35" s="143">
        <f t="shared" si="8"/>
        <v>5</v>
      </c>
      <c r="AK35" s="119" t="s">
        <v>860</v>
      </c>
      <c r="AL35" s="144" t="s">
        <v>9</v>
      </c>
    </row>
    <row r="36" spans="1:38" s="118" customFormat="1" ht="15.75" thickBot="1" x14ac:dyDescent="0.3">
      <c r="A36" s="130">
        <v>29</v>
      </c>
      <c r="B36" s="131" t="s">
        <v>740</v>
      </c>
      <c r="C36" s="131" t="s">
        <v>745</v>
      </c>
      <c r="D36" s="131" t="s">
        <v>746</v>
      </c>
      <c r="E36" s="131" t="s">
        <v>383</v>
      </c>
      <c r="F36" s="131" t="s">
        <v>744</v>
      </c>
      <c r="G36" s="131">
        <v>29</v>
      </c>
      <c r="H36" s="114" t="s">
        <v>635</v>
      </c>
      <c r="I36" s="132">
        <v>343</v>
      </c>
      <c r="J36" s="132" t="s">
        <v>749</v>
      </c>
      <c r="K36" s="131" t="s">
        <v>651</v>
      </c>
      <c r="L36" s="133" t="s">
        <v>808</v>
      </c>
      <c r="M36" s="141" t="s">
        <v>697</v>
      </c>
      <c r="N36" s="133" t="s">
        <v>607</v>
      </c>
      <c r="O36" s="114" t="s">
        <v>760</v>
      </c>
      <c r="P36" s="114">
        <v>1</v>
      </c>
      <c r="Q36" s="114">
        <v>1</v>
      </c>
      <c r="R36" s="134">
        <v>0</v>
      </c>
      <c r="S36" s="133" t="s">
        <v>697</v>
      </c>
      <c r="T36" s="134">
        <v>0</v>
      </c>
      <c r="U36" s="133" t="s">
        <v>697</v>
      </c>
      <c r="V36" s="134">
        <v>0</v>
      </c>
      <c r="W36" s="134" t="s">
        <v>697</v>
      </c>
      <c r="X36" s="134">
        <v>0</v>
      </c>
      <c r="Y36" s="134">
        <v>0</v>
      </c>
      <c r="Z36" s="134">
        <v>0</v>
      </c>
      <c r="AA36" s="134">
        <v>0</v>
      </c>
      <c r="AB36" s="134">
        <f t="shared" si="9"/>
        <v>0</v>
      </c>
      <c r="AC36" s="134">
        <f t="shared" si="1"/>
        <v>1</v>
      </c>
      <c r="AD36" s="134">
        <f t="shared" si="2"/>
        <v>1</v>
      </c>
      <c r="AE36" s="134">
        <f t="shared" si="3"/>
        <v>0</v>
      </c>
      <c r="AF36" s="134" t="e">
        <f>+AD36/X36</f>
        <v>#DIV/0!</v>
      </c>
      <c r="AG36" s="134">
        <f t="shared" si="5"/>
        <v>0</v>
      </c>
      <c r="AH36" s="134">
        <f t="shared" si="6"/>
        <v>100</v>
      </c>
      <c r="AI36" s="134">
        <f t="shared" si="7"/>
        <v>0</v>
      </c>
      <c r="AJ36" s="143">
        <f t="shared" si="8"/>
        <v>0</v>
      </c>
      <c r="AK36" s="119" t="s">
        <v>697</v>
      </c>
      <c r="AL36" s="144" t="s">
        <v>9</v>
      </c>
    </row>
    <row r="37" spans="1:38" s="118" customFormat="1" ht="15.75" thickBot="1" x14ac:dyDescent="0.3">
      <c r="A37" s="130">
        <v>30</v>
      </c>
      <c r="B37" s="131" t="s">
        <v>740</v>
      </c>
      <c r="C37" s="131" t="s">
        <v>745</v>
      </c>
      <c r="D37" s="131" t="s">
        <v>746</v>
      </c>
      <c r="E37" s="131" t="s">
        <v>383</v>
      </c>
      <c r="F37" s="131" t="s">
        <v>744</v>
      </c>
      <c r="G37" s="131">
        <v>30</v>
      </c>
      <c r="H37" s="114" t="s">
        <v>635</v>
      </c>
      <c r="I37" s="132">
        <v>343</v>
      </c>
      <c r="J37" s="132" t="s">
        <v>749</v>
      </c>
      <c r="K37" s="131" t="s">
        <v>652</v>
      </c>
      <c r="L37" s="133" t="s">
        <v>809</v>
      </c>
      <c r="M37" s="133" t="s">
        <v>689</v>
      </c>
      <c r="N37" s="133" t="s">
        <v>608</v>
      </c>
      <c r="O37" s="114" t="s">
        <v>760</v>
      </c>
      <c r="P37" s="114">
        <v>1</v>
      </c>
      <c r="Q37" s="114">
        <v>1</v>
      </c>
      <c r="R37" s="134">
        <v>0</v>
      </c>
      <c r="S37" s="133" t="s">
        <v>690</v>
      </c>
      <c r="T37" s="134">
        <v>0</v>
      </c>
      <c r="U37" s="133" t="s">
        <v>696</v>
      </c>
      <c r="V37" s="134">
        <v>0.1</v>
      </c>
      <c r="W37" s="134" t="s">
        <v>692</v>
      </c>
      <c r="X37" s="134">
        <v>327390.84999999998</v>
      </c>
      <c r="Y37" s="134">
        <v>0</v>
      </c>
      <c r="Z37" s="134">
        <v>0</v>
      </c>
      <c r="AA37" s="134">
        <v>0</v>
      </c>
      <c r="AB37" s="134">
        <f t="shared" si="9"/>
        <v>327390.84999999998</v>
      </c>
      <c r="AC37" s="134">
        <f t="shared" si="1"/>
        <v>1</v>
      </c>
      <c r="AD37" s="134">
        <f t="shared" si="2"/>
        <v>1</v>
      </c>
      <c r="AE37" s="134">
        <f t="shared" si="3"/>
        <v>0.1</v>
      </c>
      <c r="AF37" s="134">
        <v>0</v>
      </c>
      <c r="AG37" s="134">
        <f t="shared" si="5"/>
        <v>0</v>
      </c>
      <c r="AH37" s="134">
        <f t="shared" si="6"/>
        <v>100</v>
      </c>
      <c r="AI37" s="134">
        <f t="shared" si="7"/>
        <v>10</v>
      </c>
      <c r="AJ37" s="143">
        <f t="shared" si="8"/>
        <v>10</v>
      </c>
      <c r="AK37" s="119" t="s">
        <v>860</v>
      </c>
      <c r="AL37" s="144" t="s">
        <v>9</v>
      </c>
    </row>
    <row r="38" spans="1:38" s="118" customFormat="1" ht="15.75" thickBot="1" x14ac:dyDescent="0.3">
      <c r="A38" s="130">
        <v>31</v>
      </c>
      <c r="B38" s="131" t="s">
        <v>740</v>
      </c>
      <c r="C38" s="131" t="s">
        <v>745</v>
      </c>
      <c r="D38" s="131" t="s">
        <v>746</v>
      </c>
      <c r="E38" s="131" t="s">
        <v>383</v>
      </c>
      <c r="F38" s="131" t="s">
        <v>744</v>
      </c>
      <c r="G38" s="131">
        <v>31</v>
      </c>
      <c r="H38" s="114" t="s">
        <v>635</v>
      </c>
      <c r="I38" s="132">
        <v>343</v>
      </c>
      <c r="J38" s="132" t="s">
        <v>749</v>
      </c>
      <c r="K38" s="131" t="s">
        <v>653</v>
      </c>
      <c r="L38" s="133" t="s">
        <v>810</v>
      </c>
      <c r="M38" s="133" t="s">
        <v>689</v>
      </c>
      <c r="N38" s="133" t="s">
        <v>609</v>
      </c>
      <c r="O38" s="114" t="s">
        <v>760</v>
      </c>
      <c r="P38" s="114">
        <v>1</v>
      </c>
      <c r="Q38" s="114">
        <v>1</v>
      </c>
      <c r="R38" s="134">
        <v>0</v>
      </c>
      <c r="S38" s="133" t="s">
        <v>690</v>
      </c>
      <c r="T38" s="134">
        <v>0</v>
      </c>
      <c r="U38" s="133" t="s">
        <v>696</v>
      </c>
      <c r="V38" s="134">
        <v>0.1</v>
      </c>
      <c r="W38" s="134" t="s">
        <v>692</v>
      </c>
      <c r="X38" s="134">
        <v>274958.11</v>
      </c>
      <c r="Y38" s="134">
        <v>0</v>
      </c>
      <c r="Z38" s="134">
        <v>0</v>
      </c>
      <c r="AA38" s="134">
        <v>0</v>
      </c>
      <c r="AB38" s="134">
        <f t="shared" si="9"/>
        <v>274958.11</v>
      </c>
      <c r="AC38" s="134">
        <f t="shared" si="1"/>
        <v>1</v>
      </c>
      <c r="AD38" s="134">
        <f t="shared" si="2"/>
        <v>1</v>
      </c>
      <c r="AE38" s="134">
        <f t="shared" si="3"/>
        <v>0.1</v>
      </c>
      <c r="AF38" s="134">
        <v>0</v>
      </c>
      <c r="AG38" s="134">
        <f t="shared" si="5"/>
        <v>0</v>
      </c>
      <c r="AH38" s="134">
        <f t="shared" si="6"/>
        <v>100</v>
      </c>
      <c r="AI38" s="134">
        <f t="shared" si="7"/>
        <v>10</v>
      </c>
      <c r="AJ38" s="143">
        <f t="shared" si="8"/>
        <v>10</v>
      </c>
      <c r="AK38" s="119" t="s">
        <v>860</v>
      </c>
      <c r="AL38" s="144" t="s">
        <v>9</v>
      </c>
    </row>
    <row r="39" spans="1:38" s="118" customFormat="1" ht="15.75" thickBot="1" x14ac:dyDescent="0.3">
      <c r="A39" s="130">
        <v>32</v>
      </c>
      <c r="B39" s="131" t="s">
        <v>740</v>
      </c>
      <c r="C39" s="131" t="s">
        <v>745</v>
      </c>
      <c r="D39" s="131" t="s">
        <v>746</v>
      </c>
      <c r="E39" s="131" t="s">
        <v>383</v>
      </c>
      <c r="F39" s="131" t="s">
        <v>744</v>
      </c>
      <c r="G39" s="131">
        <v>32</v>
      </c>
      <c r="H39" s="114" t="s">
        <v>635</v>
      </c>
      <c r="I39" s="132">
        <v>343</v>
      </c>
      <c r="J39" s="132" t="s">
        <v>749</v>
      </c>
      <c r="K39" s="131" t="s">
        <v>654</v>
      </c>
      <c r="L39" s="133" t="s">
        <v>811</v>
      </c>
      <c r="M39" s="133" t="s">
        <v>689</v>
      </c>
      <c r="N39" s="133" t="s">
        <v>812</v>
      </c>
      <c r="O39" s="114" t="s">
        <v>760</v>
      </c>
      <c r="P39" s="114">
        <v>1</v>
      </c>
      <c r="Q39" s="114">
        <v>1</v>
      </c>
      <c r="R39" s="134">
        <v>0</v>
      </c>
      <c r="S39" s="133" t="s">
        <v>690</v>
      </c>
      <c r="T39" s="134">
        <v>0</v>
      </c>
      <c r="U39" s="133" t="s">
        <v>696</v>
      </c>
      <c r="V39" s="134">
        <v>0.9</v>
      </c>
      <c r="W39" s="134" t="s">
        <v>692</v>
      </c>
      <c r="X39" s="134">
        <v>220373.47</v>
      </c>
      <c r="Y39" s="134">
        <v>0</v>
      </c>
      <c r="Z39" s="134">
        <v>0</v>
      </c>
      <c r="AA39" s="134"/>
      <c r="AB39" s="134">
        <f t="shared" si="9"/>
        <v>220373.47</v>
      </c>
      <c r="AC39" s="134">
        <f t="shared" si="1"/>
        <v>1</v>
      </c>
      <c r="AD39" s="134">
        <f t="shared" si="2"/>
        <v>1</v>
      </c>
      <c r="AE39" s="134">
        <f t="shared" si="3"/>
        <v>0.9</v>
      </c>
      <c r="AF39" s="134">
        <v>0</v>
      </c>
      <c r="AG39" s="134">
        <f t="shared" si="5"/>
        <v>0</v>
      </c>
      <c r="AH39" s="134">
        <f t="shared" si="6"/>
        <v>100</v>
      </c>
      <c r="AI39" s="134">
        <f t="shared" si="7"/>
        <v>90</v>
      </c>
      <c r="AJ39" s="143">
        <f t="shared" si="8"/>
        <v>90</v>
      </c>
      <c r="AK39" s="119" t="s">
        <v>860</v>
      </c>
      <c r="AL39" s="144" t="s">
        <v>9</v>
      </c>
    </row>
    <row r="40" spans="1:38" s="118" customFormat="1" ht="15.75" thickBot="1" x14ac:dyDescent="0.3">
      <c r="A40" s="130">
        <v>33</v>
      </c>
      <c r="B40" s="131" t="s">
        <v>740</v>
      </c>
      <c r="C40" s="131" t="s">
        <v>745</v>
      </c>
      <c r="D40" s="131" t="s">
        <v>746</v>
      </c>
      <c r="E40" s="131" t="s">
        <v>383</v>
      </c>
      <c r="F40" s="131" t="s">
        <v>744</v>
      </c>
      <c r="G40" s="131">
        <v>33</v>
      </c>
      <c r="H40" s="114" t="s">
        <v>635</v>
      </c>
      <c r="I40" s="132">
        <v>343</v>
      </c>
      <c r="J40" s="132" t="s">
        <v>749</v>
      </c>
      <c r="K40" s="131" t="s">
        <v>655</v>
      </c>
      <c r="L40" s="133" t="s">
        <v>813</v>
      </c>
      <c r="M40" s="133" t="s">
        <v>695</v>
      </c>
      <c r="N40" s="133" t="s">
        <v>611</v>
      </c>
      <c r="O40" s="114" t="s">
        <v>760</v>
      </c>
      <c r="P40" s="114">
        <v>1</v>
      </c>
      <c r="Q40" s="114">
        <v>1</v>
      </c>
      <c r="R40" s="134">
        <v>0.3</v>
      </c>
      <c r="S40" s="133" t="s">
        <v>578</v>
      </c>
      <c r="T40" s="134">
        <v>0.3</v>
      </c>
      <c r="U40" s="133" t="s">
        <v>573</v>
      </c>
      <c r="V40" s="134">
        <v>0.4</v>
      </c>
      <c r="W40" s="134" t="s">
        <v>576</v>
      </c>
      <c r="X40" s="134">
        <v>274410.65999999997</v>
      </c>
      <c r="Y40" s="134">
        <v>0</v>
      </c>
      <c r="Z40" s="134">
        <v>0</v>
      </c>
      <c r="AA40" s="134">
        <v>127221.52</v>
      </c>
      <c r="AB40" s="134">
        <f t="shared" si="9"/>
        <v>147189.13999999996</v>
      </c>
      <c r="AC40" s="134">
        <f t="shared" ref="AC40:AC71" si="10">Q40</f>
        <v>1</v>
      </c>
      <c r="AD40" s="134">
        <f t="shared" ref="AD40:AD71" si="11">Q40</f>
        <v>1</v>
      </c>
      <c r="AE40" s="134">
        <f t="shared" ref="AE40:AE71" si="12">+R40+T40+V40</f>
        <v>1</v>
      </c>
      <c r="AF40" s="134">
        <v>48.42</v>
      </c>
      <c r="AG40" s="134">
        <f t="shared" ref="AG40:AG71" si="13">Y40</f>
        <v>0</v>
      </c>
      <c r="AH40" s="134">
        <f t="shared" ref="AH40:AH71" si="14">+AD40/AC40%</f>
        <v>100</v>
      </c>
      <c r="AI40" s="134">
        <f t="shared" ref="AI40:AI71" si="15">+AE40/AD40%</f>
        <v>100</v>
      </c>
      <c r="AJ40" s="143">
        <f t="shared" si="8"/>
        <v>100</v>
      </c>
      <c r="AK40" s="119" t="s">
        <v>860</v>
      </c>
      <c r="AL40" s="144" t="s">
        <v>9</v>
      </c>
    </row>
    <row r="41" spans="1:38" s="118" customFormat="1" ht="15.75" thickBot="1" x14ac:dyDescent="0.3">
      <c r="A41" s="130">
        <v>34</v>
      </c>
      <c r="B41" s="131" t="s">
        <v>740</v>
      </c>
      <c r="C41" s="131" t="s">
        <v>745</v>
      </c>
      <c r="D41" s="131" t="s">
        <v>746</v>
      </c>
      <c r="E41" s="131" t="s">
        <v>383</v>
      </c>
      <c r="F41" s="131" t="s">
        <v>744</v>
      </c>
      <c r="G41" s="131">
        <v>34</v>
      </c>
      <c r="H41" s="114" t="s">
        <v>747</v>
      </c>
      <c r="I41" s="132">
        <v>343</v>
      </c>
      <c r="J41" s="132" t="s">
        <v>749</v>
      </c>
      <c r="K41" s="131" t="s">
        <v>656</v>
      </c>
      <c r="L41" s="133" t="s">
        <v>522</v>
      </c>
      <c r="M41" s="133" t="s">
        <v>689</v>
      </c>
      <c r="N41" s="133" t="s">
        <v>612</v>
      </c>
      <c r="O41" s="114" t="s">
        <v>760</v>
      </c>
      <c r="P41" s="114">
        <v>1</v>
      </c>
      <c r="Q41" s="114">
        <v>1</v>
      </c>
      <c r="R41" s="134">
        <v>0</v>
      </c>
      <c r="S41" s="133" t="s">
        <v>690</v>
      </c>
      <c r="T41" s="134">
        <v>0.1</v>
      </c>
      <c r="U41" s="133" t="s">
        <v>691</v>
      </c>
      <c r="V41" s="134">
        <v>0.64</v>
      </c>
      <c r="W41" s="134" t="s">
        <v>692</v>
      </c>
      <c r="X41" s="134">
        <v>209405.25</v>
      </c>
      <c r="Y41" s="134">
        <v>0</v>
      </c>
      <c r="Z41" s="134">
        <v>0</v>
      </c>
      <c r="AA41" s="134">
        <v>152510.48000000001</v>
      </c>
      <c r="AB41" s="134">
        <f t="shared" si="9"/>
        <v>56894.76999999999</v>
      </c>
      <c r="AC41" s="134">
        <f t="shared" si="10"/>
        <v>1</v>
      </c>
      <c r="AD41" s="134">
        <f t="shared" si="11"/>
        <v>1</v>
      </c>
      <c r="AE41" s="134">
        <f t="shared" si="12"/>
        <v>0.74</v>
      </c>
      <c r="AF41" s="134">
        <v>73</v>
      </c>
      <c r="AG41" s="134">
        <f t="shared" si="13"/>
        <v>0</v>
      </c>
      <c r="AH41" s="134">
        <f t="shared" si="14"/>
        <v>100</v>
      </c>
      <c r="AI41" s="134">
        <f t="shared" si="15"/>
        <v>74</v>
      </c>
      <c r="AJ41" s="143">
        <f t="shared" si="8"/>
        <v>74</v>
      </c>
      <c r="AK41" s="119" t="s">
        <v>860</v>
      </c>
      <c r="AL41" s="144" t="s">
        <v>9</v>
      </c>
    </row>
    <row r="42" spans="1:38" s="118" customFormat="1" ht="15.75" thickBot="1" x14ac:dyDescent="0.3">
      <c r="A42" s="130">
        <v>35</v>
      </c>
      <c r="B42" s="131" t="s">
        <v>740</v>
      </c>
      <c r="C42" s="131" t="s">
        <v>745</v>
      </c>
      <c r="D42" s="131" t="s">
        <v>746</v>
      </c>
      <c r="E42" s="131" t="s">
        <v>383</v>
      </c>
      <c r="F42" s="131" t="s">
        <v>744</v>
      </c>
      <c r="G42" s="131">
        <v>35</v>
      </c>
      <c r="H42" s="114" t="s">
        <v>747</v>
      </c>
      <c r="I42" s="132">
        <v>343</v>
      </c>
      <c r="J42" s="132" t="s">
        <v>749</v>
      </c>
      <c r="K42" s="131" t="s">
        <v>657</v>
      </c>
      <c r="L42" s="133" t="s">
        <v>580</v>
      </c>
      <c r="M42" s="133" t="s">
        <v>689</v>
      </c>
      <c r="N42" s="133" t="s">
        <v>612</v>
      </c>
      <c r="O42" s="114" t="s">
        <v>760</v>
      </c>
      <c r="P42" s="114">
        <v>1</v>
      </c>
      <c r="Q42" s="114">
        <v>1</v>
      </c>
      <c r="R42" s="134">
        <v>0</v>
      </c>
      <c r="S42" s="133" t="s">
        <v>690</v>
      </c>
      <c r="T42" s="134">
        <v>0.1</v>
      </c>
      <c r="U42" s="133" t="s">
        <v>691</v>
      </c>
      <c r="V42" s="134">
        <v>0.69</v>
      </c>
      <c r="W42" s="134" t="s">
        <v>692</v>
      </c>
      <c r="X42" s="134">
        <v>235436.82</v>
      </c>
      <c r="Y42" s="134">
        <v>0</v>
      </c>
      <c r="Z42" s="134">
        <v>0</v>
      </c>
      <c r="AA42" s="134">
        <v>182002.46</v>
      </c>
      <c r="AB42" s="134">
        <f t="shared" si="9"/>
        <v>53434.360000000015</v>
      </c>
      <c r="AC42" s="134">
        <f t="shared" si="10"/>
        <v>1</v>
      </c>
      <c r="AD42" s="134">
        <f t="shared" si="11"/>
        <v>1</v>
      </c>
      <c r="AE42" s="134">
        <f t="shared" si="12"/>
        <v>0.78999999999999992</v>
      </c>
      <c r="AF42" s="134">
        <v>78</v>
      </c>
      <c r="AG42" s="134">
        <f t="shared" si="13"/>
        <v>0</v>
      </c>
      <c r="AH42" s="134">
        <f t="shared" si="14"/>
        <v>100</v>
      </c>
      <c r="AI42" s="134">
        <f t="shared" si="15"/>
        <v>78.999999999999986</v>
      </c>
      <c r="AJ42" s="143">
        <f t="shared" si="8"/>
        <v>78.999999999999986</v>
      </c>
      <c r="AK42" s="119" t="s">
        <v>860</v>
      </c>
      <c r="AL42" s="144" t="s">
        <v>9</v>
      </c>
    </row>
    <row r="43" spans="1:38" s="118" customFormat="1" ht="15.75" thickBot="1" x14ac:dyDescent="0.3">
      <c r="A43" s="130">
        <v>36</v>
      </c>
      <c r="B43" s="131" t="s">
        <v>740</v>
      </c>
      <c r="C43" s="131" t="s">
        <v>745</v>
      </c>
      <c r="D43" s="131" t="s">
        <v>746</v>
      </c>
      <c r="E43" s="131" t="s">
        <v>383</v>
      </c>
      <c r="F43" s="131" t="s">
        <v>744</v>
      </c>
      <c r="G43" s="131">
        <v>36</v>
      </c>
      <c r="H43" s="114" t="s">
        <v>747</v>
      </c>
      <c r="I43" s="132">
        <v>343</v>
      </c>
      <c r="J43" s="132" t="s">
        <v>749</v>
      </c>
      <c r="K43" s="131" t="s">
        <v>658</v>
      </c>
      <c r="L43" s="133" t="s">
        <v>490</v>
      </c>
      <c r="M43" s="133" t="s">
        <v>689</v>
      </c>
      <c r="N43" s="133" t="s">
        <v>814</v>
      </c>
      <c r="O43" s="114" t="s">
        <v>760</v>
      </c>
      <c r="P43" s="114">
        <v>1</v>
      </c>
      <c r="Q43" s="114">
        <v>1</v>
      </c>
      <c r="R43" s="134">
        <v>0</v>
      </c>
      <c r="S43" s="133" t="s">
        <v>690</v>
      </c>
      <c r="T43" s="134">
        <v>0.1</v>
      </c>
      <c r="U43" s="133" t="s">
        <v>691</v>
      </c>
      <c r="V43" s="134">
        <v>0.7</v>
      </c>
      <c r="W43" s="134" t="s">
        <v>692</v>
      </c>
      <c r="X43" s="134">
        <v>607656.64</v>
      </c>
      <c r="Y43" s="134">
        <v>0</v>
      </c>
      <c r="Z43" s="134">
        <v>0</v>
      </c>
      <c r="AA43" s="134">
        <v>482890.59</v>
      </c>
      <c r="AB43" s="134">
        <f t="shared" si="9"/>
        <v>124766.04999999999</v>
      </c>
      <c r="AC43" s="134">
        <f t="shared" si="10"/>
        <v>1</v>
      </c>
      <c r="AD43" s="134">
        <f t="shared" si="11"/>
        <v>1</v>
      </c>
      <c r="AE43" s="134">
        <f t="shared" si="12"/>
        <v>0.79999999999999993</v>
      </c>
      <c r="AF43" s="134">
        <v>80</v>
      </c>
      <c r="AG43" s="134">
        <f t="shared" si="13"/>
        <v>0</v>
      </c>
      <c r="AH43" s="134">
        <f t="shared" si="14"/>
        <v>100</v>
      </c>
      <c r="AI43" s="134">
        <f t="shared" si="15"/>
        <v>79.999999999999986</v>
      </c>
      <c r="AJ43" s="143">
        <f t="shared" si="8"/>
        <v>79.999999999999986</v>
      </c>
      <c r="AK43" s="119" t="s">
        <v>860</v>
      </c>
      <c r="AL43" s="144" t="s">
        <v>9</v>
      </c>
    </row>
    <row r="44" spans="1:38" s="118" customFormat="1" ht="15.75" thickBot="1" x14ac:dyDescent="0.3">
      <c r="A44" s="130">
        <v>37</v>
      </c>
      <c r="B44" s="131" t="s">
        <v>740</v>
      </c>
      <c r="C44" s="131" t="s">
        <v>745</v>
      </c>
      <c r="D44" s="131" t="s">
        <v>746</v>
      </c>
      <c r="E44" s="131" t="s">
        <v>383</v>
      </c>
      <c r="F44" s="131" t="s">
        <v>744</v>
      </c>
      <c r="G44" s="131">
        <v>37</v>
      </c>
      <c r="H44" s="114" t="s">
        <v>747</v>
      </c>
      <c r="I44" s="132">
        <v>343</v>
      </c>
      <c r="J44" s="132" t="s">
        <v>749</v>
      </c>
      <c r="K44" s="131" t="s">
        <v>659</v>
      </c>
      <c r="L44" s="133" t="s">
        <v>491</v>
      </c>
      <c r="M44" s="133" t="s">
        <v>689</v>
      </c>
      <c r="N44" s="133" t="s">
        <v>614</v>
      </c>
      <c r="O44" s="114" t="s">
        <v>760</v>
      </c>
      <c r="P44" s="114">
        <v>1</v>
      </c>
      <c r="Q44" s="114">
        <v>1</v>
      </c>
      <c r="R44" s="134">
        <v>0</v>
      </c>
      <c r="S44" s="133" t="s">
        <v>690</v>
      </c>
      <c r="T44" s="134">
        <v>0</v>
      </c>
      <c r="U44" s="133" t="s">
        <v>696</v>
      </c>
      <c r="V44" s="134">
        <v>0.3</v>
      </c>
      <c r="W44" s="134" t="s">
        <v>692</v>
      </c>
      <c r="X44" s="134">
        <v>258813.09</v>
      </c>
      <c r="Y44" s="134">
        <v>0</v>
      </c>
      <c r="Z44" s="134">
        <v>0</v>
      </c>
      <c r="AA44" s="134">
        <v>0</v>
      </c>
      <c r="AB44" s="134">
        <f t="shared" si="9"/>
        <v>258813.09</v>
      </c>
      <c r="AC44" s="134">
        <f t="shared" si="10"/>
        <v>1</v>
      </c>
      <c r="AD44" s="134">
        <f t="shared" si="11"/>
        <v>1</v>
      </c>
      <c r="AE44" s="134">
        <f t="shared" si="12"/>
        <v>0.3</v>
      </c>
      <c r="AF44" s="134">
        <v>0</v>
      </c>
      <c r="AG44" s="134">
        <f t="shared" si="13"/>
        <v>0</v>
      </c>
      <c r="AH44" s="134">
        <f t="shared" si="14"/>
        <v>100</v>
      </c>
      <c r="AI44" s="134">
        <f t="shared" si="15"/>
        <v>30</v>
      </c>
      <c r="AJ44" s="143">
        <f t="shared" si="8"/>
        <v>30</v>
      </c>
      <c r="AK44" s="119" t="s">
        <v>860</v>
      </c>
      <c r="AL44" s="144" t="s">
        <v>9</v>
      </c>
    </row>
    <row r="45" spans="1:38" s="118" customFormat="1" ht="15.75" thickBot="1" x14ac:dyDescent="0.3">
      <c r="A45" s="130">
        <v>38</v>
      </c>
      <c r="B45" s="131" t="s">
        <v>740</v>
      </c>
      <c r="C45" s="131" t="s">
        <v>745</v>
      </c>
      <c r="D45" s="131" t="s">
        <v>746</v>
      </c>
      <c r="E45" s="131" t="s">
        <v>383</v>
      </c>
      <c r="F45" s="131" t="s">
        <v>744</v>
      </c>
      <c r="G45" s="131">
        <v>38</v>
      </c>
      <c r="H45" s="114" t="s">
        <v>747</v>
      </c>
      <c r="I45" s="132">
        <v>343</v>
      </c>
      <c r="J45" s="132" t="s">
        <v>749</v>
      </c>
      <c r="K45" s="131" t="s">
        <v>660</v>
      </c>
      <c r="L45" s="133" t="s">
        <v>815</v>
      </c>
      <c r="M45" s="133" t="s">
        <v>689</v>
      </c>
      <c r="N45" s="133" t="s">
        <v>816</v>
      </c>
      <c r="O45" s="114" t="s">
        <v>760</v>
      </c>
      <c r="P45" s="114">
        <v>1</v>
      </c>
      <c r="Q45" s="114">
        <v>1</v>
      </c>
      <c r="R45" s="134">
        <v>0</v>
      </c>
      <c r="S45" s="133" t="s">
        <v>690</v>
      </c>
      <c r="T45" s="134">
        <v>0</v>
      </c>
      <c r="U45" s="133" t="s">
        <v>696</v>
      </c>
      <c r="V45" s="134">
        <v>0.1</v>
      </c>
      <c r="W45" s="134" t="s">
        <v>692</v>
      </c>
      <c r="X45" s="134">
        <v>281670.77</v>
      </c>
      <c r="Y45" s="134">
        <v>0</v>
      </c>
      <c r="Z45" s="134">
        <v>0</v>
      </c>
      <c r="AA45" s="134">
        <v>0</v>
      </c>
      <c r="AB45" s="134">
        <f t="shared" si="9"/>
        <v>281670.77</v>
      </c>
      <c r="AC45" s="134">
        <f t="shared" si="10"/>
        <v>1</v>
      </c>
      <c r="AD45" s="134">
        <f t="shared" si="11"/>
        <v>1</v>
      </c>
      <c r="AE45" s="134">
        <f t="shared" si="12"/>
        <v>0.1</v>
      </c>
      <c r="AF45" s="134">
        <v>0</v>
      </c>
      <c r="AG45" s="134">
        <f t="shared" si="13"/>
        <v>0</v>
      </c>
      <c r="AH45" s="134">
        <f t="shared" si="14"/>
        <v>100</v>
      </c>
      <c r="AI45" s="134">
        <f t="shared" si="15"/>
        <v>10</v>
      </c>
      <c r="AJ45" s="143">
        <f t="shared" si="8"/>
        <v>10</v>
      </c>
      <c r="AK45" s="119" t="s">
        <v>860</v>
      </c>
      <c r="AL45" s="144" t="s">
        <v>9</v>
      </c>
    </row>
    <row r="46" spans="1:38" s="118" customFormat="1" ht="15.75" thickBot="1" x14ac:dyDescent="0.3">
      <c r="A46" s="130">
        <v>39</v>
      </c>
      <c r="B46" s="131" t="s">
        <v>740</v>
      </c>
      <c r="C46" s="131" t="s">
        <v>745</v>
      </c>
      <c r="D46" s="131" t="s">
        <v>746</v>
      </c>
      <c r="E46" s="131" t="s">
        <v>383</v>
      </c>
      <c r="F46" s="131" t="s">
        <v>744</v>
      </c>
      <c r="G46" s="131">
        <v>39</v>
      </c>
      <c r="H46" s="114" t="s">
        <v>747</v>
      </c>
      <c r="I46" s="132">
        <v>343</v>
      </c>
      <c r="J46" s="132" t="s">
        <v>749</v>
      </c>
      <c r="K46" s="131" t="s">
        <v>661</v>
      </c>
      <c r="L46" s="133" t="s">
        <v>817</v>
      </c>
      <c r="M46" s="133" t="s">
        <v>689</v>
      </c>
      <c r="N46" s="133" t="s">
        <v>818</v>
      </c>
      <c r="O46" s="114" t="s">
        <v>760</v>
      </c>
      <c r="P46" s="114">
        <v>1</v>
      </c>
      <c r="Q46" s="114">
        <v>1</v>
      </c>
      <c r="R46" s="134">
        <v>0</v>
      </c>
      <c r="S46" s="133" t="s">
        <v>690</v>
      </c>
      <c r="T46" s="134">
        <v>0</v>
      </c>
      <c r="U46" s="133" t="s">
        <v>696</v>
      </c>
      <c r="V46" s="134">
        <v>0.75</v>
      </c>
      <c r="W46" s="134" t="s">
        <v>692</v>
      </c>
      <c r="X46" s="134">
        <v>227661.34</v>
      </c>
      <c r="Y46" s="134">
        <v>0</v>
      </c>
      <c r="Z46" s="134">
        <v>0</v>
      </c>
      <c r="AA46" s="134">
        <v>0</v>
      </c>
      <c r="AB46" s="134">
        <f t="shared" si="9"/>
        <v>227661.34</v>
      </c>
      <c r="AC46" s="134">
        <f t="shared" si="10"/>
        <v>1</v>
      </c>
      <c r="AD46" s="134">
        <f t="shared" si="11"/>
        <v>1</v>
      </c>
      <c r="AE46" s="134">
        <f t="shared" si="12"/>
        <v>0.75</v>
      </c>
      <c r="AF46" s="134">
        <v>0</v>
      </c>
      <c r="AG46" s="134">
        <f t="shared" si="13"/>
        <v>0</v>
      </c>
      <c r="AH46" s="134">
        <f t="shared" si="14"/>
        <v>100</v>
      </c>
      <c r="AI46" s="134">
        <f t="shared" si="15"/>
        <v>75</v>
      </c>
      <c r="AJ46" s="143">
        <f t="shared" si="8"/>
        <v>75</v>
      </c>
      <c r="AK46" s="119" t="s">
        <v>860</v>
      </c>
      <c r="AL46" s="144" t="s">
        <v>9</v>
      </c>
    </row>
    <row r="47" spans="1:38" s="118" customFormat="1" ht="15.75" thickBot="1" x14ac:dyDescent="0.3">
      <c r="A47" s="130">
        <v>40</v>
      </c>
      <c r="B47" s="131" t="s">
        <v>740</v>
      </c>
      <c r="C47" s="131" t="s">
        <v>745</v>
      </c>
      <c r="D47" s="131" t="s">
        <v>746</v>
      </c>
      <c r="E47" s="131" t="s">
        <v>383</v>
      </c>
      <c r="F47" s="131" t="s">
        <v>744</v>
      </c>
      <c r="G47" s="131">
        <v>40</v>
      </c>
      <c r="H47" s="114" t="s">
        <v>747</v>
      </c>
      <c r="I47" s="132">
        <v>343</v>
      </c>
      <c r="J47" s="132" t="s">
        <v>749</v>
      </c>
      <c r="K47" s="131" t="s">
        <v>662</v>
      </c>
      <c r="L47" s="133" t="s">
        <v>494</v>
      </c>
      <c r="M47" s="133" t="s">
        <v>689</v>
      </c>
      <c r="N47" s="133" t="s">
        <v>819</v>
      </c>
      <c r="O47" s="114" t="s">
        <v>760</v>
      </c>
      <c r="P47" s="114">
        <v>1</v>
      </c>
      <c r="Q47" s="114">
        <v>1</v>
      </c>
      <c r="R47" s="134">
        <v>0</v>
      </c>
      <c r="S47" s="133" t="s">
        <v>690</v>
      </c>
      <c r="T47" s="134">
        <v>0</v>
      </c>
      <c r="U47" s="133" t="s">
        <v>696</v>
      </c>
      <c r="V47" s="134">
        <v>0.05</v>
      </c>
      <c r="W47" s="134" t="s">
        <v>692</v>
      </c>
      <c r="X47" s="134">
        <v>287970.63</v>
      </c>
      <c r="Y47" s="134">
        <v>0</v>
      </c>
      <c r="Z47" s="134">
        <v>0</v>
      </c>
      <c r="AA47" s="134">
        <v>0</v>
      </c>
      <c r="AB47" s="134">
        <f t="shared" si="9"/>
        <v>287970.63</v>
      </c>
      <c r="AC47" s="134">
        <f t="shared" si="10"/>
        <v>1</v>
      </c>
      <c r="AD47" s="134">
        <f t="shared" si="11"/>
        <v>1</v>
      </c>
      <c r="AE47" s="134">
        <f t="shared" si="12"/>
        <v>0.05</v>
      </c>
      <c r="AF47" s="134">
        <v>0</v>
      </c>
      <c r="AG47" s="134">
        <f t="shared" si="13"/>
        <v>0</v>
      </c>
      <c r="AH47" s="134">
        <f t="shared" si="14"/>
        <v>100</v>
      </c>
      <c r="AI47" s="134">
        <f t="shared" si="15"/>
        <v>5</v>
      </c>
      <c r="AJ47" s="143">
        <f t="shared" si="8"/>
        <v>5</v>
      </c>
      <c r="AK47" s="119" t="s">
        <v>860</v>
      </c>
      <c r="AL47" s="144" t="s">
        <v>9</v>
      </c>
    </row>
    <row r="48" spans="1:38" s="118" customFormat="1" ht="15.75" thickBot="1" x14ac:dyDescent="0.3">
      <c r="A48" s="130">
        <v>41</v>
      </c>
      <c r="B48" s="131" t="s">
        <v>740</v>
      </c>
      <c r="C48" s="131" t="s">
        <v>745</v>
      </c>
      <c r="D48" s="131" t="s">
        <v>746</v>
      </c>
      <c r="E48" s="131" t="s">
        <v>383</v>
      </c>
      <c r="F48" s="131" t="s">
        <v>744</v>
      </c>
      <c r="G48" s="131">
        <v>41</v>
      </c>
      <c r="H48" s="114" t="s">
        <v>747</v>
      </c>
      <c r="I48" s="132">
        <v>343</v>
      </c>
      <c r="J48" s="132" t="s">
        <v>749</v>
      </c>
      <c r="K48" s="131" t="s">
        <v>663</v>
      </c>
      <c r="L48" s="133" t="s">
        <v>820</v>
      </c>
      <c r="M48" s="133" t="s">
        <v>689</v>
      </c>
      <c r="N48" s="133" t="s">
        <v>694</v>
      </c>
      <c r="O48" s="114" t="s">
        <v>821</v>
      </c>
      <c r="P48" s="114">
        <v>1</v>
      </c>
      <c r="Q48" s="114">
        <v>1</v>
      </c>
      <c r="R48" s="134">
        <v>0</v>
      </c>
      <c r="S48" s="133" t="s">
        <v>690</v>
      </c>
      <c r="T48" s="134">
        <v>0.15</v>
      </c>
      <c r="U48" s="133" t="s">
        <v>691</v>
      </c>
      <c r="V48" s="134">
        <v>0.45</v>
      </c>
      <c r="W48" s="134" t="s">
        <v>692</v>
      </c>
      <c r="X48" s="134">
        <v>491226.21</v>
      </c>
      <c r="Y48" s="134">
        <v>0</v>
      </c>
      <c r="Z48" s="134">
        <v>0</v>
      </c>
      <c r="AA48" s="134">
        <v>269923.40000000002</v>
      </c>
      <c r="AB48" s="134">
        <f t="shared" si="9"/>
        <v>221302.81</v>
      </c>
      <c r="AC48" s="134">
        <f t="shared" si="10"/>
        <v>1</v>
      </c>
      <c r="AD48" s="134">
        <f t="shared" si="11"/>
        <v>1</v>
      </c>
      <c r="AE48" s="134">
        <f t="shared" si="12"/>
        <v>0.6</v>
      </c>
      <c r="AF48" s="134">
        <v>40</v>
      </c>
      <c r="AG48" s="134">
        <f t="shared" si="13"/>
        <v>0</v>
      </c>
      <c r="AH48" s="134">
        <f t="shared" si="14"/>
        <v>100</v>
      </c>
      <c r="AI48" s="134">
        <f t="shared" si="15"/>
        <v>60</v>
      </c>
      <c r="AJ48" s="143">
        <f t="shared" si="8"/>
        <v>60</v>
      </c>
      <c r="AK48" s="119" t="s">
        <v>860</v>
      </c>
      <c r="AL48" s="144" t="s">
        <v>9</v>
      </c>
    </row>
    <row r="49" spans="1:40" s="118" customFormat="1" ht="15.75" thickBot="1" x14ac:dyDescent="0.3">
      <c r="A49" s="130">
        <v>42</v>
      </c>
      <c r="B49" s="131" t="s">
        <v>740</v>
      </c>
      <c r="C49" s="131" t="s">
        <v>745</v>
      </c>
      <c r="D49" s="131" t="s">
        <v>746</v>
      </c>
      <c r="E49" s="131" t="s">
        <v>383</v>
      </c>
      <c r="F49" s="131" t="s">
        <v>744</v>
      </c>
      <c r="G49" s="131">
        <v>42</v>
      </c>
      <c r="H49" s="114" t="s">
        <v>747</v>
      </c>
      <c r="I49" s="132">
        <v>343</v>
      </c>
      <c r="J49" s="132" t="s">
        <v>749</v>
      </c>
      <c r="K49" s="131" t="s">
        <v>664</v>
      </c>
      <c r="L49" s="133" t="s">
        <v>822</v>
      </c>
      <c r="M49" s="133" t="s">
        <v>689</v>
      </c>
      <c r="N49" s="133" t="s">
        <v>823</v>
      </c>
      <c r="O49" s="114" t="s">
        <v>821</v>
      </c>
      <c r="P49" s="114">
        <v>1</v>
      </c>
      <c r="Q49" s="114">
        <v>1</v>
      </c>
      <c r="R49" s="134">
        <v>0</v>
      </c>
      <c r="S49" s="133" t="s">
        <v>690</v>
      </c>
      <c r="T49" s="134">
        <v>0</v>
      </c>
      <c r="U49" s="133" t="s">
        <v>696</v>
      </c>
      <c r="V49" s="134">
        <v>0.3</v>
      </c>
      <c r="W49" s="134" t="s">
        <v>692</v>
      </c>
      <c r="X49" s="134">
        <v>364033.14</v>
      </c>
      <c r="Y49" s="134">
        <v>0</v>
      </c>
      <c r="Z49" s="134">
        <v>0</v>
      </c>
      <c r="AA49" s="134">
        <v>108526.62</v>
      </c>
      <c r="AB49" s="134">
        <f t="shared" si="9"/>
        <v>255506.52000000002</v>
      </c>
      <c r="AC49" s="134">
        <f t="shared" si="10"/>
        <v>1</v>
      </c>
      <c r="AD49" s="134">
        <f t="shared" si="11"/>
        <v>1</v>
      </c>
      <c r="AE49" s="134">
        <f t="shared" si="12"/>
        <v>0.3</v>
      </c>
      <c r="AF49" s="134">
        <v>30</v>
      </c>
      <c r="AG49" s="134">
        <f t="shared" si="13"/>
        <v>0</v>
      </c>
      <c r="AH49" s="134">
        <f t="shared" si="14"/>
        <v>100</v>
      </c>
      <c r="AI49" s="134">
        <f t="shared" si="15"/>
        <v>30</v>
      </c>
      <c r="AJ49" s="143">
        <f t="shared" si="8"/>
        <v>30</v>
      </c>
      <c r="AK49" s="119" t="s">
        <v>860</v>
      </c>
      <c r="AL49" s="144" t="s">
        <v>9</v>
      </c>
    </row>
    <row r="50" spans="1:40" s="118" customFormat="1" ht="15.75" thickBot="1" x14ac:dyDescent="0.3">
      <c r="A50" s="130">
        <v>43</v>
      </c>
      <c r="B50" s="131" t="s">
        <v>740</v>
      </c>
      <c r="C50" s="131" t="s">
        <v>745</v>
      </c>
      <c r="D50" s="131" t="s">
        <v>746</v>
      </c>
      <c r="E50" s="131" t="s">
        <v>383</v>
      </c>
      <c r="F50" s="131" t="s">
        <v>744</v>
      </c>
      <c r="G50" s="131">
        <v>43</v>
      </c>
      <c r="H50" s="114" t="s">
        <v>747</v>
      </c>
      <c r="I50" s="132">
        <v>348</v>
      </c>
      <c r="J50" s="130" t="s">
        <v>756</v>
      </c>
      <c r="K50" s="131" t="s">
        <v>665</v>
      </c>
      <c r="L50" s="133" t="s">
        <v>824</v>
      </c>
      <c r="M50" s="142" t="s">
        <v>697</v>
      </c>
      <c r="N50" s="133" t="s">
        <v>618</v>
      </c>
      <c r="O50" s="114" t="s">
        <v>795</v>
      </c>
      <c r="P50" s="114">
        <v>1</v>
      </c>
      <c r="Q50" s="114">
        <v>1</v>
      </c>
      <c r="R50" s="134">
        <v>0</v>
      </c>
      <c r="S50" s="133" t="s">
        <v>697</v>
      </c>
      <c r="T50" s="134">
        <v>0</v>
      </c>
      <c r="U50" s="133" t="s">
        <v>697</v>
      </c>
      <c r="V50" s="134">
        <v>0</v>
      </c>
      <c r="W50" s="134" t="s">
        <v>697</v>
      </c>
      <c r="X50" s="134">
        <v>0</v>
      </c>
      <c r="Y50" s="134">
        <v>0</v>
      </c>
      <c r="Z50" s="134">
        <v>0</v>
      </c>
      <c r="AA50" s="134">
        <v>0</v>
      </c>
      <c r="AB50" s="134">
        <f t="shared" si="9"/>
        <v>0</v>
      </c>
      <c r="AC50" s="134">
        <f t="shared" si="10"/>
        <v>1</v>
      </c>
      <c r="AD50" s="134">
        <f t="shared" si="11"/>
        <v>1</v>
      </c>
      <c r="AE50" s="134">
        <f t="shared" si="12"/>
        <v>0</v>
      </c>
      <c r="AF50" s="134" t="e">
        <f>+AD50/X50</f>
        <v>#DIV/0!</v>
      </c>
      <c r="AG50" s="134">
        <f t="shared" si="13"/>
        <v>0</v>
      </c>
      <c r="AH50" s="134">
        <f t="shared" si="14"/>
        <v>100</v>
      </c>
      <c r="AI50" s="134">
        <f t="shared" si="15"/>
        <v>0</v>
      </c>
      <c r="AJ50" s="143">
        <f t="shared" si="8"/>
        <v>0</v>
      </c>
      <c r="AK50" s="119" t="s">
        <v>697</v>
      </c>
      <c r="AL50" s="144" t="s">
        <v>9</v>
      </c>
    </row>
    <row r="51" spans="1:40" s="118" customFormat="1" ht="15.75" thickBot="1" x14ac:dyDescent="0.3">
      <c r="A51" s="130">
        <v>44</v>
      </c>
      <c r="B51" s="131" t="s">
        <v>740</v>
      </c>
      <c r="C51" s="131" t="s">
        <v>745</v>
      </c>
      <c r="D51" s="131" t="s">
        <v>746</v>
      </c>
      <c r="E51" s="131" t="s">
        <v>383</v>
      </c>
      <c r="F51" s="131" t="s">
        <v>744</v>
      </c>
      <c r="G51" s="131">
        <v>44</v>
      </c>
      <c r="H51" s="114" t="s">
        <v>747</v>
      </c>
      <c r="I51" s="132">
        <v>348</v>
      </c>
      <c r="J51" s="130" t="s">
        <v>756</v>
      </c>
      <c r="K51" s="131" t="s">
        <v>666</v>
      </c>
      <c r="L51" s="133" t="s">
        <v>825</v>
      </c>
      <c r="M51" s="133" t="s">
        <v>826</v>
      </c>
      <c r="N51" s="133" t="s">
        <v>619</v>
      </c>
      <c r="O51" s="114" t="s">
        <v>795</v>
      </c>
      <c r="P51" s="114">
        <v>1</v>
      </c>
      <c r="Q51" s="114">
        <v>1</v>
      </c>
      <c r="R51" s="134">
        <v>0.4</v>
      </c>
      <c r="S51" s="133" t="s">
        <v>578</v>
      </c>
      <c r="T51" s="134">
        <v>0.5</v>
      </c>
      <c r="U51" s="133" t="s">
        <v>573</v>
      </c>
      <c r="V51" s="134">
        <v>0.05</v>
      </c>
      <c r="W51" s="134" t="s">
        <v>692</v>
      </c>
      <c r="X51" s="134">
        <v>1762260.97</v>
      </c>
      <c r="Y51" s="134">
        <v>0</v>
      </c>
      <c r="Z51" s="134">
        <v>0</v>
      </c>
      <c r="AA51" s="134">
        <v>1717263.77</v>
      </c>
      <c r="AB51" s="134">
        <f t="shared" si="9"/>
        <v>44997.199999999953</v>
      </c>
      <c r="AC51" s="134">
        <f t="shared" si="10"/>
        <v>1</v>
      </c>
      <c r="AD51" s="134">
        <f t="shared" si="11"/>
        <v>1</v>
      </c>
      <c r="AE51" s="134">
        <f t="shared" si="12"/>
        <v>0.95000000000000007</v>
      </c>
      <c r="AF51" s="134">
        <v>90.3</v>
      </c>
      <c r="AG51" s="134">
        <f t="shared" si="13"/>
        <v>0</v>
      </c>
      <c r="AH51" s="134">
        <f t="shared" si="14"/>
        <v>100</v>
      </c>
      <c r="AI51" s="134">
        <f t="shared" si="15"/>
        <v>95</v>
      </c>
      <c r="AJ51" s="143">
        <f t="shared" si="8"/>
        <v>95</v>
      </c>
      <c r="AK51" s="119" t="s">
        <v>860</v>
      </c>
      <c r="AL51" s="144" t="s">
        <v>9</v>
      </c>
    </row>
    <row r="52" spans="1:40" s="118" customFormat="1" ht="15.75" thickBot="1" x14ac:dyDescent="0.3">
      <c r="A52" s="130">
        <v>45</v>
      </c>
      <c r="B52" s="131" t="s">
        <v>740</v>
      </c>
      <c r="C52" s="131" t="s">
        <v>745</v>
      </c>
      <c r="D52" s="131" t="s">
        <v>746</v>
      </c>
      <c r="E52" s="131" t="s">
        <v>383</v>
      </c>
      <c r="F52" s="131" t="s">
        <v>744</v>
      </c>
      <c r="G52" s="131">
        <v>45</v>
      </c>
      <c r="H52" s="114" t="s">
        <v>747</v>
      </c>
      <c r="I52" s="132">
        <v>348</v>
      </c>
      <c r="J52" s="130" t="s">
        <v>756</v>
      </c>
      <c r="K52" s="131" t="s">
        <v>667</v>
      </c>
      <c r="L52" s="133" t="s">
        <v>827</v>
      </c>
      <c r="M52" s="133" t="s">
        <v>826</v>
      </c>
      <c r="N52" s="133" t="s">
        <v>828</v>
      </c>
      <c r="O52" s="114" t="s">
        <v>795</v>
      </c>
      <c r="P52" s="114">
        <v>1</v>
      </c>
      <c r="Q52" s="114">
        <v>1</v>
      </c>
      <c r="R52" s="134">
        <v>0.1</v>
      </c>
      <c r="S52" s="133" t="s">
        <v>578</v>
      </c>
      <c r="T52" s="134">
        <v>0.3</v>
      </c>
      <c r="U52" s="133" t="s">
        <v>573</v>
      </c>
      <c r="V52" s="134">
        <v>0.15</v>
      </c>
      <c r="W52" s="134" t="s">
        <v>692</v>
      </c>
      <c r="X52" s="134">
        <v>3804352.83</v>
      </c>
      <c r="Y52" s="134">
        <v>0</v>
      </c>
      <c r="Z52" s="134">
        <v>0</v>
      </c>
      <c r="AA52" s="134">
        <v>1951607.91</v>
      </c>
      <c r="AB52" s="134">
        <f t="shared" si="9"/>
        <v>1852744.9200000002</v>
      </c>
      <c r="AC52" s="134">
        <f t="shared" si="10"/>
        <v>1</v>
      </c>
      <c r="AD52" s="134">
        <f t="shared" si="11"/>
        <v>1</v>
      </c>
      <c r="AE52" s="134">
        <f t="shared" si="12"/>
        <v>0.55000000000000004</v>
      </c>
      <c r="AF52" s="134">
        <v>30</v>
      </c>
      <c r="AG52" s="134">
        <f t="shared" si="13"/>
        <v>0</v>
      </c>
      <c r="AH52" s="134">
        <f t="shared" si="14"/>
        <v>100</v>
      </c>
      <c r="AI52" s="134">
        <f t="shared" si="15"/>
        <v>55</v>
      </c>
      <c r="AJ52" s="143">
        <f t="shared" si="8"/>
        <v>55</v>
      </c>
      <c r="AK52" s="119" t="s">
        <v>860</v>
      </c>
      <c r="AL52" s="144" t="s">
        <v>9</v>
      </c>
    </row>
    <row r="53" spans="1:40" s="118" customFormat="1" ht="15.75" thickBot="1" x14ac:dyDescent="0.3">
      <c r="A53" s="130">
        <v>46</v>
      </c>
      <c r="B53" s="131" t="s">
        <v>740</v>
      </c>
      <c r="C53" s="131" t="s">
        <v>745</v>
      </c>
      <c r="D53" s="131" t="s">
        <v>746</v>
      </c>
      <c r="E53" s="131" t="s">
        <v>383</v>
      </c>
      <c r="F53" s="131" t="s">
        <v>744</v>
      </c>
      <c r="G53" s="131">
        <v>46</v>
      </c>
      <c r="H53" s="114" t="s">
        <v>747</v>
      </c>
      <c r="I53" s="132">
        <v>348</v>
      </c>
      <c r="J53" s="130" t="s">
        <v>756</v>
      </c>
      <c r="K53" s="131" t="s">
        <v>668</v>
      </c>
      <c r="L53" s="133" t="s">
        <v>584</v>
      </c>
      <c r="M53" s="133" t="s">
        <v>826</v>
      </c>
      <c r="N53" s="133" t="s">
        <v>829</v>
      </c>
      <c r="O53" s="114" t="s">
        <v>795</v>
      </c>
      <c r="P53" s="114">
        <v>1</v>
      </c>
      <c r="Q53" s="114">
        <v>1</v>
      </c>
      <c r="R53" s="134">
        <v>0.2</v>
      </c>
      <c r="S53" s="133" t="s">
        <v>578</v>
      </c>
      <c r="T53" s="134">
        <v>0.5</v>
      </c>
      <c r="U53" s="133" t="s">
        <v>573</v>
      </c>
      <c r="V53" s="134">
        <v>0.3</v>
      </c>
      <c r="W53" s="134" t="s">
        <v>576</v>
      </c>
      <c r="X53" s="134">
        <v>3636001.63</v>
      </c>
      <c r="Y53" s="134">
        <v>0</v>
      </c>
      <c r="Z53" s="134">
        <v>0</v>
      </c>
      <c r="AA53" s="134">
        <v>2960764.28</v>
      </c>
      <c r="AB53" s="134">
        <f t="shared" si="9"/>
        <v>675237.35000000009</v>
      </c>
      <c r="AC53" s="134">
        <f t="shared" si="10"/>
        <v>1</v>
      </c>
      <c r="AD53" s="134">
        <f t="shared" si="11"/>
        <v>1</v>
      </c>
      <c r="AE53" s="134">
        <f t="shared" si="12"/>
        <v>1</v>
      </c>
      <c r="AF53" s="134">
        <v>100</v>
      </c>
      <c r="AG53" s="134">
        <f t="shared" si="13"/>
        <v>0</v>
      </c>
      <c r="AH53" s="134">
        <f t="shared" si="14"/>
        <v>100</v>
      </c>
      <c r="AI53" s="134">
        <f t="shared" si="15"/>
        <v>100</v>
      </c>
      <c r="AJ53" s="143">
        <f t="shared" si="8"/>
        <v>100</v>
      </c>
      <c r="AK53" s="119" t="s">
        <v>860</v>
      </c>
      <c r="AL53" s="144" t="s">
        <v>9</v>
      </c>
    </row>
    <row r="54" spans="1:40" s="118" customFormat="1" ht="15.75" thickBot="1" x14ac:dyDescent="0.3">
      <c r="A54" s="130">
        <v>47</v>
      </c>
      <c r="B54" s="131" t="s">
        <v>740</v>
      </c>
      <c r="C54" s="131" t="s">
        <v>745</v>
      </c>
      <c r="D54" s="131" t="s">
        <v>746</v>
      </c>
      <c r="E54" s="131" t="s">
        <v>383</v>
      </c>
      <c r="F54" s="131" t="s">
        <v>744</v>
      </c>
      <c r="G54" s="131">
        <v>47</v>
      </c>
      <c r="H54" s="114" t="s">
        <v>747</v>
      </c>
      <c r="I54" s="132">
        <v>348</v>
      </c>
      <c r="J54" s="130" t="s">
        <v>756</v>
      </c>
      <c r="K54" s="131" t="s">
        <v>669</v>
      </c>
      <c r="L54" s="133" t="s">
        <v>585</v>
      </c>
      <c r="M54" s="133" t="s">
        <v>830</v>
      </c>
      <c r="N54" s="133" t="s">
        <v>831</v>
      </c>
      <c r="O54" s="114" t="s">
        <v>795</v>
      </c>
      <c r="P54" s="114">
        <v>1</v>
      </c>
      <c r="Q54" s="114">
        <v>1</v>
      </c>
      <c r="R54" s="134">
        <v>0.1</v>
      </c>
      <c r="S54" s="133" t="s">
        <v>578</v>
      </c>
      <c r="T54" s="134">
        <v>0.5</v>
      </c>
      <c r="U54" s="133" t="s">
        <v>573</v>
      </c>
      <c r="V54" s="134">
        <v>0.31</v>
      </c>
      <c r="W54" s="134" t="s">
        <v>692</v>
      </c>
      <c r="X54" s="134">
        <v>3214250</v>
      </c>
      <c r="Y54" s="134">
        <v>0</v>
      </c>
      <c r="Z54" s="134">
        <v>0</v>
      </c>
      <c r="AA54" s="134">
        <v>2775925.68</v>
      </c>
      <c r="AB54" s="134">
        <f t="shared" si="9"/>
        <v>438324.31999999983</v>
      </c>
      <c r="AC54" s="134">
        <f t="shared" si="10"/>
        <v>1</v>
      </c>
      <c r="AD54" s="134">
        <f t="shared" si="11"/>
        <v>1</v>
      </c>
      <c r="AE54" s="134">
        <f t="shared" si="12"/>
        <v>0.90999999999999992</v>
      </c>
      <c r="AF54" s="134">
        <v>87.23</v>
      </c>
      <c r="AG54" s="134">
        <f t="shared" si="13"/>
        <v>0</v>
      </c>
      <c r="AH54" s="134">
        <f t="shared" si="14"/>
        <v>100</v>
      </c>
      <c r="AI54" s="134">
        <f t="shared" si="15"/>
        <v>90.999999999999986</v>
      </c>
      <c r="AJ54" s="143">
        <f t="shared" si="8"/>
        <v>90.999999999999986</v>
      </c>
      <c r="AK54" s="119" t="s">
        <v>860</v>
      </c>
      <c r="AL54" s="144" t="s">
        <v>9</v>
      </c>
    </row>
    <row r="55" spans="1:40" s="118" customFormat="1" ht="15.75" thickBot="1" x14ac:dyDescent="0.3">
      <c r="A55" s="130">
        <v>48</v>
      </c>
      <c r="B55" s="131" t="s">
        <v>740</v>
      </c>
      <c r="C55" s="131" t="s">
        <v>745</v>
      </c>
      <c r="D55" s="131" t="s">
        <v>746</v>
      </c>
      <c r="E55" s="131" t="s">
        <v>383</v>
      </c>
      <c r="F55" s="131" t="s">
        <v>744</v>
      </c>
      <c r="G55" s="131">
        <v>48</v>
      </c>
      <c r="H55" s="114" t="s">
        <v>747</v>
      </c>
      <c r="I55" s="132">
        <v>348</v>
      </c>
      <c r="J55" s="130" t="s">
        <v>756</v>
      </c>
      <c r="K55" s="131" t="s">
        <v>670</v>
      </c>
      <c r="L55" s="133" t="s">
        <v>832</v>
      </c>
      <c r="M55" s="133" t="s">
        <v>826</v>
      </c>
      <c r="N55" s="133" t="s">
        <v>833</v>
      </c>
      <c r="O55" s="114" t="s">
        <v>795</v>
      </c>
      <c r="P55" s="114">
        <v>1</v>
      </c>
      <c r="Q55" s="114">
        <v>1</v>
      </c>
      <c r="R55" s="134">
        <v>0.1</v>
      </c>
      <c r="S55" s="133" t="s">
        <v>578</v>
      </c>
      <c r="T55" s="134">
        <v>0.35</v>
      </c>
      <c r="U55" s="133" t="s">
        <v>573</v>
      </c>
      <c r="V55" s="134">
        <v>0.42</v>
      </c>
      <c r="W55" s="134" t="s">
        <v>692</v>
      </c>
      <c r="X55" s="134">
        <v>3345339.37</v>
      </c>
      <c r="Y55" s="134">
        <v>0</v>
      </c>
      <c r="Z55" s="134">
        <v>0</v>
      </c>
      <c r="AA55" s="134">
        <v>2853401.23</v>
      </c>
      <c r="AB55" s="134">
        <f t="shared" si="9"/>
        <v>491938.14000000013</v>
      </c>
      <c r="AC55" s="134">
        <f t="shared" si="10"/>
        <v>1</v>
      </c>
      <c r="AD55" s="134">
        <f t="shared" si="11"/>
        <v>1</v>
      </c>
      <c r="AE55" s="134">
        <f t="shared" si="12"/>
        <v>0.86999999999999988</v>
      </c>
      <c r="AF55" s="134">
        <v>98</v>
      </c>
      <c r="AG55" s="134">
        <f t="shared" si="13"/>
        <v>0</v>
      </c>
      <c r="AH55" s="134">
        <f t="shared" si="14"/>
        <v>100</v>
      </c>
      <c r="AI55" s="134">
        <f t="shared" si="15"/>
        <v>86.999999999999986</v>
      </c>
      <c r="AJ55" s="143">
        <f t="shared" si="8"/>
        <v>86.999999999999986</v>
      </c>
      <c r="AK55" s="119" t="s">
        <v>860</v>
      </c>
      <c r="AL55" s="144" t="s">
        <v>9</v>
      </c>
    </row>
    <row r="56" spans="1:40" s="118" customFormat="1" ht="15.75" thickBot="1" x14ac:dyDescent="0.3">
      <c r="A56" s="130">
        <v>49</v>
      </c>
      <c r="B56" s="131" t="s">
        <v>380</v>
      </c>
      <c r="C56" s="131" t="s">
        <v>745</v>
      </c>
      <c r="D56" s="131" t="s">
        <v>746</v>
      </c>
      <c r="E56" s="131" t="s">
        <v>383</v>
      </c>
      <c r="F56" s="131" t="s">
        <v>744</v>
      </c>
      <c r="G56" s="131">
        <v>49</v>
      </c>
      <c r="H56" s="114" t="s">
        <v>747</v>
      </c>
      <c r="I56" s="132">
        <v>348</v>
      </c>
      <c r="J56" s="130" t="s">
        <v>756</v>
      </c>
      <c r="K56" s="131" t="s">
        <v>671</v>
      </c>
      <c r="L56" s="133" t="s">
        <v>834</v>
      </c>
      <c r="M56" s="133" t="s">
        <v>835</v>
      </c>
      <c r="N56" s="133" t="s">
        <v>836</v>
      </c>
      <c r="O56" s="114" t="s">
        <v>795</v>
      </c>
      <c r="P56" s="114">
        <v>1</v>
      </c>
      <c r="Q56" s="114">
        <v>1</v>
      </c>
      <c r="R56" s="134">
        <v>0</v>
      </c>
      <c r="S56" s="133" t="s">
        <v>690</v>
      </c>
      <c r="T56" s="134">
        <v>0</v>
      </c>
      <c r="U56" s="133" t="s">
        <v>696</v>
      </c>
      <c r="V56" s="134">
        <v>0</v>
      </c>
      <c r="W56" s="134" t="s">
        <v>697</v>
      </c>
      <c r="X56" s="134"/>
      <c r="Y56" s="134">
        <v>0</v>
      </c>
      <c r="Z56" s="134">
        <v>0</v>
      </c>
      <c r="AA56" s="134"/>
      <c r="AB56" s="134">
        <f t="shared" si="9"/>
        <v>0</v>
      </c>
      <c r="AC56" s="134">
        <f t="shared" si="10"/>
        <v>1</v>
      </c>
      <c r="AD56" s="134">
        <f t="shared" si="11"/>
        <v>1</v>
      </c>
      <c r="AE56" s="134">
        <f t="shared" si="12"/>
        <v>0</v>
      </c>
      <c r="AF56" s="134" t="e">
        <f>+AD56/X56</f>
        <v>#DIV/0!</v>
      </c>
      <c r="AG56" s="134">
        <f t="shared" si="13"/>
        <v>0</v>
      </c>
      <c r="AH56" s="134">
        <f t="shared" si="14"/>
        <v>100</v>
      </c>
      <c r="AI56" s="134">
        <f t="shared" si="15"/>
        <v>0</v>
      </c>
      <c r="AJ56" s="143">
        <f t="shared" si="8"/>
        <v>0</v>
      </c>
      <c r="AK56" s="119" t="s">
        <v>860</v>
      </c>
      <c r="AL56" s="144" t="s">
        <v>9</v>
      </c>
    </row>
    <row r="57" spans="1:40" s="118" customFormat="1" ht="15.75" thickBot="1" x14ac:dyDescent="0.3">
      <c r="A57" s="130">
        <v>50</v>
      </c>
      <c r="B57" s="131" t="s">
        <v>740</v>
      </c>
      <c r="C57" s="131" t="s">
        <v>745</v>
      </c>
      <c r="D57" s="131" t="s">
        <v>746</v>
      </c>
      <c r="E57" s="131" t="s">
        <v>383</v>
      </c>
      <c r="F57" s="131" t="s">
        <v>744</v>
      </c>
      <c r="G57" s="131">
        <v>50</v>
      </c>
      <c r="H57" s="114" t="s">
        <v>747</v>
      </c>
      <c r="I57" s="132">
        <v>348</v>
      </c>
      <c r="J57" s="130" t="s">
        <v>756</v>
      </c>
      <c r="K57" s="131" t="s">
        <v>672</v>
      </c>
      <c r="L57" s="133" t="s">
        <v>837</v>
      </c>
      <c r="M57" s="133" t="s">
        <v>835</v>
      </c>
      <c r="N57" s="133" t="s">
        <v>838</v>
      </c>
      <c r="O57" s="114" t="s">
        <v>795</v>
      </c>
      <c r="P57" s="114">
        <v>1</v>
      </c>
      <c r="Q57" s="114">
        <v>1</v>
      </c>
      <c r="R57" s="134">
        <v>0</v>
      </c>
      <c r="S57" s="133" t="s">
        <v>690</v>
      </c>
      <c r="T57" s="134">
        <v>0</v>
      </c>
      <c r="U57" s="133" t="s">
        <v>696</v>
      </c>
      <c r="V57" s="134">
        <v>1</v>
      </c>
      <c r="W57" s="134" t="s">
        <v>576</v>
      </c>
      <c r="X57" s="134">
        <v>1568064.96</v>
      </c>
      <c r="Y57" s="134">
        <v>0</v>
      </c>
      <c r="Z57" s="134">
        <v>0</v>
      </c>
      <c r="AA57" s="134">
        <v>1411058.87</v>
      </c>
      <c r="AB57" s="134">
        <f t="shared" si="9"/>
        <v>157006.08999999985</v>
      </c>
      <c r="AC57" s="134">
        <f t="shared" si="10"/>
        <v>1</v>
      </c>
      <c r="AD57" s="134">
        <f t="shared" si="11"/>
        <v>1</v>
      </c>
      <c r="AE57" s="134">
        <f t="shared" si="12"/>
        <v>1</v>
      </c>
      <c r="AF57" s="134">
        <v>90.03</v>
      </c>
      <c r="AG57" s="134">
        <f t="shared" si="13"/>
        <v>0</v>
      </c>
      <c r="AH57" s="134">
        <f t="shared" si="14"/>
        <v>100</v>
      </c>
      <c r="AI57" s="134">
        <f t="shared" si="15"/>
        <v>100</v>
      </c>
      <c r="AJ57" s="143">
        <f t="shared" si="8"/>
        <v>100</v>
      </c>
      <c r="AK57" s="119" t="s">
        <v>860</v>
      </c>
      <c r="AL57" s="144" t="s">
        <v>9</v>
      </c>
    </row>
    <row r="58" spans="1:40" s="118" customFormat="1" ht="15.75" thickBot="1" x14ac:dyDescent="0.3">
      <c r="A58" s="130">
        <v>51</v>
      </c>
      <c r="B58" s="131" t="s">
        <v>740</v>
      </c>
      <c r="C58" s="131" t="s">
        <v>745</v>
      </c>
      <c r="D58" s="131" t="s">
        <v>746</v>
      </c>
      <c r="E58" s="131" t="s">
        <v>383</v>
      </c>
      <c r="F58" s="131" t="s">
        <v>744</v>
      </c>
      <c r="G58" s="131">
        <v>51</v>
      </c>
      <c r="H58" s="114" t="s">
        <v>747</v>
      </c>
      <c r="I58" s="132">
        <v>348</v>
      </c>
      <c r="J58" s="130" t="s">
        <v>756</v>
      </c>
      <c r="K58" s="131" t="s">
        <v>673</v>
      </c>
      <c r="L58" s="133" t="s">
        <v>839</v>
      </c>
      <c r="M58" s="133" t="s">
        <v>826</v>
      </c>
      <c r="N58" s="133" t="s">
        <v>840</v>
      </c>
      <c r="O58" s="114" t="s">
        <v>795</v>
      </c>
      <c r="P58" s="114">
        <v>1</v>
      </c>
      <c r="Q58" s="114">
        <v>1</v>
      </c>
      <c r="R58" s="134">
        <v>0.3</v>
      </c>
      <c r="S58" s="133" t="s">
        <v>578</v>
      </c>
      <c r="T58" s="134">
        <v>0.5</v>
      </c>
      <c r="U58" s="133" t="s">
        <v>573</v>
      </c>
      <c r="V58" s="134">
        <v>0.08</v>
      </c>
      <c r="W58" s="134" t="s">
        <v>692</v>
      </c>
      <c r="X58" s="134">
        <v>1899429.88</v>
      </c>
      <c r="Y58" s="134">
        <v>0</v>
      </c>
      <c r="Z58" s="134">
        <v>0</v>
      </c>
      <c r="AA58" s="134">
        <v>1679373.88</v>
      </c>
      <c r="AB58" s="134">
        <f t="shared" si="9"/>
        <v>220056</v>
      </c>
      <c r="AC58" s="134">
        <f t="shared" si="10"/>
        <v>1</v>
      </c>
      <c r="AD58" s="134">
        <f t="shared" si="11"/>
        <v>1</v>
      </c>
      <c r="AE58" s="134">
        <f t="shared" si="12"/>
        <v>0.88</v>
      </c>
      <c r="AF58" s="134">
        <v>88</v>
      </c>
      <c r="AG58" s="134">
        <f t="shared" si="13"/>
        <v>0</v>
      </c>
      <c r="AH58" s="134">
        <f t="shared" si="14"/>
        <v>100</v>
      </c>
      <c r="AI58" s="134">
        <f t="shared" si="15"/>
        <v>88</v>
      </c>
      <c r="AJ58" s="143">
        <f t="shared" si="8"/>
        <v>88</v>
      </c>
      <c r="AK58" s="119" t="s">
        <v>860</v>
      </c>
      <c r="AL58" s="144" t="s">
        <v>9</v>
      </c>
    </row>
    <row r="59" spans="1:40" s="118" customFormat="1" ht="15.75" thickBot="1" x14ac:dyDescent="0.3">
      <c r="A59" s="130">
        <v>52</v>
      </c>
      <c r="B59" s="131" t="s">
        <v>740</v>
      </c>
      <c r="C59" s="131" t="s">
        <v>745</v>
      </c>
      <c r="D59" s="131" t="s">
        <v>746</v>
      </c>
      <c r="E59" s="131" t="s">
        <v>383</v>
      </c>
      <c r="F59" s="131" t="s">
        <v>744</v>
      </c>
      <c r="G59" s="131">
        <v>52</v>
      </c>
      <c r="H59" s="114" t="s">
        <v>747</v>
      </c>
      <c r="I59" s="132">
        <v>348</v>
      </c>
      <c r="J59" s="130" t="s">
        <v>756</v>
      </c>
      <c r="K59" s="131" t="s">
        <v>674</v>
      </c>
      <c r="L59" s="133" t="s">
        <v>841</v>
      </c>
      <c r="M59" s="133" t="s">
        <v>693</v>
      </c>
      <c r="N59" s="133" t="s">
        <v>842</v>
      </c>
      <c r="O59" s="114" t="s">
        <v>795</v>
      </c>
      <c r="P59" s="114">
        <v>1</v>
      </c>
      <c r="Q59" s="114">
        <v>1</v>
      </c>
      <c r="R59" s="134">
        <v>0.3</v>
      </c>
      <c r="S59" s="133" t="s">
        <v>578</v>
      </c>
      <c r="T59" s="134">
        <v>0.4</v>
      </c>
      <c r="U59" s="133" t="s">
        <v>573</v>
      </c>
      <c r="V59" s="134">
        <v>0.3</v>
      </c>
      <c r="W59" s="134" t="s">
        <v>576</v>
      </c>
      <c r="X59" s="134">
        <v>1024460.41</v>
      </c>
      <c r="Y59" s="134">
        <v>0</v>
      </c>
      <c r="Z59" s="134">
        <v>0</v>
      </c>
      <c r="AA59" s="134">
        <v>885109.21</v>
      </c>
      <c r="AB59" s="134">
        <f t="shared" si="9"/>
        <v>139351.20000000007</v>
      </c>
      <c r="AC59" s="134">
        <f t="shared" si="10"/>
        <v>1</v>
      </c>
      <c r="AD59" s="134">
        <f t="shared" si="11"/>
        <v>1</v>
      </c>
      <c r="AE59" s="134">
        <f t="shared" si="12"/>
        <v>1</v>
      </c>
      <c r="AF59" s="134">
        <v>100</v>
      </c>
      <c r="AG59" s="134">
        <f t="shared" si="13"/>
        <v>0</v>
      </c>
      <c r="AH59" s="134">
        <f t="shared" si="14"/>
        <v>100</v>
      </c>
      <c r="AI59" s="134">
        <f t="shared" si="15"/>
        <v>100</v>
      </c>
      <c r="AJ59" s="143">
        <f t="shared" si="8"/>
        <v>100</v>
      </c>
      <c r="AK59" s="119" t="s">
        <v>860</v>
      </c>
      <c r="AL59" s="144" t="s">
        <v>9</v>
      </c>
    </row>
    <row r="60" spans="1:40" s="118" customFormat="1" ht="15.75" thickBot="1" x14ac:dyDescent="0.3">
      <c r="A60" s="130">
        <v>53</v>
      </c>
      <c r="B60" s="131" t="s">
        <v>740</v>
      </c>
      <c r="C60" s="131" t="s">
        <v>745</v>
      </c>
      <c r="D60" s="131" t="s">
        <v>746</v>
      </c>
      <c r="E60" s="131" t="s">
        <v>383</v>
      </c>
      <c r="F60" s="131" t="s">
        <v>744</v>
      </c>
      <c r="G60" s="131">
        <v>53</v>
      </c>
      <c r="H60" s="114" t="s">
        <v>747</v>
      </c>
      <c r="I60" s="132">
        <v>348</v>
      </c>
      <c r="J60" s="130" t="s">
        <v>756</v>
      </c>
      <c r="K60" s="131" t="s">
        <v>675</v>
      </c>
      <c r="L60" s="133" t="s">
        <v>843</v>
      </c>
      <c r="M60" s="133" t="s">
        <v>689</v>
      </c>
      <c r="N60" s="133" t="s">
        <v>628</v>
      </c>
      <c r="O60" s="114" t="s">
        <v>795</v>
      </c>
      <c r="P60" s="114">
        <v>1</v>
      </c>
      <c r="Q60" s="114">
        <v>1</v>
      </c>
      <c r="R60" s="134">
        <v>0</v>
      </c>
      <c r="S60" s="133" t="s">
        <v>690</v>
      </c>
      <c r="T60" s="134">
        <v>0.2</v>
      </c>
      <c r="U60" s="133" t="s">
        <v>691</v>
      </c>
      <c r="V60" s="134">
        <v>0.15</v>
      </c>
      <c r="W60" s="134" t="s">
        <v>692</v>
      </c>
      <c r="X60" s="134">
        <v>1909054.43</v>
      </c>
      <c r="Y60" s="134">
        <v>0</v>
      </c>
      <c r="Z60" s="134">
        <v>0</v>
      </c>
      <c r="AA60" s="134">
        <v>999418.08</v>
      </c>
      <c r="AB60" s="134">
        <f t="shared" si="9"/>
        <v>909636.35</v>
      </c>
      <c r="AC60" s="134">
        <f t="shared" si="10"/>
        <v>1</v>
      </c>
      <c r="AD60" s="134">
        <f t="shared" si="11"/>
        <v>1</v>
      </c>
      <c r="AE60" s="134">
        <f t="shared" si="12"/>
        <v>0.35</v>
      </c>
      <c r="AF60" s="134">
        <v>95</v>
      </c>
      <c r="AG60" s="134">
        <f t="shared" si="13"/>
        <v>0</v>
      </c>
      <c r="AH60" s="134">
        <f t="shared" si="14"/>
        <v>100</v>
      </c>
      <c r="AI60" s="134">
        <f t="shared" si="15"/>
        <v>35</v>
      </c>
      <c r="AJ60" s="143">
        <f t="shared" si="8"/>
        <v>35</v>
      </c>
      <c r="AK60" s="119" t="s">
        <v>860</v>
      </c>
      <c r="AL60" s="144" t="s">
        <v>9</v>
      </c>
    </row>
    <row r="61" spans="1:40" s="118" customFormat="1" ht="15.75" thickBot="1" x14ac:dyDescent="0.3">
      <c r="A61" s="130">
        <v>54</v>
      </c>
      <c r="B61" s="131" t="s">
        <v>740</v>
      </c>
      <c r="C61" s="131" t="s">
        <v>745</v>
      </c>
      <c r="D61" s="131" t="s">
        <v>746</v>
      </c>
      <c r="E61" s="131" t="s">
        <v>383</v>
      </c>
      <c r="F61" s="131" t="s">
        <v>744</v>
      </c>
      <c r="G61" s="131">
        <v>54</v>
      </c>
      <c r="H61" s="114" t="s">
        <v>747</v>
      </c>
      <c r="I61" s="132">
        <v>348</v>
      </c>
      <c r="J61" s="130" t="s">
        <v>756</v>
      </c>
      <c r="K61" s="131" t="s">
        <v>676</v>
      </c>
      <c r="L61" s="133" t="s">
        <v>844</v>
      </c>
      <c r="M61" s="133" t="s">
        <v>826</v>
      </c>
      <c r="N61" s="133" t="s">
        <v>738</v>
      </c>
      <c r="O61" s="114" t="s">
        <v>795</v>
      </c>
      <c r="P61" s="114">
        <v>1</v>
      </c>
      <c r="Q61" s="114">
        <v>1</v>
      </c>
      <c r="R61" s="134">
        <v>0.1</v>
      </c>
      <c r="S61" s="133" t="s">
        <v>578</v>
      </c>
      <c r="T61" s="134">
        <v>0.3</v>
      </c>
      <c r="U61" s="133" t="s">
        <v>573</v>
      </c>
      <c r="V61" s="134">
        <v>0.21</v>
      </c>
      <c r="W61" s="134" t="s">
        <v>692</v>
      </c>
      <c r="X61" s="134">
        <v>2435508.8199999998</v>
      </c>
      <c r="Y61" s="134">
        <v>0</v>
      </c>
      <c r="Z61" s="134">
        <v>0</v>
      </c>
      <c r="AA61" s="134">
        <v>1773697.28</v>
      </c>
      <c r="AB61" s="134">
        <f t="shared" si="9"/>
        <v>661811.5399999998</v>
      </c>
      <c r="AC61" s="134">
        <f t="shared" si="10"/>
        <v>1</v>
      </c>
      <c r="AD61" s="134">
        <f t="shared" si="11"/>
        <v>1</v>
      </c>
      <c r="AE61" s="134">
        <f t="shared" si="12"/>
        <v>0.61</v>
      </c>
      <c r="AF61" s="134">
        <v>61.18</v>
      </c>
      <c r="AG61" s="134">
        <f t="shared" si="13"/>
        <v>0</v>
      </c>
      <c r="AH61" s="134">
        <f t="shared" si="14"/>
        <v>100</v>
      </c>
      <c r="AI61" s="134">
        <f t="shared" si="15"/>
        <v>61</v>
      </c>
      <c r="AJ61" s="143">
        <f t="shared" si="8"/>
        <v>61</v>
      </c>
      <c r="AK61" s="119" t="s">
        <v>860</v>
      </c>
      <c r="AL61" s="144" t="s">
        <v>9</v>
      </c>
      <c r="AN61" s="120"/>
    </row>
    <row r="62" spans="1:40" s="118" customFormat="1" ht="15.75" thickBot="1" x14ac:dyDescent="0.3">
      <c r="A62" s="130">
        <v>55</v>
      </c>
      <c r="B62" s="131" t="s">
        <v>740</v>
      </c>
      <c r="C62" s="131" t="s">
        <v>745</v>
      </c>
      <c r="D62" s="131" t="s">
        <v>746</v>
      </c>
      <c r="E62" s="131" t="s">
        <v>383</v>
      </c>
      <c r="F62" s="131" t="s">
        <v>744</v>
      </c>
      <c r="G62" s="131">
        <v>55</v>
      </c>
      <c r="H62" s="114" t="s">
        <v>747</v>
      </c>
      <c r="I62" s="132">
        <v>348</v>
      </c>
      <c r="J62" s="132" t="s">
        <v>749</v>
      </c>
      <c r="K62" s="131" t="s">
        <v>677</v>
      </c>
      <c r="L62" s="133" t="s">
        <v>845</v>
      </c>
      <c r="M62" s="133" t="s">
        <v>689</v>
      </c>
      <c r="N62" s="133" t="s">
        <v>611</v>
      </c>
      <c r="O62" s="114" t="s">
        <v>760</v>
      </c>
      <c r="P62" s="114">
        <v>1</v>
      </c>
      <c r="Q62" s="114">
        <v>1</v>
      </c>
      <c r="R62" s="134">
        <v>0</v>
      </c>
      <c r="S62" s="133" t="s">
        <v>690</v>
      </c>
      <c r="T62" s="134">
        <v>0</v>
      </c>
      <c r="U62" s="133" t="s">
        <v>696</v>
      </c>
      <c r="V62" s="134">
        <v>0.5</v>
      </c>
      <c r="W62" s="134" t="s">
        <v>692</v>
      </c>
      <c r="X62" s="134">
        <v>366484.04</v>
      </c>
      <c r="Y62" s="134">
        <v>0</v>
      </c>
      <c r="Z62" s="134">
        <v>0</v>
      </c>
      <c r="AA62" s="134">
        <v>0</v>
      </c>
      <c r="AB62" s="134">
        <f t="shared" ref="AB62:AB93" si="16">+X62-AA62</f>
        <v>366484.04</v>
      </c>
      <c r="AC62" s="134">
        <f t="shared" si="10"/>
        <v>1</v>
      </c>
      <c r="AD62" s="134">
        <f t="shared" si="11"/>
        <v>1</v>
      </c>
      <c r="AE62" s="134">
        <f t="shared" si="12"/>
        <v>0.5</v>
      </c>
      <c r="AF62" s="134">
        <v>0</v>
      </c>
      <c r="AG62" s="134">
        <f t="shared" si="13"/>
        <v>0</v>
      </c>
      <c r="AH62" s="134">
        <f t="shared" si="14"/>
        <v>100</v>
      </c>
      <c r="AI62" s="134">
        <f t="shared" si="15"/>
        <v>50</v>
      </c>
      <c r="AJ62" s="143">
        <f t="shared" si="8"/>
        <v>50</v>
      </c>
      <c r="AK62" s="119" t="s">
        <v>860</v>
      </c>
      <c r="AL62" s="144" t="s">
        <v>9</v>
      </c>
    </row>
    <row r="63" spans="1:40" s="118" customFormat="1" ht="15.75" thickBot="1" x14ac:dyDescent="0.3">
      <c r="A63" s="130">
        <v>57</v>
      </c>
      <c r="B63" s="131" t="s">
        <v>740</v>
      </c>
      <c r="C63" s="131" t="s">
        <v>745</v>
      </c>
      <c r="D63" s="131" t="s">
        <v>746</v>
      </c>
      <c r="E63" s="131" t="s">
        <v>383</v>
      </c>
      <c r="F63" s="131" t="s">
        <v>744</v>
      </c>
      <c r="G63" s="131">
        <v>57</v>
      </c>
      <c r="H63" s="114" t="s">
        <v>747</v>
      </c>
      <c r="I63" s="132">
        <v>348</v>
      </c>
      <c r="J63" s="130" t="s">
        <v>756</v>
      </c>
      <c r="K63" s="131" t="s">
        <v>678</v>
      </c>
      <c r="L63" s="133" t="s">
        <v>846</v>
      </c>
      <c r="M63" s="133" t="s">
        <v>826</v>
      </c>
      <c r="N63" s="133" t="s">
        <v>619</v>
      </c>
      <c r="O63" s="114" t="s">
        <v>847</v>
      </c>
      <c r="P63" s="114">
        <v>1</v>
      </c>
      <c r="Q63" s="114">
        <v>1</v>
      </c>
      <c r="R63" s="134">
        <v>0.2</v>
      </c>
      <c r="S63" s="133" t="s">
        <v>578</v>
      </c>
      <c r="T63" s="134">
        <v>0.4</v>
      </c>
      <c r="U63" s="133" t="s">
        <v>573</v>
      </c>
      <c r="V63" s="134">
        <v>0.4</v>
      </c>
      <c r="W63" s="134" t="s">
        <v>576</v>
      </c>
      <c r="X63" s="134">
        <v>302655.64</v>
      </c>
      <c r="Y63" s="134">
        <v>0</v>
      </c>
      <c r="Z63" s="134">
        <v>0</v>
      </c>
      <c r="AA63" s="134">
        <v>283007.37</v>
      </c>
      <c r="AB63" s="134">
        <f t="shared" si="16"/>
        <v>19648.270000000019</v>
      </c>
      <c r="AC63" s="134">
        <f t="shared" si="10"/>
        <v>1</v>
      </c>
      <c r="AD63" s="134">
        <f t="shared" si="11"/>
        <v>1</v>
      </c>
      <c r="AE63" s="134">
        <f t="shared" si="12"/>
        <v>1</v>
      </c>
      <c r="AF63" s="134">
        <v>80.72</v>
      </c>
      <c r="AG63" s="134">
        <f t="shared" si="13"/>
        <v>0</v>
      </c>
      <c r="AH63" s="134">
        <f t="shared" si="14"/>
        <v>100</v>
      </c>
      <c r="AI63" s="134">
        <f t="shared" si="15"/>
        <v>100</v>
      </c>
      <c r="AJ63" s="143">
        <f t="shared" si="8"/>
        <v>100</v>
      </c>
      <c r="AK63" s="119" t="s">
        <v>860</v>
      </c>
      <c r="AL63" s="144" t="s">
        <v>9</v>
      </c>
    </row>
    <row r="64" spans="1:40" s="118" customFormat="1" ht="15.75" thickBot="1" x14ac:dyDescent="0.3">
      <c r="A64" s="130">
        <v>58</v>
      </c>
      <c r="B64" s="131" t="s">
        <v>740</v>
      </c>
      <c r="C64" s="131" t="s">
        <v>745</v>
      </c>
      <c r="D64" s="131" t="s">
        <v>746</v>
      </c>
      <c r="E64" s="131" t="s">
        <v>383</v>
      </c>
      <c r="F64" s="131" t="s">
        <v>744</v>
      </c>
      <c r="G64" s="131">
        <v>58</v>
      </c>
      <c r="H64" s="114" t="s">
        <v>747</v>
      </c>
      <c r="I64" s="132">
        <v>348</v>
      </c>
      <c r="J64" s="130" t="s">
        <v>756</v>
      </c>
      <c r="K64" s="131" t="s">
        <v>679</v>
      </c>
      <c r="L64" s="133" t="s">
        <v>848</v>
      </c>
      <c r="M64" s="133" t="s">
        <v>826</v>
      </c>
      <c r="N64" s="133" t="s">
        <v>619</v>
      </c>
      <c r="O64" s="114" t="s">
        <v>847</v>
      </c>
      <c r="P64" s="114">
        <v>1</v>
      </c>
      <c r="Q64" s="114">
        <v>1</v>
      </c>
      <c r="R64" s="134">
        <v>0.2</v>
      </c>
      <c r="S64" s="133" t="s">
        <v>578</v>
      </c>
      <c r="T64" s="134">
        <v>0.2</v>
      </c>
      <c r="U64" s="133" t="s">
        <v>573</v>
      </c>
      <c r="V64" s="134">
        <v>0.45</v>
      </c>
      <c r="W64" s="134" t="s">
        <v>692</v>
      </c>
      <c r="X64" s="134">
        <v>604035.39</v>
      </c>
      <c r="Y64" s="134">
        <v>0</v>
      </c>
      <c r="Z64" s="134">
        <v>0</v>
      </c>
      <c r="AA64" s="134">
        <v>473481.71</v>
      </c>
      <c r="AB64" s="134">
        <f t="shared" si="16"/>
        <v>130553.68</v>
      </c>
      <c r="AC64" s="134">
        <f t="shared" si="10"/>
        <v>1</v>
      </c>
      <c r="AD64" s="134">
        <f t="shared" si="11"/>
        <v>1</v>
      </c>
      <c r="AE64" s="134">
        <f t="shared" si="12"/>
        <v>0.85000000000000009</v>
      </c>
      <c r="AF64" s="134">
        <v>71.42</v>
      </c>
      <c r="AG64" s="134">
        <f t="shared" si="13"/>
        <v>0</v>
      </c>
      <c r="AH64" s="134">
        <f t="shared" si="14"/>
        <v>100</v>
      </c>
      <c r="AI64" s="134">
        <f t="shared" si="15"/>
        <v>85.000000000000014</v>
      </c>
      <c r="AJ64" s="143">
        <f t="shared" si="8"/>
        <v>85.000000000000014</v>
      </c>
      <c r="AK64" s="119" t="s">
        <v>860</v>
      </c>
      <c r="AL64" s="144" t="s">
        <v>9</v>
      </c>
    </row>
    <row r="65" spans="1:40" s="118" customFormat="1" ht="15.75" thickBot="1" x14ac:dyDescent="0.3">
      <c r="A65" s="130">
        <v>59</v>
      </c>
      <c r="B65" s="131" t="s">
        <v>380</v>
      </c>
      <c r="C65" s="131" t="s">
        <v>745</v>
      </c>
      <c r="D65" s="131" t="s">
        <v>746</v>
      </c>
      <c r="E65" s="131" t="s">
        <v>383</v>
      </c>
      <c r="F65" s="131" t="s">
        <v>744</v>
      </c>
      <c r="G65" s="131">
        <v>59</v>
      </c>
      <c r="H65" s="114" t="s">
        <v>747</v>
      </c>
      <c r="I65" s="132">
        <v>348</v>
      </c>
      <c r="J65" s="130" t="s">
        <v>9</v>
      </c>
      <c r="K65" s="131"/>
      <c r="L65" s="133" t="s">
        <v>698</v>
      </c>
      <c r="M65" s="133" t="s">
        <v>689</v>
      </c>
      <c r="N65" s="133" t="s">
        <v>722</v>
      </c>
      <c r="O65" s="114" t="s">
        <v>9</v>
      </c>
      <c r="P65" s="114">
        <v>1</v>
      </c>
      <c r="Q65" s="114">
        <v>1</v>
      </c>
      <c r="R65" s="134">
        <v>0</v>
      </c>
      <c r="S65" s="133" t="s">
        <v>696</v>
      </c>
      <c r="T65" s="134">
        <v>0</v>
      </c>
      <c r="U65" s="133" t="s">
        <v>696</v>
      </c>
      <c r="V65" s="134">
        <v>1</v>
      </c>
      <c r="W65" s="134" t="s">
        <v>576</v>
      </c>
      <c r="X65" s="134">
        <v>297000</v>
      </c>
      <c r="Y65" s="134">
        <v>0</v>
      </c>
      <c r="Z65" s="134">
        <v>0</v>
      </c>
      <c r="AA65" s="134">
        <v>287715.19</v>
      </c>
      <c r="AB65" s="134">
        <f t="shared" si="16"/>
        <v>9284.8099999999977</v>
      </c>
      <c r="AC65" s="134">
        <f t="shared" si="10"/>
        <v>1</v>
      </c>
      <c r="AD65" s="134">
        <f t="shared" si="11"/>
        <v>1</v>
      </c>
      <c r="AE65" s="134">
        <f t="shared" si="12"/>
        <v>1</v>
      </c>
      <c r="AF65" s="134">
        <v>100</v>
      </c>
      <c r="AG65" s="134">
        <f t="shared" si="13"/>
        <v>0</v>
      </c>
      <c r="AH65" s="134">
        <f t="shared" si="14"/>
        <v>100</v>
      </c>
      <c r="AI65" s="134">
        <f t="shared" si="15"/>
        <v>100</v>
      </c>
      <c r="AJ65" s="143">
        <f t="shared" si="8"/>
        <v>100</v>
      </c>
      <c r="AK65" s="119" t="s">
        <v>859</v>
      </c>
      <c r="AL65" s="144" t="s">
        <v>9</v>
      </c>
      <c r="AM65" s="140"/>
      <c r="AN65" s="140"/>
    </row>
    <row r="66" spans="1:40" s="140" customFormat="1" ht="15.75" thickBot="1" x14ac:dyDescent="0.3">
      <c r="A66" s="130">
        <v>60</v>
      </c>
      <c r="B66" s="131" t="s">
        <v>742</v>
      </c>
      <c r="C66" s="131" t="s">
        <v>745</v>
      </c>
      <c r="D66" s="131" t="s">
        <v>746</v>
      </c>
      <c r="E66" s="131" t="s">
        <v>741</v>
      </c>
      <c r="F66" s="131" t="s">
        <v>744</v>
      </c>
      <c r="G66" s="131">
        <v>60</v>
      </c>
      <c r="H66" s="114" t="s">
        <v>747</v>
      </c>
      <c r="I66" s="132">
        <v>348</v>
      </c>
      <c r="J66" s="130" t="s">
        <v>9</v>
      </c>
      <c r="K66" s="131" t="s">
        <v>9</v>
      </c>
      <c r="L66" s="133" t="s">
        <v>699</v>
      </c>
      <c r="M66" s="133" t="s">
        <v>689</v>
      </c>
      <c r="N66" s="133" t="s">
        <v>723</v>
      </c>
      <c r="O66" s="114" t="s">
        <v>9</v>
      </c>
      <c r="P66" s="114">
        <v>1</v>
      </c>
      <c r="Q66" s="114">
        <v>1</v>
      </c>
      <c r="R66" s="134">
        <v>0</v>
      </c>
      <c r="S66" s="133" t="s">
        <v>696</v>
      </c>
      <c r="T66" s="134">
        <v>0</v>
      </c>
      <c r="U66" s="133" t="s">
        <v>696</v>
      </c>
      <c r="V66" s="134">
        <v>1</v>
      </c>
      <c r="W66" s="134" t="s">
        <v>692</v>
      </c>
      <c r="X66" s="134">
        <v>1999393.42</v>
      </c>
      <c r="Y66" s="134">
        <v>0</v>
      </c>
      <c r="Z66" s="134">
        <v>0</v>
      </c>
      <c r="AA66" s="134">
        <v>1396491.24</v>
      </c>
      <c r="AB66" s="134">
        <f t="shared" si="16"/>
        <v>602902.17999999993</v>
      </c>
      <c r="AC66" s="134">
        <f t="shared" si="10"/>
        <v>1</v>
      </c>
      <c r="AD66" s="134">
        <f t="shared" si="11"/>
        <v>1</v>
      </c>
      <c r="AE66" s="134">
        <f t="shared" si="12"/>
        <v>1</v>
      </c>
      <c r="AF66" s="134">
        <v>88.9</v>
      </c>
      <c r="AG66" s="134">
        <f t="shared" si="13"/>
        <v>0</v>
      </c>
      <c r="AH66" s="134">
        <f t="shared" si="14"/>
        <v>100</v>
      </c>
      <c r="AI66" s="134">
        <f t="shared" si="15"/>
        <v>100</v>
      </c>
      <c r="AJ66" s="143">
        <f t="shared" si="8"/>
        <v>100</v>
      </c>
      <c r="AK66" s="117" t="s">
        <v>858</v>
      </c>
      <c r="AL66" s="144" t="s">
        <v>9</v>
      </c>
    </row>
    <row r="67" spans="1:40" s="140" customFormat="1" ht="15.75" thickBot="1" x14ac:dyDescent="0.3">
      <c r="A67" s="130">
        <v>61</v>
      </c>
      <c r="B67" s="131" t="s">
        <v>380</v>
      </c>
      <c r="C67" s="131" t="s">
        <v>745</v>
      </c>
      <c r="D67" s="131" t="s">
        <v>746</v>
      </c>
      <c r="E67" s="131" t="s">
        <v>383</v>
      </c>
      <c r="F67" s="131" t="s">
        <v>744</v>
      </c>
      <c r="G67" s="131">
        <v>61</v>
      </c>
      <c r="H67" s="114" t="s">
        <v>747</v>
      </c>
      <c r="I67" s="132">
        <v>348</v>
      </c>
      <c r="J67" s="130" t="s">
        <v>9</v>
      </c>
      <c r="K67" s="131" t="s">
        <v>9</v>
      </c>
      <c r="L67" s="133" t="s">
        <v>700</v>
      </c>
      <c r="M67" s="133" t="s">
        <v>849</v>
      </c>
      <c r="N67" s="133" t="s">
        <v>611</v>
      </c>
      <c r="O67" s="114" t="s">
        <v>9</v>
      </c>
      <c r="P67" s="114">
        <v>1</v>
      </c>
      <c r="Q67" s="114">
        <v>1</v>
      </c>
      <c r="R67" s="134">
        <v>0</v>
      </c>
      <c r="S67" s="133" t="s">
        <v>696</v>
      </c>
      <c r="T67" s="134">
        <v>0</v>
      </c>
      <c r="U67" s="133" t="s">
        <v>696</v>
      </c>
      <c r="V67" s="134">
        <v>1</v>
      </c>
      <c r="W67" s="134" t="s">
        <v>576</v>
      </c>
      <c r="X67" s="134">
        <v>150000</v>
      </c>
      <c r="Y67" s="134">
        <v>0</v>
      </c>
      <c r="Z67" s="134">
        <v>0</v>
      </c>
      <c r="AA67" s="134">
        <v>147033.98000000001</v>
      </c>
      <c r="AB67" s="134">
        <f t="shared" si="16"/>
        <v>2966.0199999999895</v>
      </c>
      <c r="AC67" s="134">
        <f t="shared" si="10"/>
        <v>1</v>
      </c>
      <c r="AD67" s="134">
        <f t="shared" si="11"/>
        <v>1</v>
      </c>
      <c r="AE67" s="134">
        <f t="shared" si="12"/>
        <v>1</v>
      </c>
      <c r="AF67" s="134">
        <v>100</v>
      </c>
      <c r="AG67" s="134">
        <f t="shared" si="13"/>
        <v>0</v>
      </c>
      <c r="AH67" s="134">
        <f t="shared" si="14"/>
        <v>100</v>
      </c>
      <c r="AI67" s="134">
        <f t="shared" si="15"/>
        <v>100</v>
      </c>
      <c r="AJ67" s="143">
        <f t="shared" si="8"/>
        <v>100</v>
      </c>
      <c r="AK67" s="119" t="s">
        <v>859</v>
      </c>
      <c r="AL67" s="144" t="s">
        <v>9</v>
      </c>
    </row>
    <row r="68" spans="1:40" s="140" customFormat="1" ht="15.75" thickBot="1" x14ac:dyDescent="0.3">
      <c r="A68" s="130">
        <v>62</v>
      </c>
      <c r="B68" s="131" t="s">
        <v>740</v>
      </c>
      <c r="C68" s="131" t="s">
        <v>745</v>
      </c>
      <c r="D68" s="131" t="s">
        <v>746</v>
      </c>
      <c r="E68" s="131" t="s">
        <v>383</v>
      </c>
      <c r="F68" s="131" t="s">
        <v>744</v>
      </c>
      <c r="G68" s="131">
        <v>62</v>
      </c>
      <c r="H68" s="114" t="s">
        <v>747</v>
      </c>
      <c r="I68" s="132">
        <v>343</v>
      </c>
      <c r="J68" s="132" t="s">
        <v>749</v>
      </c>
      <c r="K68" s="131" t="s">
        <v>9</v>
      </c>
      <c r="L68" s="133" t="s">
        <v>701</v>
      </c>
      <c r="M68" s="133" t="s">
        <v>689</v>
      </c>
      <c r="N68" s="133" t="s">
        <v>605</v>
      </c>
      <c r="O68" s="114" t="s">
        <v>760</v>
      </c>
      <c r="P68" s="114">
        <v>1</v>
      </c>
      <c r="Q68" s="114">
        <v>1</v>
      </c>
      <c r="R68" s="134">
        <v>0</v>
      </c>
      <c r="S68" s="133" t="s">
        <v>696</v>
      </c>
      <c r="T68" s="134">
        <v>0</v>
      </c>
      <c r="U68" s="133" t="s">
        <v>696</v>
      </c>
      <c r="V68" s="134">
        <v>0.59</v>
      </c>
      <c r="W68" s="134" t="s">
        <v>692</v>
      </c>
      <c r="X68" s="134">
        <v>354085.92</v>
      </c>
      <c r="Y68" s="134">
        <v>0</v>
      </c>
      <c r="Z68" s="134">
        <v>0</v>
      </c>
      <c r="AA68" s="134">
        <v>173578</v>
      </c>
      <c r="AB68" s="134">
        <f t="shared" si="16"/>
        <v>180507.91999999998</v>
      </c>
      <c r="AC68" s="134">
        <f t="shared" si="10"/>
        <v>1</v>
      </c>
      <c r="AD68" s="134">
        <f t="shared" si="11"/>
        <v>1</v>
      </c>
      <c r="AE68" s="134">
        <f t="shared" si="12"/>
        <v>0.59</v>
      </c>
      <c r="AF68" s="134">
        <v>50</v>
      </c>
      <c r="AG68" s="134">
        <f t="shared" si="13"/>
        <v>0</v>
      </c>
      <c r="AH68" s="134">
        <f t="shared" si="14"/>
        <v>100</v>
      </c>
      <c r="AI68" s="134">
        <f t="shared" si="15"/>
        <v>58.999999999999993</v>
      </c>
      <c r="AJ68" s="143">
        <f t="shared" si="8"/>
        <v>58.999999999999993</v>
      </c>
      <c r="AK68" s="119" t="s">
        <v>859</v>
      </c>
      <c r="AL68" s="144" t="s">
        <v>9</v>
      </c>
    </row>
    <row r="69" spans="1:40" s="140" customFormat="1" ht="15.75" thickBot="1" x14ac:dyDescent="0.3">
      <c r="A69" s="130">
        <v>63</v>
      </c>
      <c r="B69" s="131" t="s">
        <v>740</v>
      </c>
      <c r="C69" s="131" t="s">
        <v>745</v>
      </c>
      <c r="D69" s="131" t="s">
        <v>746</v>
      </c>
      <c r="E69" s="131" t="s">
        <v>383</v>
      </c>
      <c r="F69" s="131" t="s">
        <v>744</v>
      </c>
      <c r="G69" s="131">
        <v>63</v>
      </c>
      <c r="H69" s="114" t="s">
        <v>747</v>
      </c>
      <c r="I69" s="132">
        <v>343</v>
      </c>
      <c r="J69" s="132" t="s">
        <v>749</v>
      </c>
      <c r="K69" s="131" t="s">
        <v>9</v>
      </c>
      <c r="L69" s="133" t="s">
        <v>702</v>
      </c>
      <c r="M69" s="133" t="s">
        <v>689</v>
      </c>
      <c r="N69" s="133" t="s">
        <v>605</v>
      </c>
      <c r="O69" s="114" t="s">
        <v>760</v>
      </c>
      <c r="P69" s="114">
        <v>1</v>
      </c>
      <c r="Q69" s="114">
        <v>1</v>
      </c>
      <c r="R69" s="134">
        <v>0</v>
      </c>
      <c r="S69" s="133" t="s">
        <v>696</v>
      </c>
      <c r="T69" s="134">
        <v>0</v>
      </c>
      <c r="U69" s="133" t="s">
        <v>696</v>
      </c>
      <c r="V69" s="134">
        <v>0.85</v>
      </c>
      <c r="W69" s="134" t="s">
        <v>692</v>
      </c>
      <c r="X69" s="134">
        <v>260509.68</v>
      </c>
      <c r="Y69" s="134">
        <v>0</v>
      </c>
      <c r="Z69" s="134">
        <v>0</v>
      </c>
      <c r="AA69" s="134">
        <v>210228.53</v>
      </c>
      <c r="AB69" s="134">
        <f t="shared" si="16"/>
        <v>50281.149999999994</v>
      </c>
      <c r="AC69" s="134">
        <f t="shared" si="10"/>
        <v>1</v>
      </c>
      <c r="AD69" s="134">
        <f t="shared" si="11"/>
        <v>1</v>
      </c>
      <c r="AE69" s="134">
        <f t="shared" si="12"/>
        <v>0.85</v>
      </c>
      <c r="AF69" s="134">
        <v>84</v>
      </c>
      <c r="AG69" s="134">
        <f t="shared" si="13"/>
        <v>0</v>
      </c>
      <c r="AH69" s="134">
        <f t="shared" si="14"/>
        <v>100</v>
      </c>
      <c r="AI69" s="134">
        <f t="shared" si="15"/>
        <v>85</v>
      </c>
      <c r="AJ69" s="143">
        <f t="shared" si="8"/>
        <v>85</v>
      </c>
      <c r="AK69" s="119" t="s">
        <v>859</v>
      </c>
      <c r="AL69" s="144" t="s">
        <v>9</v>
      </c>
    </row>
    <row r="70" spans="1:40" s="140" customFormat="1" ht="15.75" thickBot="1" x14ac:dyDescent="0.3">
      <c r="A70" s="130">
        <v>64</v>
      </c>
      <c r="B70" s="131" t="s">
        <v>740</v>
      </c>
      <c r="C70" s="131" t="s">
        <v>745</v>
      </c>
      <c r="D70" s="131" t="s">
        <v>746</v>
      </c>
      <c r="E70" s="131" t="s">
        <v>383</v>
      </c>
      <c r="F70" s="131" t="s">
        <v>744</v>
      </c>
      <c r="G70" s="131">
        <v>64</v>
      </c>
      <c r="H70" s="114" t="s">
        <v>747</v>
      </c>
      <c r="I70" s="132">
        <v>343</v>
      </c>
      <c r="J70" s="132" t="s">
        <v>749</v>
      </c>
      <c r="K70" s="131" t="s">
        <v>9</v>
      </c>
      <c r="L70" s="133" t="s">
        <v>703</v>
      </c>
      <c r="M70" s="133" t="s">
        <v>689</v>
      </c>
      <c r="N70" s="133" t="s">
        <v>605</v>
      </c>
      <c r="O70" s="114" t="s">
        <v>760</v>
      </c>
      <c r="P70" s="114">
        <v>1</v>
      </c>
      <c r="Q70" s="114">
        <v>1</v>
      </c>
      <c r="R70" s="134">
        <v>0</v>
      </c>
      <c r="S70" s="133" t="s">
        <v>696</v>
      </c>
      <c r="T70" s="134">
        <v>0</v>
      </c>
      <c r="U70" s="133" t="s">
        <v>696</v>
      </c>
      <c r="V70" s="134">
        <v>0.85</v>
      </c>
      <c r="W70" s="134" t="s">
        <v>692</v>
      </c>
      <c r="X70" s="134">
        <v>273978.3</v>
      </c>
      <c r="Y70" s="134">
        <v>0</v>
      </c>
      <c r="Z70" s="134">
        <v>0</v>
      </c>
      <c r="AA70" s="134">
        <v>210951.08</v>
      </c>
      <c r="AB70" s="134">
        <f t="shared" si="16"/>
        <v>63027.22</v>
      </c>
      <c r="AC70" s="134">
        <f t="shared" si="10"/>
        <v>1</v>
      </c>
      <c r="AD70" s="134">
        <f t="shared" si="11"/>
        <v>1</v>
      </c>
      <c r="AE70" s="134">
        <f t="shared" si="12"/>
        <v>0.85</v>
      </c>
      <c r="AF70" s="134">
        <v>80</v>
      </c>
      <c r="AG70" s="134">
        <f t="shared" si="13"/>
        <v>0</v>
      </c>
      <c r="AH70" s="134">
        <f t="shared" si="14"/>
        <v>100</v>
      </c>
      <c r="AI70" s="134">
        <f t="shared" si="15"/>
        <v>85</v>
      </c>
      <c r="AJ70" s="143">
        <f t="shared" si="8"/>
        <v>85</v>
      </c>
      <c r="AK70" s="119" t="s">
        <v>859</v>
      </c>
      <c r="AL70" s="144" t="s">
        <v>9</v>
      </c>
    </row>
    <row r="71" spans="1:40" s="140" customFormat="1" ht="15.75" thickBot="1" x14ac:dyDescent="0.3">
      <c r="A71" s="130">
        <v>65</v>
      </c>
      <c r="B71" s="131" t="s">
        <v>740</v>
      </c>
      <c r="C71" s="131" t="s">
        <v>745</v>
      </c>
      <c r="D71" s="131" t="s">
        <v>746</v>
      </c>
      <c r="E71" s="131" t="s">
        <v>383</v>
      </c>
      <c r="F71" s="131" t="s">
        <v>744</v>
      </c>
      <c r="G71" s="131">
        <v>65</v>
      </c>
      <c r="H71" s="114" t="s">
        <v>747</v>
      </c>
      <c r="I71" s="132">
        <v>343</v>
      </c>
      <c r="J71" s="132" t="s">
        <v>749</v>
      </c>
      <c r="K71" s="131" t="s">
        <v>9</v>
      </c>
      <c r="L71" s="133" t="s">
        <v>704</v>
      </c>
      <c r="M71" s="133" t="s">
        <v>689</v>
      </c>
      <c r="N71" s="133" t="s">
        <v>605</v>
      </c>
      <c r="O71" s="114" t="s">
        <v>760</v>
      </c>
      <c r="P71" s="114">
        <v>1</v>
      </c>
      <c r="Q71" s="114">
        <v>1</v>
      </c>
      <c r="R71" s="134">
        <v>0</v>
      </c>
      <c r="S71" s="133" t="s">
        <v>696</v>
      </c>
      <c r="T71" s="134">
        <v>0</v>
      </c>
      <c r="U71" s="133" t="s">
        <v>696</v>
      </c>
      <c r="V71" s="134">
        <v>0.8</v>
      </c>
      <c r="W71" s="134" t="s">
        <v>692</v>
      </c>
      <c r="X71" s="134">
        <v>328018.74</v>
      </c>
      <c r="Y71" s="134">
        <v>0</v>
      </c>
      <c r="Z71" s="134">
        <v>0</v>
      </c>
      <c r="AA71" s="134">
        <v>230726.78</v>
      </c>
      <c r="AB71" s="134">
        <f t="shared" si="16"/>
        <v>97291.959999999992</v>
      </c>
      <c r="AC71" s="134">
        <f t="shared" si="10"/>
        <v>1</v>
      </c>
      <c r="AD71" s="134">
        <f t="shared" si="11"/>
        <v>1</v>
      </c>
      <c r="AE71" s="134">
        <f t="shared" si="12"/>
        <v>0.8</v>
      </c>
      <c r="AF71" s="134">
        <v>73</v>
      </c>
      <c r="AG71" s="134">
        <f t="shared" si="13"/>
        <v>0</v>
      </c>
      <c r="AH71" s="134">
        <f t="shared" si="14"/>
        <v>100</v>
      </c>
      <c r="AI71" s="134">
        <f t="shared" si="15"/>
        <v>80</v>
      </c>
      <c r="AJ71" s="143">
        <f t="shared" si="8"/>
        <v>80</v>
      </c>
      <c r="AK71" s="119" t="s">
        <v>859</v>
      </c>
      <c r="AL71" s="144" t="s">
        <v>9</v>
      </c>
    </row>
    <row r="72" spans="1:40" s="140" customFormat="1" ht="15.75" thickBot="1" x14ac:dyDescent="0.3">
      <c r="A72" s="130">
        <v>66</v>
      </c>
      <c r="B72" s="131" t="s">
        <v>740</v>
      </c>
      <c r="C72" s="131" t="s">
        <v>745</v>
      </c>
      <c r="D72" s="131" t="s">
        <v>746</v>
      </c>
      <c r="E72" s="131" t="s">
        <v>383</v>
      </c>
      <c r="F72" s="131" t="s">
        <v>744</v>
      </c>
      <c r="G72" s="131">
        <v>66</v>
      </c>
      <c r="H72" s="114" t="s">
        <v>747</v>
      </c>
      <c r="I72" s="132">
        <v>343</v>
      </c>
      <c r="J72" s="132" t="s">
        <v>749</v>
      </c>
      <c r="K72" s="131" t="s">
        <v>9</v>
      </c>
      <c r="L72" s="133" t="s">
        <v>705</v>
      </c>
      <c r="M72" s="133" t="s">
        <v>689</v>
      </c>
      <c r="N72" s="133" t="s">
        <v>614</v>
      </c>
      <c r="O72" s="114" t="s">
        <v>760</v>
      </c>
      <c r="P72" s="114">
        <v>1</v>
      </c>
      <c r="Q72" s="114">
        <v>1</v>
      </c>
      <c r="R72" s="134">
        <v>0</v>
      </c>
      <c r="S72" s="133" t="s">
        <v>696</v>
      </c>
      <c r="T72" s="134">
        <v>0</v>
      </c>
      <c r="U72" s="133" t="s">
        <v>696</v>
      </c>
      <c r="V72" s="134">
        <v>0.8</v>
      </c>
      <c r="W72" s="134" t="s">
        <v>576</v>
      </c>
      <c r="X72" s="134">
        <v>267650.06</v>
      </c>
      <c r="Y72" s="134">
        <v>0</v>
      </c>
      <c r="Z72" s="134">
        <v>0</v>
      </c>
      <c r="AA72" s="134">
        <v>188211.32</v>
      </c>
      <c r="AB72" s="134">
        <f t="shared" si="16"/>
        <v>79438.739999999991</v>
      </c>
      <c r="AC72" s="134">
        <f t="shared" ref="AC72:AC93" si="17">Q72</f>
        <v>1</v>
      </c>
      <c r="AD72" s="134">
        <f t="shared" ref="AD72:AD93" si="18">Q72</f>
        <v>1</v>
      </c>
      <c r="AE72" s="134">
        <f t="shared" ref="AE72:AE93" si="19">+R72+T72+V72</f>
        <v>0.8</v>
      </c>
      <c r="AF72" s="134">
        <v>100</v>
      </c>
      <c r="AG72" s="134">
        <f t="shared" ref="AG72:AG93" si="20">Y72</f>
        <v>0</v>
      </c>
      <c r="AH72" s="134">
        <f t="shared" ref="AH72:AH93" si="21">+AD72/AC72%</f>
        <v>100</v>
      </c>
      <c r="AI72" s="134">
        <f t="shared" ref="AI72:AI93" si="22">+AE72/AD72%</f>
        <v>80</v>
      </c>
      <c r="AJ72" s="143">
        <f t="shared" si="8"/>
        <v>80</v>
      </c>
      <c r="AK72" s="119" t="s">
        <v>859</v>
      </c>
      <c r="AL72" s="144" t="s">
        <v>9</v>
      </c>
    </row>
    <row r="73" spans="1:40" s="140" customFormat="1" ht="15.75" thickBot="1" x14ac:dyDescent="0.3">
      <c r="A73" s="130">
        <v>67</v>
      </c>
      <c r="B73" s="131" t="s">
        <v>740</v>
      </c>
      <c r="C73" s="131" t="s">
        <v>745</v>
      </c>
      <c r="D73" s="131" t="s">
        <v>746</v>
      </c>
      <c r="E73" s="131" t="s">
        <v>383</v>
      </c>
      <c r="F73" s="131" t="s">
        <v>744</v>
      </c>
      <c r="G73" s="131">
        <v>67</v>
      </c>
      <c r="H73" s="114" t="s">
        <v>747</v>
      </c>
      <c r="I73" s="132">
        <v>343</v>
      </c>
      <c r="J73" s="132" t="s">
        <v>749</v>
      </c>
      <c r="K73" s="131" t="s">
        <v>9</v>
      </c>
      <c r="L73" s="133" t="s">
        <v>706</v>
      </c>
      <c r="M73" s="133" t="s">
        <v>689</v>
      </c>
      <c r="N73" s="133" t="s">
        <v>614</v>
      </c>
      <c r="O73" s="114" t="s">
        <v>760</v>
      </c>
      <c r="P73" s="114">
        <v>1</v>
      </c>
      <c r="Q73" s="114">
        <v>1</v>
      </c>
      <c r="R73" s="134">
        <v>0</v>
      </c>
      <c r="S73" s="133" t="s">
        <v>696</v>
      </c>
      <c r="T73" s="134">
        <v>0</v>
      </c>
      <c r="U73" s="133" t="s">
        <v>696</v>
      </c>
      <c r="V73" s="134">
        <v>1</v>
      </c>
      <c r="W73" s="134" t="s">
        <v>692</v>
      </c>
      <c r="X73" s="134">
        <v>331734.99</v>
      </c>
      <c r="Y73" s="134">
        <v>0</v>
      </c>
      <c r="Z73" s="134">
        <v>0</v>
      </c>
      <c r="AA73" s="134">
        <v>255481.85</v>
      </c>
      <c r="AB73" s="134">
        <f t="shared" si="16"/>
        <v>76253.139999999985</v>
      </c>
      <c r="AC73" s="134">
        <f t="shared" si="17"/>
        <v>1</v>
      </c>
      <c r="AD73" s="134">
        <f t="shared" si="18"/>
        <v>1</v>
      </c>
      <c r="AE73" s="134">
        <f t="shared" si="19"/>
        <v>1</v>
      </c>
      <c r="AF73" s="134">
        <v>80</v>
      </c>
      <c r="AG73" s="134">
        <f t="shared" si="20"/>
        <v>0</v>
      </c>
      <c r="AH73" s="134">
        <f t="shared" si="21"/>
        <v>100</v>
      </c>
      <c r="AI73" s="134">
        <f t="shared" si="22"/>
        <v>100</v>
      </c>
      <c r="AJ73" s="143">
        <f t="shared" ref="AJ73:AJ93" si="23">AI73</f>
        <v>100</v>
      </c>
      <c r="AK73" s="119" t="s">
        <v>859</v>
      </c>
      <c r="AL73" s="144" t="s">
        <v>9</v>
      </c>
    </row>
    <row r="74" spans="1:40" s="140" customFormat="1" ht="15.75" thickBot="1" x14ac:dyDescent="0.3">
      <c r="A74" s="130">
        <v>68</v>
      </c>
      <c r="B74" s="131" t="s">
        <v>740</v>
      </c>
      <c r="C74" s="131" t="s">
        <v>745</v>
      </c>
      <c r="D74" s="131" t="s">
        <v>746</v>
      </c>
      <c r="E74" s="131" t="s">
        <v>383</v>
      </c>
      <c r="F74" s="131" t="s">
        <v>744</v>
      </c>
      <c r="G74" s="131">
        <v>68</v>
      </c>
      <c r="H74" s="114" t="s">
        <v>747</v>
      </c>
      <c r="I74" s="132">
        <v>343</v>
      </c>
      <c r="J74" s="132" t="s">
        <v>749</v>
      </c>
      <c r="K74" s="131" t="s">
        <v>9</v>
      </c>
      <c r="L74" s="133" t="s">
        <v>707</v>
      </c>
      <c r="M74" s="133" t="s">
        <v>850</v>
      </c>
      <c r="N74" s="133" t="s">
        <v>609</v>
      </c>
      <c r="O74" s="114" t="s">
        <v>760</v>
      </c>
      <c r="P74" s="114">
        <v>1</v>
      </c>
      <c r="Q74" s="114">
        <v>1</v>
      </c>
      <c r="R74" s="134">
        <v>0</v>
      </c>
      <c r="S74" s="133" t="s">
        <v>696</v>
      </c>
      <c r="T74" s="134">
        <v>0</v>
      </c>
      <c r="U74" s="133" t="s">
        <v>696</v>
      </c>
      <c r="V74" s="134">
        <v>0.3</v>
      </c>
      <c r="W74" s="134" t="s">
        <v>692</v>
      </c>
      <c r="X74" s="134">
        <v>106564.42</v>
      </c>
      <c r="Y74" s="134">
        <v>0</v>
      </c>
      <c r="Z74" s="134">
        <v>0</v>
      </c>
      <c r="AA74" s="134">
        <v>52539.91</v>
      </c>
      <c r="AB74" s="134">
        <f t="shared" si="16"/>
        <v>54024.509999999995</v>
      </c>
      <c r="AC74" s="134">
        <f t="shared" si="17"/>
        <v>1</v>
      </c>
      <c r="AD74" s="134">
        <f t="shared" si="18"/>
        <v>1</v>
      </c>
      <c r="AE74" s="134">
        <f t="shared" si="19"/>
        <v>0.3</v>
      </c>
      <c r="AF74" s="134">
        <v>50</v>
      </c>
      <c r="AG74" s="134">
        <f t="shared" si="20"/>
        <v>0</v>
      </c>
      <c r="AH74" s="134">
        <f t="shared" si="21"/>
        <v>100</v>
      </c>
      <c r="AI74" s="134">
        <f t="shared" si="22"/>
        <v>30</v>
      </c>
      <c r="AJ74" s="143">
        <f t="shared" si="23"/>
        <v>30</v>
      </c>
      <c r="AK74" s="119" t="s">
        <v>859</v>
      </c>
      <c r="AL74" s="144" t="s">
        <v>9</v>
      </c>
    </row>
    <row r="75" spans="1:40" s="140" customFormat="1" ht="15.75" thickBot="1" x14ac:dyDescent="0.3">
      <c r="A75" s="130">
        <v>69</v>
      </c>
      <c r="B75" s="131" t="s">
        <v>740</v>
      </c>
      <c r="C75" s="131" t="s">
        <v>745</v>
      </c>
      <c r="D75" s="131" t="s">
        <v>746</v>
      </c>
      <c r="E75" s="131" t="s">
        <v>383</v>
      </c>
      <c r="F75" s="131" t="s">
        <v>744</v>
      </c>
      <c r="G75" s="131">
        <v>69</v>
      </c>
      <c r="H75" s="114" t="s">
        <v>747</v>
      </c>
      <c r="I75" s="132">
        <v>343</v>
      </c>
      <c r="J75" s="132" t="s">
        <v>749</v>
      </c>
      <c r="K75" s="131" t="s">
        <v>9</v>
      </c>
      <c r="L75" s="133" t="s">
        <v>708</v>
      </c>
      <c r="M75" s="133" t="s">
        <v>850</v>
      </c>
      <c r="N75" s="133" t="s">
        <v>724</v>
      </c>
      <c r="O75" s="114" t="s">
        <v>760</v>
      </c>
      <c r="P75" s="114">
        <v>1</v>
      </c>
      <c r="Q75" s="114">
        <v>1</v>
      </c>
      <c r="R75" s="134">
        <v>0</v>
      </c>
      <c r="S75" s="133" t="s">
        <v>696</v>
      </c>
      <c r="T75" s="134">
        <v>0</v>
      </c>
      <c r="U75" s="133" t="s">
        <v>696</v>
      </c>
      <c r="V75" s="134">
        <v>0.6</v>
      </c>
      <c r="W75" s="134" t="s">
        <v>692</v>
      </c>
      <c r="X75" s="134">
        <v>218581.22</v>
      </c>
      <c r="Y75" s="134">
        <v>0</v>
      </c>
      <c r="Z75" s="134">
        <v>0</v>
      </c>
      <c r="AA75" s="134">
        <v>102822.76</v>
      </c>
      <c r="AB75" s="134">
        <f t="shared" si="16"/>
        <v>115758.46</v>
      </c>
      <c r="AC75" s="134">
        <f t="shared" si="17"/>
        <v>1</v>
      </c>
      <c r="AD75" s="134">
        <f t="shared" si="18"/>
        <v>1</v>
      </c>
      <c r="AE75" s="134">
        <f t="shared" si="19"/>
        <v>0.6</v>
      </c>
      <c r="AF75" s="134">
        <v>50</v>
      </c>
      <c r="AG75" s="134">
        <f t="shared" si="20"/>
        <v>0</v>
      </c>
      <c r="AH75" s="134">
        <f t="shared" si="21"/>
        <v>100</v>
      </c>
      <c r="AI75" s="134">
        <f t="shared" si="22"/>
        <v>60</v>
      </c>
      <c r="AJ75" s="143">
        <f t="shared" si="23"/>
        <v>60</v>
      </c>
      <c r="AK75" s="119" t="s">
        <v>859</v>
      </c>
      <c r="AL75" s="144" t="s">
        <v>9</v>
      </c>
    </row>
    <row r="76" spans="1:40" s="140" customFormat="1" ht="15.75" thickBot="1" x14ac:dyDescent="0.3">
      <c r="A76" s="130">
        <v>70</v>
      </c>
      <c r="B76" s="131" t="s">
        <v>740</v>
      </c>
      <c r="C76" s="131" t="s">
        <v>745</v>
      </c>
      <c r="D76" s="131" t="s">
        <v>746</v>
      </c>
      <c r="E76" s="131" t="s">
        <v>383</v>
      </c>
      <c r="F76" s="131" t="s">
        <v>744</v>
      </c>
      <c r="G76" s="131">
        <v>70</v>
      </c>
      <c r="H76" s="114" t="s">
        <v>747</v>
      </c>
      <c r="I76" s="132">
        <v>343</v>
      </c>
      <c r="J76" s="132" t="s">
        <v>749</v>
      </c>
      <c r="K76" s="131" t="s">
        <v>9</v>
      </c>
      <c r="L76" s="133" t="s">
        <v>709</v>
      </c>
      <c r="M76" s="133" t="s">
        <v>850</v>
      </c>
      <c r="N76" s="133" t="s">
        <v>725</v>
      </c>
      <c r="O76" s="114" t="s">
        <v>760</v>
      </c>
      <c r="P76" s="114">
        <v>1</v>
      </c>
      <c r="Q76" s="114">
        <v>1</v>
      </c>
      <c r="R76" s="134">
        <v>0</v>
      </c>
      <c r="S76" s="133" t="s">
        <v>696</v>
      </c>
      <c r="T76" s="134">
        <v>0</v>
      </c>
      <c r="U76" s="133" t="s">
        <v>696</v>
      </c>
      <c r="V76" s="134">
        <v>0.35</v>
      </c>
      <c r="W76" s="134" t="s">
        <v>692</v>
      </c>
      <c r="X76" s="134">
        <v>236429.82</v>
      </c>
      <c r="Y76" s="134">
        <v>0</v>
      </c>
      <c r="Z76" s="134">
        <v>0</v>
      </c>
      <c r="AA76" s="134">
        <v>112246.74</v>
      </c>
      <c r="AB76" s="134">
        <f t="shared" si="16"/>
        <v>124183.08</v>
      </c>
      <c r="AC76" s="134">
        <f t="shared" si="17"/>
        <v>1</v>
      </c>
      <c r="AD76" s="134">
        <f t="shared" si="18"/>
        <v>1</v>
      </c>
      <c r="AE76" s="134">
        <f t="shared" si="19"/>
        <v>0.35</v>
      </c>
      <c r="AF76" s="134">
        <v>50</v>
      </c>
      <c r="AG76" s="134">
        <f t="shared" si="20"/>
        <v>0</v>
      </c>
      <c r="AH76" s="134">
        <f t="shared" si="21"/>
        <v>100</v>
      </c>
      <c r="AI76" s="134">
        <f t="shared" si="22"/>
        <v>35</v>
      </c>
      <c r="AJ76" s="143">
        <f t="shared" si="23"/>
        <v>35</v>
      </c>
      <c r="AK76" s="119" t="s">
        <v>859</v>
      </c>
      <c r="AL76" s="144" t="s">
        <v>9</v>
      </c>
    </row>
    <row r="77" spans="1:40" s="140" customFormat="1" ht="15.75" thickBot="1" x14ac:dyDescent="0.3">
      <c r="A77" s="130">
        <v>71</v>
      </c>
      <c r="B77" s="131" t="s">
        <v>740</v>
      </c>
      <c r="C77" s="131" t="s">
        <v>745</v>
      </c>
      <c r="D77" s="131" t="s">
        <v>746</v>
      </c>
      <c r="E77" s="131" t="s">
        <v>383</v>
      </c>
      <c r="F77" s="131" t="s">
        <v>744</v>
      </c>
      <c r="G77" s="131">
        <v>71</v>
      </c>
      <c r="H77" s="114" t="s">
        <v>747</v>
      </c>
      <c r="I77" s="132">
        <v>343</v>
      </c>
      <c r="J77" s="132" t="s">
        <v>749</v>
      </c>
      <c r="K77" s="131" t="s">
        <v>9</v>
      </c>
      <c r="L77" s="133" t="s">
        <v>710</v>
      </c>
      <c r="M77" s="133" t="s">
        <v>850</v>
      </c>
      <c r="N77" s="133" t="s">
        <v>726</v>
      </c>
      <c r="O77" s="114" t="s">
        <v>760</v>
      </c>
      <c r="P77" s="114">
        <v>1</v>
      </c>
      <c r="Q77" s="114">
        <v>1</v>
      </c>
      <c r="R77" s="134">
        <v>0</v>
      </c>
      <c r="S77" s="133" t="s">
        <v>696</v>
      </c>
      <c r="T77" s="134">
        <v>0</v>
      </c>
      <c r="U77" s="133" t="s">
        <v>696</v>
      </c>
      <c r="V77" s="134">
        <v>0.6</v>
      </c>
      <c r="W77" s="134" t="s">
        <v>692</v>
      </c>
      <c r="X77" s="134">
        <v>250430.93</v>
      </c>
      <c r="Y77" s="134">
        <v>0</v>
      </c>
      <c r="Z77" s="134">
        <v>0</v>
      </c>
      <c r="AA77" s="134">
        <v>119646.83</v>
      </c>
      <c r="AB77" s="134">
        <f t="shared" si="16"/>
        <v>130784.09999999999</v>
      </c>
      <c r="AC77" s="134">
        <f t="shared" si="17"/>
        <v>1</v>
      </c>
      <c r="AD77" s="134">
        <f t="shared" si="18"/>
        <v>1</v>
      </c>
      <c r="AE77" s="134">
        <f t="shared" si="19"/>
        <v>0.6</v>
      </c>
      <c r="AF77" s="134">
        <v>50</v>
      </c>
      <c r="AG77" s="134">
        <f t="shared" si="20"/>
        <v>0</v>
      </c>
      <c r="AH77" s="134">
        <f t="shared" si="21"/>
        <v>100</v>
      </c>
      <c r="AI77" s="134">
        <f t="shared" si="22"/>
        <v>60</v>
      </c>
      <c r="AJ77" s="143">
        <f t="shared" si="23"/>
        <v>60</v>
      </c>
      <c r="AK77" s="119" t="s">
        <v>859</v>
      </c>
      <c r="AL77" s="144" t="s">
        <v>9</v>
      </c>
    </row>
    <row r="78" spans="1:40" s="140" customFormat="1" ht="15.75" thickBot="1" x14ac:dyDescent="0.3">
      <c r="A78" s="130">
        <v>72</v>
      </c>
      <c r="B78" s="131" t="s">
        <v>740</v>
      </c>
      <c r="C78" s="131" t="s">
        <v>745</v>
      </c>
      <c r="D78" s="131" t="s">
        <v>746</v>
      </c>
      <c r="E78" s="131" t="s">
        <v>383</v>
      </c>
      <c r="F78" s="131" t="s">
        <v>744</v>
      </c>
      <c r="G78" s="131">
        <v>72</v>
      </c>
      <c r="H78" s="114" t="s">
        <v>747</v>
      </c>
      <c r="I78" s="132">
        <v>343</v>
      </c>
      <c r="J78" s="132" t="s">
        <v>749</v>
      </c>
      <c r="K78" s="131" t="s">
        <v>9</v>
      </c>
      <c r="L78" s="133" t="s">
        <v>711</v>
      </c>
      <c r="M78" s="133" t="s">
        <v>850</v>
      </c>
      <c r="N78" s="133" t="s">
        <v>726</v>
      </c>
      <c r="O78" s="114" t="s">
        <v>760</v>
      </c>
      <c r="P78" s="114">
        <v>1</v>
      </c>
      <c r="Q78" s="114">
        <v>1</v>
      </c>
      <c r="R78" s="134">
        <v>0</v>
      </c>
      <c r="S78" s="133" t="s">
        <v>696</v>
      </c>
      <c r="T78" s="134">
        <v>0</v>
      </c>
      <c r="U78" s="133" t="s">
        <v>696</v>
      </c>
      <c r="V78" s="134">
        <v>0.4</v>
      </c>
      <c r="W78" s="134" t="s">
        <v>692</v>
      </c>
      <c r="X78" s="134">
        <v>218479.27</v>
      </c>
      <c r="Y78" s="134">
        <v>0</v>
      </c>
      <c r="Z78" s="134">
        <v>0</v>
      </c>
      <c r="AA78" s="134">
        <v>103752.73</v>
      </c>
      <c r="AB78" s="134">
        <f t="shared" si="16"/>
        <v>114726.54</v>
      </c>
      <c r="AC78" s="134">
        <f t="shared" si="17"/>
        <v>1</v>
      </c>
      <c r="AD78" s="134">
        <f t="shared" si="18"/>
        <v>1</v>
      </c>
      <c r="AE78" s="134">
        <f t="shared" si="19"/>
        <v>0.4</v>
      </c>
      <c r="AF78" s="134">
        <v>50</v>
      </c>
      <c r="AG78" s="134">
        <f t="shared" si="20"/>
        <v>0</v>
      </c>
      <c r="AH78" s="134">
        <f t="shared" si="21"/>
        <v>100</v>
      </c>
      <c r="AI78" s="134">
        <f t="shared" si="22"/>
        <v>40</v>
      </c>
      <c r="AJ78" s="143">
        <f t="shared" si="23"/>
        <v>40</v>
      </c>
      <c r="AK78" s="119" t="s">
        <v>859</v>
      </c>
      <c r="AL78" s="144" t="s">
        <v>9</v>
      </c>
    </row>
    <row r="79" spans="1:40" s="140" customFormat="1" ht="15.75" thickBot="1" x14ac:dyDescent="0.3">
      <c r="A79" s="130">
        <v>73</v>
      </c>
      <c r="B79" s="131" t="s">
        <v>740</v>
      </c>
      <c r="C79" s="131" t="s">
        <v>745</v>
      </c>
      <c r="D79" s="131" t="s">
        <v>746</v>
      </c>
      <c r="E79" s="131" t="s">
        <v>383</v>
      </c>
      <c r="F79" s="131" t="s">
        <v>744</v>
      </c>
      <c r="G79" s="131">
        <v>73</v>
      </c>
      <c r="H79" s="114" t="s">
        <v>747</v>
      </c>
      <c r="I79" s="132">
        <v>343</v>
      </c>
      <c r="J79" s="132" t="s">
        <v>749</v>
      </c>
      <c r="K79" s="131" t="s">
        <v>9</v>
      </c>
      <c r="L79" s="133" t="s">
        <v>712</v>
      </c>
      <c r="M79" s="133" t="s">
        <v>850</v>
      </c>
      <c r="N79" s="133" t="s">
        <v>726</v>
      </c>
      <c r="O79" s="114" t="s">
        <v>760</v>
      </c>
      <c r="P79" s="114">
        <v>1</v>
      </c>
      <c r="Q79" s="114">
        <v>1</v>
      </c>
      <c r="R79" s="134">
        <v>0</v>
      </c>
      <c r="S79" s="133" t="s">
        <v>696</v>
      </c>
      <c r="T79" s="134">
        <v>0</v>
      </c>
      <c r="U79" s="133" t="s">
        <v>696</v>
      </c>
      <c r="V79" s="134">
        <v>0.5</v>
      </c>
      <c r="W79" s="134" t="s">
        <v>692</v>
      </c>
      <c r="X79" s="134">
        <v>254114.62</v>
      </c>
      <c r="Y79" s="134">
        <v>0</v>
      </c>
      <c r="Z79" s="134">
        <v>0</v>
      </c>
      <c r="AA79" s="134">
        <v>121465.88</v>
      </c>
      <c r="AB79" s="134">
        <f t="shared" si="16"/>
        <v>132648.74</v>
      </c>
      <c r="AC79" s="134">
        <f t="shared" si="17"/>
        <v>1</v>
      </c>
      <c r="AD79" s="134">
        <f t="shared" si="18"/>
        <v>1</v>
      </c>
      <c r="AE79" s="134">
        <f t="shared" si="19"/>
        <v>0.5</v>
      </c>
      <c r="AF79" s="134">
        <v>50</v>
      </c>
      <c r="AG79" s="134">
        <f t="shared" si="20"/>
        <v>0</v>
      </c>
      <c r="AH79" s="134">
        <f t="shared" si="21"/>
        <v>100</v>
      </c>
      <c r="AI79" s="134">
        <f t="shared" si="22"/>
        <v>50</v>
      </c>
      <c r="AJ79" s="143">
        <f t="shared" si="23"/>
        <v>50</v>
      </c>
      <c r="AK79" s="119" t="s">
        <v>859</v>
      </c>
      <c r="AL79" s="144" t="s">
        <v>9</v>
      </c>
    </row>
    <row r="80" spans="1:40" s="140" customFormat="1" ht="15.75" thickBot="1" x14ac:dyDescent="0.3">
      <c r="A80" s="130">
        <v>74</v>
      </c>
      <c r="B80" s="131" t="s">
        <v>740</v>
      </c>
      <c r="C80" s="131" t="s">
        <v>745</v>
      </c>
      <c r="D80" s="131" t="s">
        <v>746</v>
      </c>
      <c r="E80" s="131" t="s">
        <v>383</v>
      </c>
      <c r="F80" s="131" t="s">
        <v>744</v>
      </c>
      <c r="G80" s="131">
        <v>74</v>
      </c>
      <c r="H80" s="114" t="s">
        <v>747</v>
      </c>
      <c r="I80" s="132">
        <v>343</v>
      </c>
      <c r="J80" s="132" t="s">
        <v>749</v>
      </c>
      <c r="K80" s="131" t="s">
        <v>9</v>
      </c>
      <c r="L80" s="133" t="s">
        <v>713</v>
      </c>
      <c r="M80" s="133" t="s">
        <v>850</v>
      </c>
      <c r="N80" s="133" t="s">
        <v>727</v>
      </c>
      <c r="O80" s="114" t="s">
        <v>760</v>
      </c>
      <c r="P80" s="114">
        <v>1</v>
      </c>
      <c r="Q80" s="114">
        <v>1</v>
      </c>
      <c r="R80" s="134">
        <v>0</v>
      </c>
      <c r="S80" s="133" t="s">
        <v>696</v>
      </c>
      <c r="T80" s="134">
        <v>0</v>
      </c>
      <c r="U80" s="133" t="s">
        <v>696</v>
      </c>
      <c r="V80" s="134">
        <v>0.4</v>
      </c>
      <c r="W80" s="134" t="s">
        <v>692</v>
      </c>
      <c r="X80" s="134">
        <v>425337.06</v>
      </c>
      <c r="Y80" s="134">
        <v>0</v>
      </c>
      <c r="Z80" s="134">
        <v>0</v>
      </c>
      <c r="AA80" s="134">
        <v>211138.13</v>
      </c>
      <c r="AB80" s="134">
        <f t="shared" si="16"/>
        <v>214198.93</v>
      </c>
      <c r="AC80" s="134">
        <f t="shared" si="17"/>
        <v>1</v>
      </c>
      <c r="AD80" s="134">
        <f t="shared" si="18"/>
        <v>1</v>
      </c>
      <c r="AE80" s="134">
        <f t="shared" si="19"/>
        <v>0.4</v>
      </c>
      <c r="AF80" s="134">
        <v>50</v>
      </c>
      <c r="AG80" s="134">
        <f t="shared" si="20"/>
        <v>0</v>
      </c>
      <c r="AH80" s="134">
        <f t="shared" si="21"/>
        <v>100</v>
      </c>
      <c r="AI80" s="134">
        <f t="shared" si="22"/>
        <v>40</v>
      </c>
      <c r="AJ80" s="143">
        <f t="shared" si="23"/>
        <v>40</v>
      </c>
      <c r="AK80" s="119" t="s">
        <v>859</v>
      </c>
      <c r="AL80" s="144" t="s">
        <v>9</v>
      </c>
    </row>
    <row r="81" spans="1:38" s="140" customFormat="1" ht="15.75" thickBot="1" x14ac:dyDescent="0.3">
      <c r="A81" s="130">
        <v>75</v>
      </c>
      <c r="B81" s="131" t="s">
        <v>740</v>
      </c>
      <c r="C81" s="131" t="s">
        <v>745</v>
      </c>
      <c r="D81" s="131" t="s">
        <v>746</v>
      </c>
      <c r="E81" s="131" t="s">
        <v>383</v>
      </c>
      <c r="F81" s="131" t="s">
        <v>744</v>
      </c>
      <c r="G81" s="131">
        <v>75</v>
      </c>
      <c r="H81" s="114" t="s">
        <v>747</v>
      </c>
      <c r="I81" s="132">
        <v>343</v>
      </c>
      <c r="J81" s="132" t="s">
        <v>749</v>
      </c>
      <c r="K81" s="131" t="s">
        <v>9</v>
      </c>
      <c r="L81" s="133" t="s">
        <v>714</v>
      </c>
      <c r="M81" s="133" t="s">
        <v>850</v>
      </c>
      <c r="N81" s="133" t="s">
        <v>728</v>
      </c>
      <c r="O81" s="114" t="s">
        <v>760</v>
      </c>
      <c r="P81" s="114">
        <v>1</v>
      </c>
      <c r="Q81" s="114">
        <v>1</v>
      </c>
      <c r="R81" s="134">
        <v>0</v>
      </c>
      <c r="S81" s="133" t="s">
        <v>696</v>
      </c>
      <c r="T81" s="134">
        <v>0</v>
      </c>
      <c r="U81" s="133" t="s">
        <v>696</v>
      </c>
      <c r="V81" s="134">
        <v>0.5</v>
      </c>
      <c r="W81" s="134" t="s">
        <v>692</v>
      </c>
      <c r="X81" s="134">
        <v>285541.96999999997</v>
      </c>
      <c r="Y81" s="134">
        <v>0</v>
      </c>
      <c r="Z81" s="134">
        <v>0</v>
      </c>
      <c r="AA81" s="134">
        <v>135875.89000000001</v>
      </c>
      <c r="AB81" s="134">
        <f t="shared" si="16"/>
        <v>149666.07999999996</v>
      </c>
      <c r="AC81" s="134">
        <f t="shared" si="17"/>
        <v>1</v>
      </c>
      <c r="AD81" s="134">
        <f t="shared" si="18"/>
        <v>1</v>
      </c>
      <c r="AE81" s="134">
        <f t="shared" si="19"/>
        <v>0.5</v>
      </c>
      <c r="AF81" s="134">
        <v>50</v>
      </c>
      <c r="AG81" s="134">
        <f t="shared" si="20"/>
        <v>0</v>
      </c>
      <c r="AH81" s="134">
        <f t="shared" si="21"/>
        <v>100</v>
      </c>
      <c r="AI81" s="134">
        <f t="shared" si="22"/>
        <v>50</v>
      </c>
      <c r="AJ81" s="143">
        <f t="shared" si="23"/>
        <v>50</v>
      </c>
      <c r="AK81" s="119" t="s">
        <v>859</v>
      </c>
      <c r="AL81" s="144" t="s">
        <v>9</v>
      </c>
    </row>
    <row r="82" spans="1:38" s="140" customFormat="1" ht="15.75" thickBot="1" x14ac:dyDescent="0.3">
      <c r="A82" s="130">
        <v>76</v>
      </c>
      <c r="B82" s="131" t="s">
        <v>740</v>
      </c>
      <c r="C82" s="131" t="s">
        <v>745</v>
      </c>
      <c r="D82" s="131" t="s">
        <v>746</v>
      </c>
      <c r="E82" s="131" t="s">
        <v>383</v>
      </c>
      <c r="F82" s="131" t="s">
        <v>744</v>
      </c>
      <c r="G82" s="131">
        <v>76</v>
      </c>
      <c r="H82" s="114" t="s">
        <v>747</v>
      </c>
      <c r="I82" s="132">
        <v>343</v>
      </c>
      <c r="J82" s="132" t="s">
        <v>749</v>
      </c>
      <c r="K82" s="131" t="s">
        <v>9</v>
      </c>
      <c r="L82" s="133" t="s">
        <v>715</v>
      </c>
      <c r="M82" s="133" t="s">
        <v>850</v>
      </c>
      <c r="N82" s="133" t="s">
        <v>729</v>
      </c>
      <c r="O82" s="114" t="s">
        <v>760</v>
      </c>
      <c r="P82" s="114">
        <v>1</v>
      </c>
      <c r="Q82" s="114">
        <v>1</v>
      </c>
      <c r="R82" s="134">
        <v>0</v>
      </c>
      <c r="S82" s="133" t="s">
        <v>696</v>
      </c>
      <c r="T82" s="134">
        <v>0</v>
      </c>
      <c r="U82" s="133" t="s">
        <v>696</v>
      </c>
      <c r="V82" s="134">
        <v>0.2</v>
      </c>
      <c r="W82" s="134" t="s">
        <v>692</v>
      </c>
      <c r="X82" s="134">
        <v>295304.81</v>
      </c>
      <c r="Y82" s="134">
        <v>0</v>
      </c>
      <c r="Z82" s="134">
        <v>0</v>
      </c>
      <c r="AA82" s="134">
        <v>142169.01999999999</v>
      </c>
      <c r="AB82" s="134">
        <f t="shared" si="16"/>
        <v>153135.79</v>
      </c>
      <c r="AC82" s="134">
        <f t="shared" si="17"/>
        <v>1</v>
      </c>
      <c r="AD82" s="134">
        <f t="shared" si="18"/>
        <v>1</v>
      </c>
      <c r="AE82" s="134">
        <f t="shared" si="19"/>
        <v>0.2</v>
      </c>
      <c r="AF82" s="134">
        <v>50</v>
      </c>
      <c r="AG82" s="134">
        <f t="shared" si="20"/>
        <v>0</v>
      </c>
      <c r="AH82" s="134">
        <f t="shared" si="21"/>
        <v>100</v>
      </c>
      <c r="AI82" s="134">
        <f t="shared" si="22"/>
        <v>20</v>
      </c>
      <c r="AJ82" s="143">
        <f t="shared" si="23"/>
        <v>20</v>
      </c>
      <c r="AK82" s="119" t="s">
        <v>859</v>
      </c>
      <c r="AL82" s="144" t="s">
        <v>9</v>
      </c>
    </row>
    <row r="83" spans="1:38" s="140" customFormat="1" ht="15.75" thickBot="1" x14ac:dyDescent="0.3">
      <c r="A83" s="130">
        <v>77</v>
      </c>
      <c r="B83" s="131" t="s">
        <v>740</v>
      </c>
      <c r="C83" s="131" t="s">
        <v>745</v>
      </c>
      <c r="D83" s="131" t="s">
        <v>746</v>
      </c>
      <c r="E83" s="131" t="s">
        <v>383</v>
      </c>
      <c r="F83" s="131" t="s">
        <v>744</v>
      </c>
      <c r="G83" s="131">
        <v>77</v>
      </c>
      <c r="H83" s="114" t="s">
        <v>747</v>
      </c>
      <c r="I83" s="132">
        <v>343</v>
      </c>
      <c r="J83" s="132" t="s">
        <v>749</v>
      </c>
      <c r="K83" s="131" t="s">
        <v>9</v>
      </c>
      <c r="L83" s="133" t="s">
        <v>716</v>
      </c>
      <c r="M83" s="133" t="s">
        <v>850</v>
      </c>
      <c r="N83" s="133" t="s">
        <v>730</v>
      </c>
      <c r="O83" s="114" t="s">
        <v>760</v>
      </c>
      <c r="P83" s="114">
        <v>1</v>
      </c>
      <c r="Q83" s="114">
        <v>1</v>
      </c>
      <c r="R83" s="134">
        <v>0</v>
      </c>
      <c r="S83" s="133" t="s">
        <v>696</v>
      </c>
      <c r="T83" s="134">
        <v>0</v>
      </c>
      <c r="U83" s="133" t="s">
        <v>696</v>
      </c>
      <c r="V83" s="134">
        <v>0.6</v>
      </c>
      <c r="W83" s="134" t="s">
        <v>692</v>
      </c>
      <c r="X83" s="134">
        <v>274385.98</v>
      </c>
      <c r="Y83" s="134">
        <v>0</v>
      </c>
      <c r="Z83" s="134">
        <v>0</v>
      </c>
      <c r="AA83" s="134">
        <v>137177.22</v>
      </c>
      <c r="AB83" s="134">
        <f t="shared" si="16"/>
        <v>137208.75999999998</v>
      </c>
      <c r="AC83" s="134">
        <f t="shared" si="17"/>
        <v>1</v>
      </c>
      <c r="AD83" s="134">
        <f t="shared" si="18"/>
        <v>1</v>
      </c>
      <c r="AE83" s="134">
        <f t="shared" si="19"/>
        <v>0.6</v>
      </c>
      <c r="AF83" s="134">
        <v>50</v>
      </c>
      <c r="AG83" s="134">
        <f t="shared" si="20"/>
        <v>0</v>
      </c>
      <c r="AH83" s="134">
        <f t="shared" si="21"/>
        <v>100</v>
      </c>
      <c r="AI83" s="134">
        <f t="shared" si="22"/>
        <v>60</v>
      </c>
      <c r="AJ83" s="143">
        <f t="shared" si="23"/>
        <v>60</v>
      </c>
      <c r="AK83" s="119" t="s">
        <v>859</v>
      </c>
      <c r="AL83" s="144" t="s">
        <v>9</v>
      </c>
    </row>
    <row r="84" spans="1:38" s="140" customFormat="1" ht="15.75" thickBot="1" x14ac:dyDescent="0.3">
      <c r="A84" s="130">
        <v>78</v>
      </c>
      <c r="B84" s="131" t="s">
        <v>740</v>
      </c>
      <c r="C84" s="131" t="s">
        <v>745</v>
      </c>
      <c r="D84" s="131" t="s">
        <v>746</v>
      </c>
      <c r="E84" s="131" t="s">
        <v>383</v>
      </c>
      <c r="F84" s="131" t="s">
        <v>744</v>
      </c>
      <c r="G84" s="131">
        <v>78</v>
      </c>
      <c r="H84" s="114" t="s">
        <v>747</v>
      </c>
      <c r="I84" s="132">
        <v>343</v>
      </c>
      <c r="J84" s="132" t="s">
        <v>749</v>
      </c>
      <c r="K84" s="131" t="s">
        <v>9</v>
      </c>
      <c r="L84" s="133" t="s">
        <v>717</v>
      </c>
      <c r="M84" s="133" t="s">
        <v>850</v>
      </c>
      <c r="N84" s="133" t="s">
        <v>730</v>
      </c>
      <c r="O84" s="114" t="s">
        <v>760</v>
      </c>
      <c r="P84" s="114">
        <v>1</v>
      </c>
      <c r="Q84" s="114">
        <v>1</v>
      </c>
      <c r="R84" s="134">
        <v>0</v>
      </c>
      <c r="S84" s="133" t="s">
        <v>696</v>
      </c>
      <c r="T84" s="134">
        <v>0</v>
      </c>
      <c r="U84" s="133" t="s">
        <v>696</v>
      </c>
      <c r="V84" s="134">
        <v>0.6</v>
      </c>
      <c r="W84" s="134" t="s">
        <v>692</v>
      </c>
      <c r="X84" s="134">
        <v>293063.55</v>
      </c>
      <c r="Y84" s="134">
        <v>0</v>
      </c>
      <c r="Z84" s="134">
        <v>0</v>
      </c>
      <c r="AA84" s="134">
        <v>139350.99</v>
      </c>
      <c r="AB84" s="134">
        <f t="shared" si="16"/>
        <v>153712.56</v>
      </c>
      <c r="AC84" s="134">
        <f t="shared" si="17"/>
        <v>1</v>
      </c>
      <c r="AD84" s="134">
        <f t="shared" si="18"/>
        <v>1</v>
      </c>
      <c r="AE84" s="134">
        <f t="shared" si="19"/>
        <v>0.6</v>
      </c>
      <c r="AF84" s="134">
        <v>50</v>
      </c>
      <c r="AG84" s="134">
        <f t="shared" si="20"/>
        <v>0</v>
      </c>
      <c r="AH84" s="134">
        <f t="shared" si="21"/>
        <v>100</v>
      </c>
      <c r="AI84" s="134">
        <f t="shared" si="22"/>
        <v>60</v>
      </c>
      <c r="AJ84" s="143">
        <f t="shared" si="23"/>
        <v>60</v>
      </c>
      <c r="AK84" s="119" t="s">
        <v>859</v>
      </c>
      <c r="AL84" s="144" t="s">
        <v>9</v>
      </c>
    </row>
    <row r="85" spans="1:38" s="140" customFormat="1" ht="15.75" thickBot="1" x14ac:dyDescent="0.3">
      <c r="A85" s="130">
        <v>79</v>
      </c>
      <c r="B85" s="131" t="s">
        <v>380</v>
      </c>
      <c r="C85" s="131" t="s">
        <v>745</v>
      </c>
      <c r="D85" s="131" t="s">
        <v>746</v>
      </c>
      <c r="E85" s="131" t="s">
        <v>383</v>
      </c>
      <c r="F85" s="131" t="s">
        <v>744</v>
      </c>
      <c r="G85" s="131">
        <v>79</v>
      </c>
      <c r="H85" s="114" t="s">
        <v>747</v>
      </c>
      <c r="I85" s="132">
        <v>348</v>
      </c>
      <c r="J85" s="130"/>
      <c r="K85" s="131" t="s">
        <v>9</v>
      </c>
      <c r="L85" s="133" t="s">
        <v>718</v>
      </c>
      <c r="M85" s="133" t="s">
        <v>851</v>
      </c>
      <c r="N85" s="133" t="s">
        <v>731</v>
      </c>
      <c r="O85" s="114" t="s">
        <v>9</v>
      </c>
      <c r="P85" s="114">
        <v>1</v>
      </c>
      <c r="Q85" s="114">
        <v>1</v>
      </c>
      <c r="R85" s="134">
        <v>0</v>
      </c>
      <c r="S85" s="133" t="s">
        <v>696</v>
      </c>
      <c r="T85" s="134">
        <v>0</v>
      </c>
      <c r="U85" s="133" t="s">
        <v>696</v>
      </c>
      <c r="V85" s="134">
        <v>1</v>
      </c>
      <c r="W85" s="134" t="s">
        <v>576</v>
      </c>
      <c r="X85" s="134">
        <v>345000</v>
      </c>
      <c r="Y85" s="134">
        <v>0</v>
      </c>
      <c r="Z85" s="134">
        <v>0</v>
      </c>
      <c r="AA85" s="134">
        <v>345000</v>
      </c>
      <c r="AB85" s="134">
        <f t="shared" si="16"/>
        <v>0</v>
      </c>
      <c r="AC85" s="134">
        <f t="shared" si="17"/>
        <v>1</v>
      </c>
      <c r="AD85" s="134">
        <f t="shared" si="18"/>
        <v>1</v>
      </c>
      <c r="AE85" s="134">
        <f t="shared" si="19"/>
        <v>1</v>
      </c>
      <c r="AF85" s="134">
        <v>100</v>
      </c>
      <c r="AG85" s="134">
        <f t="shared" si="20"/>
        <v>0</v>
      </c>
      <c r="AH85" s="134">
        <f t="shared" si="21"/>
        <v>100</v>
      </c>
      <c r="AI85" s="134">
        <f t="shared" si="22"/>
        <v>100</v>
      </c>
      <c r="AJ85" s="143">
        <f t="shared" si="23"/>
        <v>100</v>
      </c>
      <c r="AK85" s="119" t="s">
        <v>859</v>
      </c>
      <c r="AL85" s="144" t="s">
        <v>9</v>
      </c>
    </row>
    <row r="86" spans="1:38" s="140" customFormat="1" ht="15.75" thickBot="1" x14ac:dyDescent="0.3">
      <c r="A86" s="130">
        <v>80</v>
      </c>
      <c r="B86" s="131" t="s">
        <v>740</v>
      </c>
      <c r="C86" s="131" t="s">
        <v>745</v>
      </c>
      <c r="D86" s="131" t="s">
        <v>746</v>
      </c>
      <c r="E86" s="131" t="s">
        <v>383</v>
      </c>
      <c r="F86" s="131" t="s">
        <v>744</v>
      </c>
      <c r="G86" s="131">
        <v>80</v>
      </c>
      <c r="H86" s="114" t="s">
        <v>747</v>
      </c>
      <c r="I86" s="132">
        <v>348</v>
      </c>
      <c r="J86" s="130"/>
      <c r="K86" s="131"/>
      <c r="L86" s="133" t="s">
        <v>719</v>
      </c>
      <c r="M86" s="133" t="s">
        <v>852</v>
      </c>
      <c r="N86" s="133" t="s">
        <v>732</v>
      </c>
      <c r="O86" s="114" t="s">
        <v>9</v>
      </c>
      <c r="P86" s="114">
        <v>1</v>
      </c>
      <c r="Q86" s="114">
        <v>1</v>
      </c>
      <c r="R86" s="134">
        <v>0</v>
      </c>
      <c r="S86" s="133" t="s">
        <v>696</v>
      </c>
      <c r="T86" s="134">
        <v>0</v>
      </c>
      <c r="U86" s="133" t="s">
        <v>696</v>
      </c>
      <c r="V86" s="134">
        <v>0.12</v>
      </c>
      <c r="W86" s="134" t="s">
        <v>692</v>
      </c>
      <c r="X86" s="134">
        <v>2000000</v>
      </c>
      <c r="Y86" s="134">
        <v>0</v>
      </c>
      <c r="Z86" s="134">
        <v>0</v>
      </c>
      <c r="AA86" s="134">
        <v>910203.66</v>
      </c>
      <c r="AB86" s="134">
        <f t="shared" si="16"/>
        <v>1089796.3399999999</v>
      </c>
      <c r="AC86" s="134">
        <f t="shared" si="17"/>
        <v>1</v>
      </c>
      <c r="AD86" s="134">
        <f t="shared" si="18"/>
        <v>1</v>
      </c>
      <c r="AE86" s="134">
        <f t="shared" si="19"/>
        <v>0.12</v>
      </c>
      <c r="AF86" s="134">
        <v>50</v>
      </c>
      <c r="AG86" s="134">
        <f t="shared" ref="AG86:AG88" si="24">Y86</f>
        <v>0</v>
      </c>
      <c r="AH86" s="134">
        <f t="shared" ref="AH86:AH88" si="25">+AD86/AC86%</f>
        <v>100</v>
      </c>
      <c r="AI86" s="134">
        <f t="shared" ref="AI86:AI88" si="26">+AE86/AD86%</f>
        <v>12</v>
      </c>
      <c r="AJ86" s="143">
        <f t="shared" si="23"/>
        <v>12</v>
      </c>
      <c r="AK86" s="117" t="s">
        <v>858</v>
      </c>
      <c r="AL86" s="144" t="s">
        <v>9</v>
      </c>
    </row>
    <row r="87" spans="1:38" s="140" customFormat="1" ht="15.75" thickBot="1" x14ac:dyDescent="0.3">
      <c r="A87" s="130">
        <v>81</v>
      </c>
      <c r="B87" s="131" t="s">
        <v>856</v>
      </c>
      <c r="C87" s="131" t="s">
        <v>745</v>
      </c>
      <c r="D87" s="131" t="s">
        <v>746</v>
      </c>
      <c r="E87" s="131" t="s">
        <v>857</v>
      </c>
      <c r="F87" s="131" t="s">
        <v>744</v>
      </c>
      <c r="G87" s="131">
        <v>81</v>
      </c>
      <c r="H87" s="114" t="s">
        <v>747</v>
      </c>
      <c r="I87" s="132">
        <v>348</v>
      </c>
      <c r="J87" s="130"/>
      <c r="K87" s="131"/>
      <c r="L87" s="133" t="s">
        <v>720</v>
      </c>
      <c r="M87" s="133" t="s">
        <v>853</v>
      </c>
      <c r="N87" s="133" t="s">
        <v>733</v>
      </c>
      <c r="O87" s="114" t="s">
        <v>9</v>
      </c>
      <c r="P87" s="114">
        <v>1</v>
      </c>
      <c r="Q87" s="114">
        <v>1</v>
      </c>
      <c r="R87" s="134">
        <v>0</v>
      </c>
      <c r="S87" s="133" t="s">
        <v>696</v>
      </c>
      <c r="T87" s="134">
        <v>0</v>
      </c>
      <c r="U87" s="133" t="s">
        <v>696</v>
      </c>
      <c r="V87" s="134">
        <v>0</v>
      </c>
      <c r="W87" s="134" t="s">
        <v>696</v>
      </c>
      <c r="X87" s="134">
        <v>1196339.1599999999</v>
      </c>
      <c r="Y87" s="134">
        <v>0</v>
      </c>
      <c r="Z87" s="134">
        <v>0</v>
      </c>
      <c r="AA87" s="134">
        <v>0</v>
      </c>
      <c r="AB87" s="134">
        <f t="shared" ref="AB87" si="27">+X87-AA87</f>
        <v>1196339.1599999999</v>
      </c>
      <c r="AC87" s="134">
        <f t="shared" ref="AC87" si="28">Q87</f>
        <v>1</v>
      </c>
      <c r="AD87" s="134">
        <f t="shared" ref="AD87" si="29">Q87</f>
        <v>1</v>
      </c>
      <c r="AE87" s="134">
        <f t="shared" ref="AE87" si="30">+R87+T87+V87</f>
        <v>0</v>
      </c>
      <c r="AF87" s="134">
        <v>0</v>
      </c>
      <c r="AG87" s="134">
        <f t="shared" si="24"/>
        <v>0</v>
      </c>
      <c r="AH87" s="134">
        <f t="shared" si="25"/>
        <v>100</v>
      </c>
      <c r="AI87" s="134">
        <f t="shared" si="26"/>
        <v>0</v>
      </c>
      <c r="AJ87" s="143">
        <f t="shared" ref="AJ87" si="31">AI87</f>
        <v>0</v>
      </c>
      <c r="AK87" s="119" t="s">
        <v>859</v>
      </c>
      <c r="AL87" s="144" t="s">
        <v>9</v>
      </c>
    </row>
    <row r="88" spans="1:38" s="140" customFormat="1" ht="15.75" thickBot="1" x14ac:dyDescent="0.3">
      <c r="A88" s="130">
        <v>82</v>
      </c>
      <c r="B88" s="131" t="s">
        <v>740</v>
      </c>
      <c r="C88" s="131" t="s">
        <v>745</v>
      </c>
      <c r="D88" s="131" t="s">
        <v>746</v>
      </c>
      <c r="E88" s="131" t="s">
        <v>741</v>
      </c>
      <c r="F88" s="131" t="s">
        <v>744</v>
      </c>
      <c r="G88" s="131">
        <v>82</v>
      </c>
      <c r="H88" s="114" t="s">
        <v>747</v>
      </c>
      <c r="I88" s="132">
        <v>348</v>
      </c>
      <c r="J88" s="130"/>
      <c r="K88" s="131"/>
      <c r="L88" s="133" t="s">
        <v>720</v>
      </c>
      <c r="M88" s="133" t="s">
        <v>853</v>
      </c>
      <c r="N88" s="133" t="s">
        <v>733</v>
      </c>
      <c r="O88" s="114" t="s">
        <v>9</v>
      </c>
      <c r="P88" s="114">
        <v>1</v>
      </c>
      <c r="Q88" s="114">
        <v>1</v>
      </c>
      <c r="R88" s="134">
        <v>0</v>
      </c>
      <c r="S88" s="133" t="s">
        <v>696</v>
      </c>
      <c r="T88" s="134">
        <v>0</v>
      </c>
      <c r="U88" s="133" t="s">
        <v>696</v>
      </c>
      <c r="V88" s="134">
        <v>0</v>
      </c>
      <c r="W88" s="134" t="s">
        <v>696</v>
      </c>
      <c r="X88" s="134">
        <v>1196339.1599999999</v>
      </c>
      <c r="Y88" s="134">
        <v>0</v>
      </c>
      <c r="Z88" s="134">
        <v>0</v>
      </c>
      <c r="AA88" s="134">
        <v>594981.82999999996</v>
      </c>
      <c r="AB88" s="134">
        <f t="shared" si="16"/>
        <v>601357.32999999996</v>
      </c>
      <c r="AC88" s="134">
        <f t="shared" si="17"/>
        <v>1</v>
      </c>
      <c r="AD88" s="134">
        <f t="shared" si="18"/>
        <v>1</v>
      </c>
      <c r="AE88" s="134">
        <f t="shared" si="19"/>
        <v>0</v>
      </c>
      <c r="AF88" s="134">
        <v>50</v>
      </c>
      <c r="AG88" s="134">
        <f t="shared" si="24"/>
        <v>0</v>
      </c>
      <c r="AH88" s="134">
        <f t="shared" si="25"/>
        <v>100</v>
      </c>
      <c r="AI88" s="134">
        <f t="shared" si="26"/>
        <v>0</v>
      </c>
      <c r="AJ88" s="143">
        <f t="shared" si="23"/>
        <v>0</v>
      </c>
      <c r="AK88" s="119" t="s">
        <v>859</v>
      </c>
      <c r="AL88" s="144" t="s">
        <v>9</v>
      </c>
    </row>
    <row r="89" spans="1:38" s="140" customFormat="1" ht="15.75" thickBot="1" x14ac:dyDescent="0.3">
      <c r="A89" s="130">
        <v>83</v>
      </c>
      <c r="B89" s="131" t="s">
        <v>740</v>
      </c>
      <c r="C89" s="131" t="s">
        <v>745</v>
      </c>
      <c r="D89" s="131" t="s">
        <v>746</v>
      </c>
      <c r="E89" s="131" t="s">
        <v>741</v>
      </c>
      <c r="F89" s="131" t="s">
        <v>744</v>
      </c>
      <c r="G89" s="131">
        <v>83</v>
      </c>
      <c r="H89" s="114" t="s">
        <v>747</v>
      </c>
      <c r="I89" s="132">
        <v>348</v>
      </c>
      <c r="J89" s="130"/>
      <c r="K89" s="131"/>
      <c r="L89" s="133" t="s">
        <v>854</v>
      </c>
      <c r="M89" s="133" t="s">
        <v>853</v>
      </c>
      <c r="N89" s="133" t="s">
        <v>734</v>
      </c>
      <c r="O89" s="114" t="s">
        <v>9</v>
      </c>
      <c r="P89" s="114">
        <v>1</v>
      </c>
      <c r="Q89" s="114">
        <v>1</v>
      </c>
      <c r="R89" s="134">
        <v>0</v>
      </c>
      <c r="S89" s="133" t="s">
        <v>696</v>
      </c>
      <c r="T89" s="134">
        <v>0</v>
      </c>
      <c r="U89" s="133" t="s">
        <v>696</v>
      </c>
      <c r="V89" s="134">
        <v>0</v>
      </c>
      <c r="W89" s="134" t="s">
        <v>696</v>
      </c>
      <c r="X89" s="134">
        <v>1196339.1599999999</v>
      </c>
      <c r="Y89" s="134">
        <v>0</v>
      </c>
      <c r="Z89" s="134">
        <v>0</v>
      </c>
      <c r="AA89" s="134">
        <v>591856.65</v>
      </c>
      <c r="AB89" s="134">
        <f t="shared" si="16"/>
        <v>604482.50999999989</v>
      </c>
      <c r="AC89" s="134">
        <f t="shared" si="17"/>
        <v>1</v>
      </c>
      <c r="AD89" s="134">
        <f t="shared" si="18"/>
        <v>1</v>
      </c>
      <c r="AE89" s="134">
        <f t="shared" si="19"/>
        <v>0</v>
      </c>
      <c r="AF89" s="134">
        <v>50</v>
      </c>
      <c r="AG89" s="134">
        <f t="shared" si="20"/>
        <v>0</v>
      </c>
      <c r="AH89" s="134">
        <f t="shared" si="21"/>
        <v>100</v>
      </c>
      <c r="AI89" s="134">
        <f t="shared" si="22"/>
        <v>0</v>
      </c>
      <c r="AJ89" s="143">
        <f t="shared" si="23"/>
        <v>0</v>
      </c>
      <c r="AK89" s="119" t="s">
        <v>859</v>
      </c>
      <c r="AL89" s="144" t="s">
        <v>9</v>
      </c>
    </row>
    <row r="90" spans="1:38" s="140" customFormat="1" ht="15.75" thickBot="1" x14ac:dyDescent="0.3">
      <c r="A90" s="130">
        <v>84</v>
      </c>
      <c r="B90" s="131" t="s">
        <v>740</v>
      </c>
      <c r="C90" s="131" t="s">
        <v>745</v>
      </c>
      <c r="D90" s="131" t="s">
        <v>746</v>
      </c>
      <c r="E90" s="131" t="s">
        <v>383</v>
      </c>
      <c r="F90" s="131" t="s">
        <v>744</v>
      </c>
      <c r="G90" s="131">
        <v>84</v>
      </c>
      <c r="H90" s="114" t="s">
        <v>747</v>
      </c>
      <c r="I90" s="132">
        <v>348</v>
      </c>
      <c r="J90" s="130"/>
      <c r="K90" s="131"/>
      <c r="L90" s="133" t="s">
        <v>721</v>
      </c>
      <c r="M90" s="133" t="s">
        <v>853</v>
      </c>
      <c r="N90" s="133" t="s">
        <v>724</v>
      </c>
      <c r="O90" s="114" t="s">
        <v>9</v>
      </c>
      <c r="P90" s="114">
        <v>1</v>
      </c>
      <c r="Q90" s="114">
        <v>1</v>
      </c>
      <c r="R90" s="134">
        <v>0</v>
      </c>
      <c r="S90" s="133" t="s">
        <v>696</v>
      </c>
      <c r="T90" s="134">
        <v>0</v>
      </c>
      <c r="U90" s="133" t="s">
        <v>696</v>
      </c>
      <c r="V90" s="134">
        <v>0</v>
      </c>
      <c r="W90" s="134" t="s">
        <v>696</v>
      </c>
      <c r="X90" s="134">
        <v>1672998.64</v>
      </c>
      <c r="Y90" s="134">
        <v>0</v>
      </c>
      <c r="Z90" s="134">
        <v>0</v>
      </c>
      <c r="AA90" s="134">
        <v>638930.06000000006</v>
      </c>
      <c r="AB90" s="134">
        <f t="shared" si="16"/>
        <v>1034068.5799999998</v>
      </c>
      <c r="AC90" s="134">
        <f t="shared" si="17"/>
        <v>1</v>
      </c>
      <c r="AD90" s="134">
        <f t="shared" si="18"/>
        <v>1</v>
      </c>
      <c r="AE90" s="134">
        <f t="shared" si="19"/>
        <v>0</v>
      </c>
      <c r="AF90" s="134">
        <v>50</v>
      </c>
      <c r="AG90" s="134">
        <f t="shared" si="20"/>
        <v>0</v>
      </c>
      <c r="AH90" s="134">
        <f t="shared" si="21"/>
        <v>100</v>
      </c>
      <c r="AI90" s="134">
        <f t="shared" si="22"/>
        <v>0</v>
      </c>
      <c r="AJ90" s="143">
        <f t="shared" si="23"/>
        <v>0</v>
      </c>
      <c r="AK90" s="119" t="s">
        <v>859</v>
      </c>
      <c r="AL90" s="144" t="s">
        <v>9</v>
      </c>
    </row>
    <row r="91" spans="1:38" s="140" customFormat="1" ht="15.75" thickBot="1" x14ac:dyDescent="0.3">
      <c r="A91" s="130">
        <v>85</v>
      </c>
      <c r="B91" s="131" t="s">
        <v>740</v>
      </c>
      <c r="C91" s="131" t="s">
        <v>745</v>
      </c>
      <c r="D91" s="131" t="s">
        <v>746</v>
      </c>
      <c r="E91" s="131" t="s">
        <v>741</v>
      </c>
      <c r="F91" s="131" t="s">
        <v>744</v>
      </c>
      <c r="G91" s="131">
        <v>85</v>
      </c>
      <c r="H91" s="114" t="s">
        <v>747</v>
      </c>
      <c r="I91" s="132">
        <v>348</v>
      </c>
      <c r="J91" s="130"/>
      <c r="K91" s="131"/>
      <c r="L91" s="133" t="s">
        <v>735</v>
      </c>
      <c r="M91" s="133" t="s">
        <v>835</v>
      </c>
      <c r="N91" s="133" t="s">
        <v>724</v>
      </c>
      <c r="O91" s="114" t="s">
        <v>9</v>
      </c>
      <c r="P91" s="114">
        <v>1</v>
      </c>
      <c r="Q91" s="114">
        <v>1</v>
      </c>
      <c r="R91" s="134">
        <v>0</v>
      </c>
      <c r="S91" s="133" t="s">
        <v>696</v>
      </c>
      <c r="T91" s="134">
        <v>0</v>
      </c>
      <c r="U91" s="133" t="s">
        <v>696</v>
      </c>
      <c r="V91" s="134">
        <v>1</v>
      </c>
      <c r="W91" s="134" t="s">
        <v>692</v>
      </c>
      <c r="X91" s="134">
        <v>2256967.06</v>
      </c>
      <c r="Y91" s="134">
        <v>0</v>
      </c>
      <c r="Z91" s="134">
        <v>0</v>
      </c>
      <c r="AA91" s="134">
        <v>2256405.81</v>
      </c>
      <c r="AB91" s="134">
        <f t="shared" si="16"/>
        <v>561.25</v>
      </c>
      <c r="AC91" s="134">
        <f t="shared" si="17"/>
        <v>1</v>
      </c>
      <c r="AD91" s="134">
        <f t="shared" si="18"/>
        <v>1</v>
      </c>
      <c r="AE91" s="134">
        <f t="shared" si="19"/>
        <v>1</v>
      </c>
      <c r="AF91" s="134">
        <v>100</v>
      </c>
      <c r="AG91" s="134">
        <f t="shared" si="20"/>
        <v>0</v>
      </c>
      <c r="AH91" s="134">
        <f t="shared" si="21"/>
        <v>100</v>
      </c>
      <c r="AI91" s="134">
        <f t="shared" si="22"/>
        <v>100</v>
      </c>
      <c r="AJ91" s="143">
        <f t="shared" si="23"/>
        <v>100</v>
      </c>
      <c r="AK91" s="117" t="s">
        <v>858</v>
      </c>
      <c r="AL91" s="144" t="s">
        <v>9</v>
      </c>
    </row>
    <row r="92" spans="1:38" s="140" customFormat="1" ht="15.75" thickBot="1" x14ac:dyDescent="0.3">
      <c r="A92" s="130">
        <v>86</v>
      </c>
      <c r="B92" s="131" t="s">
        <v>740</v>
      </c>
      <c r="C92" s="131" t="s">
        <v>745</v>
      </c>
      <c r="D92" s="131" t="s">
        <v>746</v>
      </c>
      <c r="E92" s="131" t="s">
        <v>743</v>
      </c>
      <c r="F92" s="131" t="s">
        <v>744</v>
      </c>
      <c r="G92" s="131">
        <v>86</v>
      </c>
      <c r="H92" s="114" t="s">
        <v>747</v>
      </c>
      <c r="I92" s="132">
        <v>348</v>
      </c>
      <c r="J92" s="130" t="s">
        <v>9</v>
      </c>
      <c r="K92" s="131"/>
      <c r="L92" s="133" t="s">
        <v>736</v>
      </c>
      <c r="M92" s="133" t="s">
        <v>855</v>
      </c>
      <c r="N92" s="116" t="s">
        <v>738</v>
      </c>
      <c r="O92" s="114"/>
      <c r="P92" s="114">
        <v>1</v>
      </c>
      <c r="Q92" s="114">
        <v>1</v>
      </c>
      <c r="R92" s="134">
        <v>0</v>
      </c>
      <c r="S92" s="133" t="s">
        <v>696</v>
      </c>
      <c r="T92" s="134">
        <v>0</v>
      </c>
      <c r="U92" s="133" t="s">
        <v>696</v>
      </c>
      <c r="V92" s="134">
        <v>0.99</v>
      </c>
      <c r="W92" s="134" t="s">
        <v>692</v>
      </c>
      <c r="X92" s="134">
        <v>6913532.9699999997</v>
      </c>
      <c r="Y92" s="134">
        <v>0</v>
      </c>
      <c r="Z92" s="134">
        <v>0</v>
      </c>
      <c r="AA92" s="134">
        <v>5461422.6299999999</v>
      </c>
      <c r="AB92" s="134">
        <f t="shared" si="16"/>
        <v>1452110.3399999999</v>
      </c>
      <c r="AC92" s="134">
        <f t="shared" si="17"/>
        <v>1</v>
      </c>
      <c r="AD92" s="134">
        <f t="shared" si="18"/>
        <v>1</v>
      </c>
      <c r="AE92" s="134">
        <f t="shared" si="19"/>
        <v>0.99</v>
      </c>
      <c r="AF92" s="134">
        <v>85</v>
      </c>
      <c r="AG92" s="134">
        <f t="shared" si="20"/>
        <v>0</v>
      </c>
      <c r="AH92" s="134">
        <f t="shared" si="21"/>
        <v>100</v>
      </c>
      <c r="AI92" s="134">
        <f t="shared" si="22"/>
        <v>99</v>
      </c>
      <c r="AJ92" s="143">
        <f t="shared" si="23"/>
        <v>99</v>
      </c>
      <c r="AK92" s="117" t="s">
        <v>858</v>
      </c>
      <c r="AL92" s="144" t="s">
        <v>9</v>
      </c>
    </row>
    <row r="93" spans="1:38" s="140" customFormat="1" ht="15.75" thickBot="1" x14ac:dyDescent="0.3">
      <c r="A93" s="130">
        <v>87</v>
      </c>
      <c r="B93" s="131" t="s">
        <v>740</v>
      </c>
      <c r="C93" s="131" t="s">
        <v>745</v>
      </c>
      <c r="D93" s="131" t="s">
        <v>746</v>
      </c>
      <c r="E93" s="131" t="s">
        <v>743</v>
      </c>
      <c r="F93" s="131" t="s">
        <v>744</v>
      </c>
      <c r="G93" s="131">
        <v>87</v>
      </c>
      <c r="H93" s="114" t="s">
        <v>747</v>
      </c>
      <c r="I93" s="132">
        <v>348</v>
      </c>
      <c r="J93" s="130" t="s">
        <v>9</v>
      </c>
      <c r="K93" s="131"/>
      <c r="L93" s="133" t="s">
        <v>737</v>
      </c>
      <c r="M93" s="133" t="s">
        <v>855</v>
      </c>
      <c r="N93" s="128" t="s">
        <v>739</v>
      </c>
      <c r="O93" s="114"/>
      <c r="P93" s="114">
        <v>1</v>
      </c>
      <c r="Q93" s="114">
        <v>1</v>
      </c>
      <c r="R93" s="134">
        <v>0</v>
      </c>
      <c r="S93" s="133" t="s">
        <v>696</v>
      </c>
      <c r="T93" s="134">
        <v>0</v>
      </c>
      <c r="U93" s="133" t="s">
        <v>696</v>
      </c>
      <c r="V93" s="134">
        <v>1</v>
      </c>
      <c r="W93" s="134" t="s">
        <v>576</v>
      </c>
      <c r="X93" s="134">
        <v>4833667.28</v>
      </c>
      <c r="Y93" s="134"/>
      <c r="Z93" s="134"/>
      <c r="AA93" s="134">
        <v>4195761.97</v>
      </c>
      <c r="AB93" s="134">
        <f t="shared" si="16"/>
        <v>637905.31000000052</v>
      </c>
      <c r="AC93" s="134">
        <f t="shared" si="17"/>
        <v>1</v>
      </c>
      <c r="AD93" s="134">
        <f t="shared" si="18"/>
        <v>1</v>
      </c>
      <c r="AE93" s="134">
        <f t="shared" si="19"/>
        <v>1</v>
      </c>
      <c r="AF93" s="134">
        <v>100</v>
      </c>
      <c r="AG93" s="134">
        <f t="shared" si="20"/>
        <v>0</v>
      </c>
      <c r="AH93" s="134">
        <f t="shared" si="21"/>
        <v>100</v>
      </c>
      <c r="AI93" s="134">
        <f t="shared" si="22"/>
        <v>100</v>
      </c>
      <c r="AJ93" s="143">
        <f t="shared" si="23"/>
        <v>100</v>
      </c>
      <c r="AK93" s="117" t="s">
        <v>858</v>
      </c>
      <c r="AL93" s="144" t="s">
        <v>9</v>
      </c>
    </row>
    <row r="94" spans="1:38" s="140" customFormat="1" ht="15.75" thickBot="1" x14ac:dyDescent="0.3">
      <c r="A94" s="130"/>
      <c r="B94" s="131" t="s">
        <v>9</v>
      </c>
      <c r="C94" s="131"/>
      <c r="D94" s="130"/>
      <c r="E94" s="131"/>
      <c r="F94" s="131"/>
      <c r="G94" s="131"/>
      <c r="H94" s="114"/>
      <c r="I94" s="132"/>
      <c r="J94" s="130"/>
      <c r="K94" s="131"/>
      <c r="L94" s="131"/>
      <c r="M94" s="133"/>
      <c r="N94" s="133"/>
      <c r="O94" s="114"/>
      <c r="P94" s="114"/>
      <c r="Q94" s="114"/>
      <c r="R94" s="134"/>
      <c r="S94" s="133"/>
      <c r="T94" s="134"/>
      <c r="U94" s="133"/>
      <c r="V94" s="135"/>
      <c r="W94" s="134"/>
      <c r="X94" s="134"/>
      <c r="Y94" s="134"/>
      <c r="Z94" s="134"/>
      <c r="AA94" s="134"/>
      <c r="AB94" s="134"/>
      <c r="AC94" s="134"/>
      <c r="AD94" s="134"/>
      <c r="AE94" s="134"/>
      <c r="AF94" s="134"/>
      <c r="AG94" s="134"/>
      <c r="AH94" s="134"/>
      <c r="AI94" s="134"/>
      <c r="AJ94" s="143"/>
      <c r="AK94" s="114"/>
      <c r="AL94" s="144" t="s">
        <v>9</v>
      </c>
    </row>
    <row r="95" spans="1:38" s="140" customFormat="1" ht="15.75" thickBot="1" x14ac:dyDescent="0.3">
      <c r="A95" s="130"/>
      <c r="B95" s="131"/>
      <c r="C95" s="131"/>
      <c r="D95" s="130"/>
      <c r="E95" s="131"/>
      <c r="F95" s="131"/>
      <c r="G95" s="131"/>
      <c r="H95" s="114"/>
      <c r="I95" s="132"/>
      <c r="J95" s="130"/>
      <c r="K95" s="131"/>
      <c r="L95" s="131"/>
      <c r="M95" s="133"/>
      <c r="N95" s="133"/>
      <c r="O95" s="114"/>
      <c r="P95" s="114"/>
      <c r="Q95" s="114"/>
      <c r="R95" s="134"/>
      <c r="S95" s="133"/>
      <c r="T95" s="134"/>
      <c r="U95" s="133"/>
      <c r="V95" s="135"/>
      <c r="W95" s="133"/>
      <c r="X95" s="105"/>
      <c r="Y95" s="105"/>
      <c r="Z95" s="105"/>
      <c r="AA95" s="105"/>
      <c r="AB95" s="105"/>
      <c r="AC95" s="136"/>
      <c r="AD95" s="137"/>
      <c r="AE95" s="137"/>
      <c r="AF95" s="138"/>
      <c r="AG95" s="139"/>
      <c r="AH95" s="139"/>
      <c r="AI95" s="139"/>
      <c r="AJ95" s="143"/>
      <c r="AK95" s="114"/>
      <c r="AL95" s="144" t="s">
        <v>9</v>
      </c>
    </row>
    <row r="96" spans="1:38" s="140" customFormat="1" ht="15.75" thickBot="1" x14ac:dyDescent="0.3">
      <c r="A96" s="130"/>
      <c r="B96" s="131"/>
      <c r="C96" s="131"/>
      <c r="D96" s="130"/>
      <c r="E96" s="131"/>
      <c r="F96" s="131"/>
      <c r="G96" s="131"/>
      <c r="H96" s="114"/>
      <c r="I96" s="132"/>
      <c r="J96" s="130"/>
      <c r="K96" s="131"/>
      <c r="L96" s="131"/>
      <c r="M96" s="133"/>
      <c r="N96" s="133"/>
      <c r="O96" s="114"/>
      <c r="P96" s="114"/>
      <c r="Q96" s="114"/>
      <c r="R96" s="134"/>
      <c r="S96" s="133"/>
      <c r="T96" s="134"/>
      <c r="U96" s="133"/>
      <c r="V96" s="135"/>
      <c r="W96" s="133"/>
      <c r="X96" s="105"/>
      <c r="Y96" s="105"/>
      <c r="Z96" s="105"/>
      <c r="AA96" s="105"/>
      <c r="AB96" s="105"/>
      <c r="AC96" s="136"/>
      <c r="AD96" s="137"/>
      <c r="AE96" s="137"/>
      <c r="AF96" s="138"/>
      <c r="AG96" s="139"/>
      <c r="AH96" s="139"/>
      <c r="AI96" s="139"/>
      <c r="AJ96" s="143"/>
      <c r="AK96" s="114"/>
      <c r="AL96" s="144" t="s">
        <v>9</v>
      </c>
    </row>
    <row r="97" spans="1:38" s="140" customFormat="1" x14ac:dyDescent="0.25">
      <c r="A97" s="130"/>
      <c r="B97" s="131"/>
      <c r="C97" s="131"/>
      <c r="D97" s="130"/>
      <c r="E97" s="131"/>
      <c r="F97" s="131"/>
      <c r="G97" s="131"/>
      <c r="H97" s="114"/>
      <c r="I97" s="132"/>
      <c r="J97" s="130"/>
      <c r="K97" s="131"/>
      <c r="L97" s="131"/>
      <c r="M97" s="133"/>
      <c r="N97" s="133"/>
      <c r="O97" s="114"/>
      <c r="P97" s="114"/>
      <c r="Q97" s="114"/>
      <c r="R97" s="134"/>
      <c r="S97" s="133"/>
      <c r="T97" s="134"/>
      <c r="U97" s="133"/>
      <c r="V97" s="135"/>
      <c r="W97" s="133"/>
      <c r="X97" s="105"/>
      <c r="Y97" s="105"/>
      <c r="Z97" s="105"/>
      <c r="AA97" s="105"/>
      <c r="AB97" s="105"/>
      <c r="AC97" s="136"/>
      <c r="AD97" s="137"/>
      <c r="AE97" s="137"/>
      <c r="AF97" s="138"/>
      <c r="AG97" s="139"/>
      <c r="AH97" s="139"/>
      <c r="AI97" s="139"/>
      <c r="AJ97" s="143"/>
      <c r="AK97" s="114"/>
      <c r="AL97" s="144" t="s">
        <v>9</v>
      </c>
    </row>
    <row r="98" spans="1:38" s="140" customFormat="1" x14ac:dyDescent="0.25">
      <c r="A98" s="130"/>
      <c r="B98" s="131"/>
      <c r="C98" s="131"/>
      <c r="D98" s="130"/>
      <c r="E98" s="131"/>
      <c r="F98" s="131"/>
      <c r="G98" s="131"/>
      <c r="H98" s="114"/>
      <c r="I98" s="132"/>
      <c r="J98" s="130"/>
      <c r="K98" s="131"/>
      <c r="L98" s="131"/>
      <c r="M98" s="133"/>
      <c r="N98" s="133"/>
      <c r="O98" s="114"/>
      <c r="P98" s="114"/>
      <c r="Q98" s="114"/>
      <c r="R98" s="134"/>
      <c r="S98" s="133"/>
      <c r="T98" s="134"/>
      <c r="U98" s="133"/>
      <c r="V98" s="135"/>
      <c r="W98" s="133"/>
      <c r="X98" s="105"/>
      <c r="Y98" s="105"/>
      <c r="Z98" s="105"/>
      <c r="AA98" s="105"/>
      <c r="AB98" s="105"/>
      <c r="AC98" s="136"/>
      <c r="AD98" s="137"/>
      <c r="AE98" s="137"/>
      <c r="AF98" s="138"/>
      <c r="AG98" s="139"/>
      <c r="AH98" s="139"/>
      <c r="AI98" s="139"/>
      <c r="AJ98" s="131"/>
      <c r="AK98" s="114"/>
      <c r="AL98" s="144" t="s">
        <v>9</v>
      </c>
    </row>
  </sheetData>
  <sortState ref="A8:AO94">
    <sortCondition ref="A8:A94"/>
  </sortState>
  <mergeCells count="14">
    <mergeCell ref="AC6:AE6"/>
    <mergeCell ref="AF6:AG6"/>
    <mergeCell ref="AH6:AI6"/>
    <mergeCell ref="AJ6:AK6"/>
    <mergeCell ref="E1:X1"/>
    <mergeCell ref="AB1:AG1"/>
    <mergeCell ref="E2:X2"/>
    <mergeCell ref="E4:X4"/>
    <mergeCell ref="B6:H6"/>
    <mergeCell ref="I6:L6"/>
    <mergeCell ref="M6:O6"/>
    <mergeCell ref="P6:Q6"/>
    <mergeCell ref="R6:W6"/>
    <mergeCell ref="X6:AB6"/>
  </mergeCells>
  <conditionalFormatting sqref="AJ8:AJ97">
    <cfRule type="cellIs" dxfId="11" priority="2" operator="between">
      <formula>60</formula>
      <formula>99.8</formula>
    </cfRule>
    <cfRule type="cellIs" dxfId="10" priority="3" operator="between">
      <formula>0</formula>
      <formula>59.999</formula>
    </cfRule>
    <cfRule type="cellIs" dxfId="9" priority="4" operator="between">
      <formula>99.9</formula>
      <formula>100.01</formula>
    </cfRule>
  </conditionalFormatting>
  <pageMargins left="0.70866141732283472" right="0.70866141732283472" top="0.55118110236220474" bottom="0.35433070866141736" header="0.31496062992125984" footer="0.31496062992125984"/>
  <pageSetup scale="38" fitToWidth="2" fitToHeight="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W115"/>
  <sheetViews>
    <sheetView tabSelected="1" zoomScale="80" zoomScaleNormal="80" workbookViewId="0">
      <pane xSplit="2" ySplit="7" topLeftCell="N80" activePane="bottomRight" state="frozen"/>
      <selection pane="topRight" activeCell="C1" sqref="C1"/>
      <selection pane="bottomLeft" activeCell="A8" sqref="A8"/>
      <selection pane="bottomRight" activeCell="T115" sqref="T115"/>
    </sheetView>
  </sheetViews>
  <sheetFormatPr baseColWidth="10" defaultRowHeight="15" x14ac:dyDescent="0.25"/>
  <cols>
    <col min="1" max="1" width="3.85546875" customWidth="1"/>
    <col min="2" max="2" width="13.85546875" hidden="1" customWidth="1"/>
    <col min="3" max="3" width="12.7109375" customWidth="1"/>
    <col min="4" max="8" width="11.42578125" customWidth="1"/>
    <col min="9" max="9" width="31.28515625" customWidth="1"/>
    <col min="10" max="10" width="11.42578125" customWidth="1"/>
    <col min="11" max="11" width="44.7109375" customWidth="1"/>
    <col min="12" max="12" width="11.42578125" customWidth="1"/>
    <col min="13" max="13" width="63.140625" customWidth="1"/>
    <col min="14" max="14" width="29.85546875" customWidth="1"/>
    <col min="15" max="15" width="21.42578125" customWidth="1"/>
    <col min="16" max="16" width="33.85546875" customWidth="1"/>
    <col min="19" max="19" width="11.85546875" style="123" customWidth="1"/>
    <col min="20" max="20" width="13.42578125" customWidth="1"/>
    <col min="21" max="21" width="13.5703125" style="123" customWidth="1"/>
    <col min="22" max="22" width="14.28515625" customWidth="1"/>
    <col min="23" max="23" width="12.85546875" style="123" customWidth="1"/>
    <col min="24" max="24" width="14.7109375" customWidth="1"/>
    <col min="25" max="25" width="15" customWidth="1"/>
    <col min="26" max="29" width="13.85546875" customWidth="1"/>
    <col min="30" max="30" width="12.85546875" style="123" customWidth="1"/>
    <col min="31" max="31" width="11.85546875" customWidth="1"/>
    <col min="32" max="32" width="11.42578125" style="127"/>
    <col min="33" max="33" width="14.28515625" customWidth="1"/>
    <col min="34" max="34" width="15.5703125" customWidth="1"/>
    <col min="37" max="37" width="14.28515625" customWidth="1"/>
    <col min="38" max="38" width="68.42578125" customWidth="1"/>
  </cols>
  <sheetData>
    <row r="1" spans="2:49" ht="39.75" customHeight="1" x14ac:dyDescent="0.6">
      <c r="C1" s="9"/>
      <c r="D1" s="9"/>
      <c r="E1" s="9"/>
      <c r="F1" s="208" t="s">
        <v>132</v>
      </c>
      <c r="G1" s="208"/>
      <c r="H1" s="208"/>
      <c r="I1" s="208"/>
      <c r="J1" s="208"/>
      <c r="K1" s="208"/>
      <c r="L1" s="208"/>
      <c r="M1" s="208"/>
      <c r="N1" s="208"/>
      <c r="O1" s="208"/>
      <c r="P1" s="208"/>
      <c r="Q1" s="208"/>
      <c r="R1" s="208"/>
      <c r="S1" s="208"/>
      <c r="T1" s="208"/>
      <c r="U1" s="208"/>
      <c r="V1" s="208"/>
      <c r="W1" s="208"/>
      <c r="X1" s="208"/>
      <c r="Y1" s="208"/>
      <c r="Z1" s="17"/>
      <c r="AA1" s="17"/>
      <c r="AB1" s="17"/>
      <c r="AC1" s="200" t="s">
        <v>26</v>
      </c>
      <c r="AD1" s="200"/>
      <c r="AE1" s="200"/>
      <c r="AF1" s="200"/>
      <c r="AG1" s="200"/>
      <c r="AH1" s="200"/>
      <c r="AI1" s="146"/>
      <c r="AJ1" s="146"/>
      <c r="AK1" s="146"/>
      <c r="AL1" s="146"/>
      <c r="AM1" s="146"/>
    </row>
    <row r="2" spans="2:49" ht="37.5" customHeight="1" thickBot="1" x14ac:dyDescent="0.55000000000000004">
      <c r="C2" s="9"/>
      <c r="D2" s="9"/>
      <c r="E2" s="9"/>
      <c r="F2" s="199" t="s">
        <v>487</v>
      </c>
      <c r="G2" s="199"/>
      <c r="H2" s="199"/>
      <c r="I2" s="199"/>
      <c r="J2" s="199"/>
      <c r="K2" s="199"/>
      <c r="L2" s="199"/>
      <c r="M2" s="199"/>
      <c r="N2" s="199"/>
      <c r="O2" s="199"/>
      <c r="P2" s="199"/>
      <c r="Q2" s="199"/>
      <c r="R2" s="199"/>
      <c r="S2" s="199"/>
      <c r="T2" s="199"/>
      <c r="U2" s="199"/>
      <c r="V2" s="199"/>
      <c r="W2" s="199"/>
      <c r="X2" s="199"/>
      <c r="Y2" s="199"/>
      <c r="Z2" s="19"/>
      <c r="AA2" s="19"/>
      <c r="AB2" s="19"/>
      <c r="AC2" s="19"/>
      <c r="AD2" s="20"/>
      <c r="AE2" s="19"/>
      <c r="AF2" s="124"/>
      <c r="AG2" s="19"/>
      <c r="AH2" s="19"/>
      <c r="AI2" s="19"/>
      <c r="AJ2" s="19"/>
      <c r="AK2" s="10" t="s">
        <v>18</v>
      </c>
      <c r="AL2" s="10" t="s">
        <v>19</v>
      </c>
      <c r="AM2" s="80" t="s">
        <v>448</v>
      </c>
    </row>
    <row r="3" spans="2:49" ht="39.75" customHeight="1" x14ac:dyDescent="0.25">
      <c r="C3" s="9"/>
      <c r="D3" s="9"/>
      <c r="E3" s="9"/>
      <c r="F3" s="9" t="s">
        <v>33</v>
      </c>
      <c r="G3" s="9"/>
      <c r="H3" s="9"/>
      <c r="I3" s="9"/>
      <c r="J3" s="9"/>
      <c r="K3" s="9"/>
      <c r="L3" s="9"/>
      <c r="M3" s="9"/>
      <c r="N3" s="9"/>
      <c r="O3" s="9"/>
      <c r="P3" s="9"/>
      <c r="Q3" s="9"/>
      <c r="R3" s="9"/>
      <c r="S3" s="122"/>
      <c r="T3" s="9"/>
      <c r="U3" s="122"/>
      <c r="V3" s="9"/>
      <c r="W3" s="122"/>
      <c r="X3" s="9"/>
      <c r="Y3" s="9"/>
      <c r="Z3" s="9"/>
      <c r="AA3" s="9"/>
      <c r="AB3" s="9"/>
      <c r="AC3" s="9"/>
      <c r="AD3" s="122"/>
      <c r="AE3" s="9"/>
      <c r="AF3" s="125"/>
      <c r="AG3" s="9"/>
      <c r="AH3" s="9"/>
      <c r="AI3" s="9"/>
      <c r="AJ3" s="9"/>
      <c r="AK3" s="11" t="s">
        <v>20</v>
      </c>
      <c r="AL3" s="12" t="s">
        <v>21</v>
      </c>
      <c r="AM3" s="79" t="s">
        <v>449</v>
      </c>
      <c r="AN3">
        <v>59</v>
      </c>
      <c r="AO3">
        <v>19</v>
      </c>
    </row>
    <row r="4" spans="2:49" ht="16.5" thickBot="1" x14ac:dyDescent="0.3">
      <c r="C4" s="9"/>
      <c r="D4" s="9"/>
      <c r="E4" s="9"/>
      <c r="F4" s="198" t="s">
        <v>35</v>
      </c>
      <c r="G4" s="198"/>
      <c r="H4" s="198"/>
      <c r="I4" s="198"/>
      <c r="J4" s="198"/>
      <c r="K4" s="198"/>
      <c r="L4" s="198"/>
      <c r="M4" s="198"/>
      <c r="N4" s="198"/>
      <c r="O4" s="198"/>
      <c r="P4" s="198"/>
      <c r="Q4" s="198"/>
      <c r="R4" s="198"/>
      <c r="S4" s="198"/>
      <c r="T4" s="198"/>
      <c r="U4" s="198"/>
      <c r="V4" s="198"/>
      <c r="W4" s="198"/>
      <c r="X4" s="198"/>
      <c r="Y4" s="198"/>
      <c r="Z4" s="34"/>
      <c r="AA4" s="34"/>
      <c r="AB4" s="34"/>
      <c r="AC4" s="34"/>
      <c r="AD4" s="145"/>
      <c r="AE4" s="34"/>
      <c r="AF4" s="126"/>
      <c r="AG4" s="34"/>
      <c r="AH4" s="22"/>
      <c r="AI4" s="22"/>
      <c r="AJ4" s="22"/>
      <c r="AK4" s="13" t="s">
        <v>22</v>
      </c>
      <c r="AL4" s="14" t="s">
        <v>23</v>
      </c>
      <c r="AM4" s="79" t="s">
        <v>450</v>
      </c>
      <c r="AN4">
        <v>99</v>
      </c>
      <c r="AO4">
        <v>24</v>
      </c>
    </row>
    <row r="5" spans="2:49" ht="8.25" customHeight="1" x14ac:dyDescent="0.25">
      <c r="C5" s="9"/>
      <c r="D5" s="9"/>
      <c r="E5" s="9"/>
      <c r="F5" s="9"/>
      <c r="G5" s="9"/>
      <c r="H5" s="9"/>
      <c r="I5" s="9"/>
      <c r="J5" s="9"/>
      <c r="K5" s="9"/>
      <c r="L5" s="9"/>
      <c r="M5" s="9"/>
      <c r="N5" s="9"/>
      <c r="O5" s="9"/>
      <c r="P5" s="9"/>
      <c r="Q5" s="9"/>
      <c r="R5" s="9"/>
      <c r="S5" s="122"/>
      <c r="T5" s="9"/>
      <c r="U5" s="122"/>
      <c r="V5" s="9"/>
      <c r="W5" s="122"/>
      <c r="X5" s="9"/>
      <c r="Y5" s="9"/>
      <c r="Z5" s="9"/>
      <c r="AA5" s="9"/>
      <c r="AB5" s="9"/>
      <c r="AC5" s="9"/>
      <c r="AD5" s="122"/>
      <c r="AE5" s="9"/>
      <c r="AF5" s="125"/>
      <c r="AG5" s="9"/>
      <c r="AH5" s="9"/>
      <c r="AI5" s="9"/>
      <c r="AJ5" s="9"/>
      <c r="AK5" s="24" t="s">
        <v>24</v>
      </c>
      <c r="AL5" s="25">
        <v>100</v>
      </c>
      <c r="AM5" s="79" t="s">
        <v>454</v>
      </c>
      <c r="AN5">
        <v>100</v>
      </c>
      <c r="AO5">
        <v>25</v>
      </c>
    </row>
    <row r="6" spans="2:49" ht="40.5" customHeight="1" x14ac:dyDescent="0.25">
      <c r="C6" s="202" t="s">
        <v>74</v>
      </c>
      <c r="D6" s="202"/>
      <c r="E6" s="202"/>
      <c r="F6" s="202"/>
      <c r="G6" s="202"/>
      <c r="H6" s="202"/>
      <c r="I6" s="202"/>
      <c r="J6" s="203" t="s">
        <v>70</v>
      </c>
      <c r="K6" s="203"/>
      <c r="L6" s="203"/>
      <c r="M6" s="203"/>
      <c r="N6" s="202" t="s">
        <v>39</v>
      </c>
      <c r="O6" s="202"/>
      <c r="P6" s="202"/>
      <c r="Q6" s="201" t="s">
        <v>51</v>
      </c>
      <c r="R6" s="201"/>
      <c r="S6" s="204" t="s">
        <v>44</v>
      </c>
      <c r="T6" s="204"/>
      <c r="U6" s="204"/>
      <c r="V6" s="204"/>
      <c r="W6" s="204"/>
      <c r="X6" s="204"/>
      <c r="Y6" s="204" t="s">
        <v>47</v>
      </c>
      <c r="Z6" s="204"/>
      <c r="AA6" s="204"/>
      <c r="AB6" s="204"/>
      <c r="AC6" s="204"/>
      <c r="AD6" s="207" t="s">
        <v>36</v>
      </c>
      <c r="AE6" s="207"/>
      <c r="AF6" s="207"/>
      <c r="AG6" s="204" t="s">
        <v>73</v>
      </c>
      <c r="AH6" s="204"/>
      <c r="AI6" s="201" t="s">
        <v>72</v>
      </c>
      <c r="AJ6" s="201"/>
      <c r="AK6" s="205" t="s">
        <v>71</v>
      </c>
      <c r="AL6" s="206"/>
      <c r="AM6" s="147"/>
      <c r="AP6" t="s">
        <v>9</v>
      </c>
      <c r="AQ6" t="s">
        <v>9</v>
      </c>
    </row>
    <row r="7" spans="2:49" s="118" customFormat="1" ht="35.25" thickBot="1" x14ac:dyDescent="0.3">
      <c r="B7" s="3"/>
      <c r="C7" s="2" t="s">
        <v>37</v>
      </c>
      <c r="D7" s="67" t="s">
        <v>3</v>
      </c>
      <c r="E7" s="1" t="s">
        <v>52</v>
      </c>
      <c r="F7" s="67" t="s">
        <v>27</v>
      </c>
      <c r="G7" s="67" t="s">
        <v>4</v>
      </c>
      <c r="H7" s="68" t="s">
        <v>1</v>
      </c>
      <c r="I7" s="1" t="s">
        <v>5</v>
      </c>
      <c r="J7" s="67" t="s">
        <v>48</v>
      </c>
      <c r="K7" s="67" t="s">
        <v>2</v>
      </c>
      <c r="L7" s="68" t="s">
        <v>40</v>
      </c>
      <c r="M7" s="1" t="s">
        <v>7</v>
      </c>
      <c r="N7" s="69" t="s">
        <v>43</v>
      </c>
      <c r="O7" s="70" t="s">
        <v>53</v>
      </c>
      <c r="P7" s="70" t="s">
        <v>28</v>
      </c>
      <c r="Q7" s="69" t="s">
        <v>46</v>
      </c>
      <c r="R7" s="70" t="s">
        <v>45</v>
      </c>
      <c r="S7" s="197" t="s">
        <v>861</v>
      </c>
      <c r="T7" s="69" t="s">
        <v>862</v>
      </c>
      <c r="U7" s="195" t="s">
        <v>863</v>
      </c>
      <c r="V7" s="70" t="s">
        <v>864</v>
      </c>
      <c r="W7" s="197" t="s">
        <v>865</v>
      </c>
      <c r="X7" s="69" t="s">
        <v>866</v>
      </c>
      <c r="Y7" s="71" t="s">
        <v>29</v>
      </c>
      <c r="Z7" s="72" t="s">
        <v>30</v>
      </c>
      <c r="AA7" s="72" t="s">
        <v>75</v>
      </c>
      <c r="AB7" s="67" t="s">
        <v>38</v>
      </c>
      <c r="AC7" s="72" t="s">
        <v>31</v>
      </c>
      <c r="AD7" s="113" t="s">
        <v>32</v>
      </c>
      <c r="AE7" s="115" t="s">
        <v>61</v>
      </c>
      <c r="AF7" s="113" t="s">
        <v>76</v>
      </c>
      <c r="AG7" s="21" t="s">
        <v>436</v>
      </c>
      <c r="AH7" s="73" t="s">
        <v>77</v>
      </c>
      <c r="AI7" s="21" t="s">
        <v>78</v>
      </c>
      <c r="AJ7" s="73" t="s">
        <v>79</v>
      </c>
      <c r="AK7" s="21" t="s">
        <v>50</v>
      </c>
      <c r="AL7" s="73" t="s">
        <v>49</v>
      </c>
      <c r="AM7" s="82"/>
      <c r="AN7"/>
      <c r="AO7"/>
    </row>
    <row r="8" spans="2:49" s="118" customFormat="1" ht="15" customHeight="1" thickBot="1" x14ac:dyDescent="0.3">
      <c r="B8" s="130">
        <v>1</v>
      </c>
      <c r="C8" s="131" t="s">
        <v>380</v>
      </c>
      <c r="D8" s="131" t="s">
        <v>745</v>
      </c>
      <c r="E8" s="131" t="s">
        <v>746</v>
      </c>
      <c r="F8" s="131" t="s">
        <v>383</v>
      </c>
      <c r="G8" s="131" t="s">
        <v>744</v>
      </c>
      <c r="H8" s="131">
        <v>1</v>
      </c>
      <c r="I8" s="131" t="s">
        <v>748</v>
      </c>
      <c r="J8" s="132">
        <v>343</v>
      </c>
      <c r="K8" s="132" t="s">
        <v>749</v>
      </c>
      <c r="L8" s="131" t="s">
        <v>310</v>
      </c>
      <c r="M8" s="133" t="s">
        <v>757</v>
      </c>
      <c r="N8" s="133" t="s">
        <v>867</v>
      </c>
      <c r="O8" s="133" t="s">
        <v>759</v>
      </c>
      <c r="P8" s="133" t="s">
        <v>760</v>
      </c>
      <c r="Q8" s="133">
        <v>1</v>
      </c>
      <c r="R8" s="133">
        <v>1</v>
      </c>
      <c r="S8" s="196">
        <v>1</v>
      </c>
      <c r="T8" s="133" t="s">
        <v>576</v>
      </c>
      <c r="U8" s="196">
        <v>0</v>
      </c>
      <c r="V8" s="133" t="s">
        <v>574</v>
      </c>
      <c r="W8" s="196">
        <v>0</v>
      </c>
      <c r="X8" s="134" t="s">
        <v>576</v>
      </c>
      <c r="Y8" s="134">
        <v>162135.22</v>
      </c>
      <c r="Z8" s="134">
        <v>0</v>
      </c>
      <c r="AA8" s="134">
        <v>0</v>
      </c>
      <c r="AB8" s="134">
        <v>162135.22</v>
      </c>
      <c r="AC8" s="134">
        <v>0</v>
      </c>
      <c r="AD8" s="134">
        <v>1</v>
      </c>
      <c r="AE8" s="134">
        <v>1</v>
      </c>
      <c r="AF8" s="134">
        <f t="shared" ref="AF8:AF17" si="0">+S8+U8+W8</f>
        <v>1</v>
      </c>
      <c r="AG8" s="134">
        <v>1</v>
      </c>
      <c r="AH8" s="134">
        <v>0</v>
      </c>
      <c r="AI8" s="134">
        <v>100</v>
      </c>
      <c r="AJ8" s="134">
        <v>100</v>
      </c>
      <c r="AK8" s="143">
        <f t="shared" ref="AK8:AK39" si="1">AJ8</f>
        <v>100</v>
      </c>
      <c r="AL8" s="117" t="s">
        <v>858</v>
      </c>
      <c r="AM8" s="144" t="s">
        <v>9</v>
      </c>
    </row>
    <row r="9" spans="2:49" s="118" customFormat="1" ht="15.75" customHeight="1" thickBot="1" x14ac:dyDescent="0.3">
      <c r="B9" s="130">
        <v>2</v>
      </c>
      <c r="C9" s="131" t="s">
        <v>380</v>
      </c>
      <c r="D9" s="131" t="s">
        <v>745</v>
      </c>
      <c r="E9" s="131" t="s">
        <v>746</v>
      </c>
      <c r="F9" s="131" t="s">
        <v>383</v>
      </c>
      <c r="G9" s="131" t="s">
        <v>744</v>
      </c>
      <c r="H9" s="131">
        <v>2</v>
      </c>
      <c r="I9" s="131" t="s">
        <v>748</v>
      </c>
      <c r="J9" s="132">
        <v>343</v>
      </c>
      <c r="K9" s="132" t="s">
        <v>749</v>
      </c>
      <c r="L9" s="131" t="s">
        <v>311</v>
      </c>
      <c r="M9" s="133" t="s">
        <v>761</v>
      </c>
      <c r="N9" s="133" t="s">
        <v>867</v>
      </c>
      <c r="O9" s="133" t="s">
        <v>763</v>
      </c>
      <c r="P9" s="133" t="s">
        <v>760</v>
      </c>
      <c r="Q9" s="133">
        <v>1</v>
      </c>
      <c r="R9" s="133">
        <v>1</v>
      </c>
      <c r="S9" s="196">
        <v>1</v>
      </c>
      <c r="T9" s="133" t="s">
        <v>576</v>
      </c>
      <c r="U9" s="196">
        <v>0</v>
      </c>
      <c r="V9" s="133" t="s">
        <v>574</v>
      </c>
      <c r="W9" s="196">
        <v>0</v>
      </c>
      <c r="X9" s="134" t="s">
        <v>576</v>
      </c>
      <c r="Y9" s="134">
        <v>144530.76</v>
      </c>
      <c r="Z9" s="134">
        <v>0</v>
      </c>
      <c r="AA9" s="134">
        <v>0</v>
      </c>
      <c r="AB9" s="134">
        <v>144530.76</v>
      </c>
      <c r="AC9" s="134">
        <v>0</v>
      </c>
      <c r="AD9" s="134">
        <v>1</v>
      </c>
      <c r="AE9" s="134">
        <v>1</v>
      </c>
      <c r="AF9" s="134">
        <f t="shared" si="0"/>
        <v>1</v>
      </c>
      <c r="AG9" s="134">
        <v>1</v>
      </c>
      <c r="AH9" s="134">
        <v>0</v>
      </c>
      <c r="AI9" s="134">
        <v>100</v>
      </c>
      <c r="AJ9" s="134">
        <v>100</v>
      </c>
      <c r="AK9" s="143">
        <f t="shared" si="1"/>
        <v>100</v>
      </c>
      <c r="AL9" s="117" t="s">
        <v>858</v>
      </c>
      <c r="AM9" s="144" t="s">
        <v>9</v>
      </c>
      <c r="AP9" s="118" t="s">
        <v>62</v>
      </c>
      <c r="AQ9" s="118" t="s">
        <v>63</v>
      </c>
      <c r="AR9" s="118" t="s">
        <v>64</v>
      </c>
      <c r="AS9" s="118" t="s">
        <v>65</v>
      </c>
      <c r="AT9" s="118" t="s">
        <v>66</v>
      </c>
      <c r="AU9" s="118" t="s">
        <v>67</v>
      </c>
      <c r="AV9" s="118" t="s">
        <v>68</v>
      </c>
      <c r="AW9" s="118" t="s">
        <v>69</v>
      </c>
    </row>
    <row r="10" spans="2:49" s="118" customFormat="1" ht="15.75" thickBot="1" x14ac:dyDescent="0.3">
      <c r="B10" s="130">
        <v>3</v>
      </c>
      <c r="C10" s="131" t="s">
        <v>380</v>
      </c>
      <c r="D10" s="131" t="s">
        <v>745</v>
      </c>
      <c r="E10" s="131" t="s">
        <v>746</v>
      </c>
      <c r="F10" s="131" t="s">
        <v>383</v>
      </c>
      <c r="G10" s="131" t="s">
        <v>744</v>
      </c>
      <c r="H10" s="131">
        <v>3</v>
      </c>
      <c r="I10" s="131" t="s">
        <v>748</v>
      </c>
      <c r="J10" s="132">
        <v>343</v>
      </c>
      <c r="K10" s="132" t="s">
        <v>749</v>
      </c>
      <c r="L10" s="131" t="s">
        <v>312</v>
      </c>
      <c r="M10" s="133" t="s">
        <v>764</v>
      </c>
      <c r="N10" s="133" t="s">
        <v>868</v>
      </c>
      <c r="O10" s="114" t="s">
        <v>766</v>
      </c>
      <c r="P10" s="133" t="s">
        <v>760</v>
      </c>
      <c r="Q10" s="114">
        <v>1</v>
      </c>
      <c r="R10" s="114">
        <v>1</v>
      </c>
      <c r="S10" s="196">
        <v>1</v>
      </c>
      <c r="T10" s="133" t="s">
        <v>576</v>
      </c>
      <c r="U10" s="196">
        <v>0</v>
      </c>
      <c r="V10" s="133" t="s">
        <v>574</v>
      </c>
      <c r="W10" s="196">
        <v>0</v>
      </c>
      <c r="X10" s="134" t="s">
        <v>576</v>
      </c>
      <c r="Y10" s="134">
        <v>65692.39</v>
      </c>
      <c r="Z10" s="134">
        <v>0</v>
      </c>
      <c r="AA10" s="134">
        <v>0</v>
      </c>
      <c r="AB10" s="134">
        <v>65692.39</v>
      </c>
      <c r="AC10" s="134">
        <v>0</v>
      </c>
      <c r="AD10" s="134">
        <v>1</v>
      </c>
      <c r="AE10" s="134">
        <v>1</v>
      </c>
      <c r="AF10" s="134">
        <f t="shared" si="0"/>
        <v>1</v>
      </c>
      <c r="AG10" s="134">
        <v>1</v>
      </c>
      <c r="AH10" s="134">
        <v>0</v>
      </c>
      <c r="AI10" s="134">
        <v>100</v>
      </c>
      <c r="AJ10" s="134">
        <v>100</v>
      </c>
      <c r="AK10" s="143">
        <f t="shared" si="1"/>
        <v>100</v>
      </c>
      <c r="AL10" s="117" t="s">
        <v>858</v>
      </c>
      <c r="AM10" s="144" t="s">
        <v>9</v>
      </c>
    </row>
    <row r="11" spans="2:49" s="118" customFormat="1" ht="15.75" thickBot="1" x14ac:dyDescent="0.3">
      <c r="B11" s="130">
        <v>4</v>
      </c>
      <c r="C11" s="131" t="s">
        <v>380</v>
      </c>
      <c r="D11" s="131" t="s">
        <v>745</v>
      </c>
      <c r="E11" s="131" t="s">
        <v>746</v>
      </c>
      <c r="F11" s="131" t="s">
        <v>383</v>
      </c>
      <c r="G11" s="131" t="s">
        <v>744</v>
      </c>
      <c r="H11" s="131">
        <v>4</v>
      </c>
      <c r="I11" s="131" t="s">
        <v>748</v>
      </c>
      <c r="J11" s="132">
        <v>343</v>
      </c>
      <c r="K11" s="132" t="s">
        <v>749</v>
      </c>
      <c r="L11" s="131" t="s">
        <v>313</v>
      </c>
      <c r="M11" s="133" t="s">
        <v>767</v>
      </c>
      <c r="N11" s="133" t="s">
        <v>869</v>
      </c>
      <c r="O11" s="133" t="s">
        <v>614</v>
      </c>
      <c r="P11" s="133" t="s">
        <v>760</v>
      </c>
      <c r="Q11" s="133">
        <v>1</v>
      </c>
      <c r="R11" s="133">
        <v>1</v>
      </c>
      <c r="S11" s="196">
        <v>1</v>
      </c>
      <c r="T11" s="133" t="s">
        <v>576</v>
      </c>
      <c r="U11" s="196">
        <v>0</v>
      </c>
      <c r="V11" s="133" t="s">
        <v>574</v>
      </c>
      <c r="W11" s="196">
        <v>0</v>
      </c>
      <c r="X11" s="134" t="s">
        <v>576</v>
      </c>
      <c r="Y11" s="134">
        <v>133836.22</v>
      </c>
      <c r="Z11" s="134">
        <v>0</v>
      </c>
      <c r="AA11" s="134">
        <v>0</v>
      </c>
      <c r="AB11" s="134">
        <v>133692.39000000001</v>
      </c>
      <c r="AC11" s="134">
        <v>0</v>
      </c>
      <c r="AD11" s="134">
        <v>1</v>
      </c>
      <c r="AE11" s="134">
        <v>1</v>
      </c>
      <c r="AF11" s="134">
        <f t="shared" si="0"/>
        <v>1</v>
      </c>
      <c r="AG11" s="134">
        <v>0.99892532828557179</v>
      </c>
      <c r="AH11" s="134">
        <v>0</v>
      </c>
      <c r="AI11" s="134">
        <v>100</v>
      </c>
      <c r="AJ11" s="134">
        <v>100</v>
      </c>
      <c r="AK11" s="143">
        <f t="shared" si="1"/>
        <v>100</v>
      </c>
      <c r="AL11" s="117" t="s">
        <v>858</v>
      </c>
      <c r="AM11" s="144" t="s">
        <v>9</v>
      </c>
    </row>
    <row r="12" spans="2:49" s="118" customFormat="1" ht="15.75" thickBot="1" x14ac:dyDescent="0.3">
      <c r="B12" s="130">
        <v>5</v>
      </c>
      <c r="C12" s="131" t="s">
        <v>380</v>
      </c>
      <c r="D12" s="131" t="s">
        <v>745</v>
      </c>
      <c r="E12" s="131" t="s">
        <v>746</v>
      </c>
      <c r="F12" s="131" t="s">
        <v>383</v>
      </c>
      <c r="G12" s="131" t="s">
        <v>744</v>
      </c>
      <c r="H12" s="131">
        <v>5</v>
      </c>
      <c r="I12" s="131" t="s">
        <v>748</v>
      </c>
      <c r="J12" s="132">
        <v>343</v>
      </c>
      <c r="K12" s="132" t="s">
        <v>749</v>
      </c>
      <c r="L12" s="131" t="s">
        <v>314</v>
      </c>
      <c r="M12" s="133" t="s">
        <v>769</v>
      </c>
      <c r="N12" s="133" t="s">
        <v>870</v>
      </c>
      <c r="O12" s="114" t="s">
        <v>725</v>
      </c>
      <c r="P12" s="133" t="s">
        <v>760</v>
      </c>
      <c r="Q12" s="114">
        <v>1</v>
      </c>
      <c r="R12" s="114">
        <v>1</v>
      </c>
      <c r="S12" s="196">
        <v>1</v>
      </c>
      <c r="T12" s="133" t="s">
        <v>576</v>
      </c>
      <c r="U12" s="196">
        <v>0</v>
      </c>
      <c r="V12" s="133" t="s">
        <v>574</v>
      </c>
      <c r="W12" s="196">
        <v>0</v>
      </c>
      <c r="X12" s="134" t="s">
        <v>576</v>
      </c>
      <c r="Y12" s="134">
        <v>58658.54</v>
      </c>
      <c r="Z12" s="134">
        <v>0</v>
      </c>
      <c r="AA12" s="134">
        <v>0</v>
      </c>
      <c r="AB12" s="134">
        <v>58658.54</v>
      </c>
      <c r="AC12" s="134">
        <v>0</v>
      </c>
      <c r="AD12" s="134">
        <v>1</v>
      </c>
      <c r="AE12" s="134">
        <v>1</v>
      </c>
      <c r="AF12" s="134">
        <f t="shared" si="0"/>
        <v>1</v>
      </c>
      <c r="AG12" s="134">
        <v>1</v>
      </c>
      <c r="AH12" s="134">
        <v>0</v>
      </c>
      <c r="AI12" s="134">
        <v>100</v>
      </c>
      <c r="AJ12" s="134">
        <v>100</v>
      </c>
      <c r="AK12" s="143">
        <f t="shared" si="1"/>
        <v>100</v>
      </c>
      <c r="AL12" s="117" t="s">
        <v>858</v>
      </c>
      <c r="AM12" s="144" t="s">
        <v>9</v>
      </c>
    </row>
    <row r="13" spans="2:49" s="118" customFormat="1" ht="15.75" thickBot="1" x14ac:dyDescent="0.3">
      <c r="B13" s="130">
        <v>6</v>
      </c>
      <c r="C13" s="131" t="s">
        <v>380</v>
      </c>
      <c r="D13" s="131" t="s">
        <v>745</v>
      </c>
      <c r="E13" s="131" t="s">
        <v>746</v>
      </c>
      <c r="F13" s="131" t="s">
        <v>383</v>
      </c>
      <c r="G13" s="131" t="s">
        <v>744</v>
      </c>
      <c r="H13" s="130">
        <v>6</v>
      </c>
      <c r="I13" s="130" t="s">
        <v>750</v>
      </c>
      <c r="J13" s="132">
        <v>344</v>
      </c>
      <c r="K13" s="130" t="s">
        <v>751</v>
      </c>
      <c r="L13" s="131" t="s">
        <v>644</v>
      </c>
      <c r="M13" s="133" t="s">
        <v>771</v>
      </c>
      <c r="N13" s="133" t="s">
        <v>871</v>
      </c>
      <c r="O13" s="133" t="s">
        <v>759</v>
      </c>
      <c r="P13" s="114" t="s">
        <v>760</v>
      </c>
      <c r="Q13" s="133">
        <v>1</v>
      </c>
      <c r="R13" s="133">
        <v>1</v>
      </c>
      <c r="S13" s="196">
        <v>1</v>
      </c>
      <c r="T13" s="133" t="s">
        <v>576</v>
      </c>
      <c r="U13" s="196">
        <v>0</v>
      </c>
      <c r="V13" s="133" t="s">
        <v>574</v>
      </c>
      <c r="W13" s="196">
        <v>0</v>
      </c>
      <c r="X13" s="134" t="s">
        <v>576</v>
      </c>
      <c r="Y13" s="134">
        <v>112659.31</v>
      </c>
      <c r="Z13" s="134">
        <v>0</v>
      </c>
      <c r="AA13" s="134">
        <v>0</v>
      </c>
      <c r="AB13" s="134">
        <v>112659.31</v>
      </c>
      <c r="AC13" s="134">
        <v>0</v>
      </c>
      <c r="AD13" s="134">
        <v>1</v>
      </c>
      <c r="AE13" s="134">
        <v>1</v>
      </c>
      <c r="AF13" s="134">
        <f t="shared" si="0"/>
        <v>1</v>
      </c>
      <c r="AG13" s="134">
        <v>1</v>
      </c>
      <c r="AH13" s="134">
        <v>0</v>
      </c>
      <c r="AI13" s="134">
        <v>100</v>
      </c>
      <c r="AJ13" s="134">
        <v>100</v>
      </c>
      <c r="AK13" s="143">
        <f t="shared" si="1"/>
        <v>100</v>
      </c>
      <c r="AL13" s="117" t="s">
        <v>858</v>
      </c>
      <c r="AM13" s="144" t="s">
        <v>9</v>
      </c>
    </row>
    <row r="14" spans="2:49" s="118" customFormat="1" ht="15.75" thickBot="1" x14ac:dyDescent="0.3">
      <c r="B14" s="130">
        <v>7</v>
      </c>
      <c r="C14" s="131" t="s">
        <v>380</v>
      </c>
      <c r="D14" s="131" t="s">
        <v>745</v>
      </c>
      <c r="E14" s="131" t="s">
        <v>746</v>
      </c>
      <c r="F14" s="131" t="s">
        <v>383</v>
      </c>
      <c r="G14" s="131" t="s">
        <v>744</v>
      </c>
      <c r="H14" s="131">
        <v>7</v>
      </c>
      <c r="I14" s="130" t="s">
        <v>750</v>
      </c>
      <c r="J14" s="132">
        <v>344</v>
      </c>
      <c r="K14" s="130" t="s">
        <v>751</v>
      </c>
      <c r="L14" s="131" t="s">
        <v>645</v>
      </c>
      <c r="M14" s="133" t="s">
        <v>772</v>
      </c>
      <c r="N14" s="133" t="s">
        <v>872</v>
      </c>
      <c r="O14" s="114" t="s">
        <v>773</v>
      </c>
      <c r="P14" s="114" t="s">
        <v>760</v>
      </c>
      <c r="Q14" s="114">
        <v>1</v>
      </c>
      <c r="R14" s="114">
        <v>1</v>
      </c>
      <c r="S14" s="196">
        <v>1</v>
      </c>
      <c r="T14" s="133" t="s">
        <v>576</v>
      </c>
      <c r="U14" s="196">
        <v>0</v>
      </c>
      <c r="V14" s="133" t="s">
        <v>574</v>
      </c>
      <c r="W14" s="196">
        <v>0</v>
      </c>
      <c r="X14" s="134" t="s">
        <v>576</v>
      </c>
      <c r="Y14" s="134">
        <v>86107.37</v>
      </c>
      <c r="Z14" s="134">
        <v>0</v>
      </c>
      <c r="AA14" s="134">
        <v>0</v>
      </c>
      <c r="AB14" s="134">
        <v>86107.37</v>
      </c>
      <c r="AC14" s="134">
        <v>0</v>
      </c>
      <c r="AD14" s="134">
        <v>1</v>
      </c>
      <c r="AE14" s="134">
        <v>1</v>
      </c>
      <c r="AF14" s="134">
        <f t="shared" si="0"/>
        <v>1</v>
      </c>
      <c r="AG14" s="134">
        <v>1</v>
      </c>
      <c r="AH14" s="134">
        <v>0</v>
      </c>
      <c r="AI14" s="134">
        <v>100</v>
      </c>
      <c r="AJ14" s="134">
        <v>100</v>
      </c>
      <c r="AK14" s="143">
        <f t="shared" si="1"/>
        <v>100</v>
      </c>
      <c r="AL14" s="117" t="s">
        <v>858</v>
      </c>
      <c r="AM14" s="144" t="s">
        <v>9</v>
      </c>
    </row>
    <row r="15" spans="2:49" s="118" customFormat="1" ht="15.75" thickBot="1" x14ac:dyDescent="0.3">
      <c r="B15" s="130">
        <v>8</v>
      </c>
      <c r="C15" s="131" t="s">
        <v>380</v>
      </c>
      <c r="D15" s="131" t="s">
        <v>745</v>
      </c>
      <c r="E15" s="131" t="s">
        <v>746</v>
      </c>
      <c r="F15" s="131" t="s">
        <v>383</v>
      </c>
      <c r="G15" s="131" t="s">
        <v>744</v>
      </c>
      <c r="H15" s="130">
        <v>8</v>
      </c>
      <c r="I15" s="130" t="s">
        <v>750</v>
      </c>
      <c r="J15" s="132">
        <v>344</v>
      </c>
      <c r="K15" s="130" t="s">
        <v>751</v>
      </c>
      <c r="L15" s="131" t="s">
        <v>646</v>
      </c>
      <c r="M15" s="133" t="s">
        <v>774</v>
      </c>
      <c r="N15" s="133" t="s">
        <v>867</v>
      </c>
      <c r="O15" s="133" t="s">
        <v>759</v>
      </c>
      <c r="P15" s="114" t="s">
        <v>760</v>
      </c>
      <c r="Q15" s="133">
        <v>1</v>
      </c>
      <c r="R15" s="133">
        <v>1</v>
      </c>
      <c r="S15" s="196">
        <v>1</v>
      </c>
      <c r="T15" s="133" t="s">
        <v>576</v>
      </c>
      <c r="U15" s="196">
        <v>0</v>
      </c>
      <c r="V15" s="133" t="s">
        <v>574</v>
      </c>
      <c r="W15" s="196">
        <v>0</v>
      </c>
      <c r="X15" s="134" t="s">
        <v>576</v>
      </c>
      <c r="Y15" s="134">
        <v>144306.29999999999</v>
      </c>
      <c r="Z15" s="134">
        <v>0</v>
      </c>
      <c r="AA15" s="134">
        <v>0</v>
      </c>
      <c r="AB15" s="134">
        <v>144306.29999999999</v>
      </c>
      <c r="AC15" s="134">
        <v>0</v>
      </c>
      <c r="AD15" s="134">
        <v>1</v>
      </c>
      <c r="AE15" s="134">
        <v>1</v>
      </c>
      <c r="AF15" s="134">
        <f t="shared" si="0"/>
        <v>1</v>
      </c>
      <c r="AG15" s="134">
        <v>1</v>
      </c>
      <c r="AH15" s="134">
        <v>0</v>
      </c>
      <c r="AI15" s="134">
        <v>100</v>
      </c>
      <c r="AJ15" s="134">
        <v>100</v>
      </c>
      <c r="AK15" s="143">
        <f t="shared" si="1"/>
        <v>100</v>
      </c>
      <c r="AL15" s="117" t="s">
        <v>858</v>
      </c>
      <c r="AM15" s="144" t="s">
        <v>9</v>
      </c>
    </row>
    <row r="16" spans="2:49" s="118" customFormat="1" ht="15.75" thickBot="1" x14ac:dyDescent="0.3">
      <c r="B16" s="130">
        <v>9</v>
      </c>
      <c r="C16" s="131" t="s">
        <v>380</v>
      </c>
      <c r="D16" s="131" t="s">
        <v>745</v>
      </c>
      <c r="E16" s="131" t="s">
        <v>746</v>
      </c>
      <c r="F16" s="131" t="s">
        <v>383</v>
      </c>
      <c r="G16" s="131" t="s">
        <v>744</v>
      </c>
      <c r="H16" s="131">
        <v>9</v>
      </c>
      <c r="I16" s="130" t="s">
        <v>750</v>
      </c>
      <c r="J16" s="132">
        <v>344</v>
      </c>
      <c r="K16" s="130" t="s">
        <v>751</v>
      </c>
      <c r="L16" s="131" t="s">
        <v>647</v>
      </c>
      <c r="M16" s="133" t="s">
        <v>775</v>
      </c>
      <c r="N16" s="133" t="s">
        <v>867</v>
      </c>
      <c r="O16" s="114" t="s">
        <v>776</v>
      </c>
      <c r="P16" s="114" t="s">
        <v>760</v>
      </c>
      <c r="Q16" s="114">
        <v>1</v>
      </c>
      <c r="R16" s="114">
        <v>1</v>
      </c>
      <c r="S16" s="196">
        <v>1</v>
      </c>
      <c r="T16" s="133" t="s">
        <v>576</v>
      </c>
      <c r="U16" s="196">
        <v>0</v>
      </c>
      <c r="V16" s="133" t="s">
        <v>574</v>
      </c>
      <c r="W16" s="196">
        <v>0</v>
      </c>
      <c r="X16" s="134" t="s">
        <v>576</v>
      </c>
      <c r="Y16" s="134">
        <v>149489.79999999999</v>
      </c>
      <c r="Z16" s="134">
        <v>0</v>
      </c>
      <c r="AA16" s="134">
        <v>0</v>
      </c>
      <c r="AB16" s="134">
        <v>149489.79999999999</v>
      </c>
      <c r="AC16" s="134">
        <v>0</v>
      </c>
      <c r="AD16" s="134">
        <v>1</v>
      </c>
      <c r="AE16" s="134">
        <v>1</v>
      </c>
      <c r="AF16" s="134">
        <f t="shared" si="0"/>
        <v>1</v>
      </c>
      <c r="AG16" s="134">
        <v>1</v>
      </c>
      <c r="AH16" s="134">
        <v>0</v>
      </c>
      <c r="AI16" s="134">
        <v>100</v>
      </c>
      <c r="AJ16" s="134">
        <v>100</v>
      </c>
      <c r="AK16" s="143">
        <f t="shared" si="1"/>
        <v>100</v>
      </c>
      <c r="AL16" s="117" t="s">
        <v>858</v>
      </c>
      <c r="AM16" s="144" t="s">
        <v>9</v>
      </c>
    </row>
    <row r="17" spans="2:43" s="118" customFormat="1" ht="15.75" thickBot="1" x14ac:dyDescent="0.3">
      <c r="B17" s="130">
        <v>10</v>
      </c>
      <c r="C17" s="131" t="s">
        <v>380</v>
      </c>
      <c r="D17" s="131" t="s">
        <v>745</v>
      </c>
      <c r="E17" s="131" t="s">
        <v>746</v>
      </c>
      <c r="F17" s="131" t="s">
        <v>383</v>
      </c>
      <c r="G17" s="131" t="s">
        <v>744</v>
      </c>
      <c r="H17" s="130">
        <v>10</v>
      </c>
      <c r="I17" s="130" t="s">
        <v>750</v>
      </c>
      <c r="J17" s="132">
        <v>344</v>
      </c>
      <c r="K17" s="130" t="s">
        <v>751</v>
      </c>
      <c r="L17" s="131" t="s">
        <v>322</v>
      </c>
      <c r="M17" s="133" t="s">
        <v>777</v>
      </c>
      <c r="N17" s="133" t="s">
        <v>873</v>
      </c>
      <c r="O17" s="133" t="s">
        <v>571</v>
      </c>
      <c r="P17" s="114" t="s">
        <v>760</v>
      </c>
      <c r="Q17" s="133">
        <v>1</v>
      </c>
      <c r="R17" s="133">
        <v>1</v>
      </c>
      <c r="S17" s="196">
        <v>1</v>
      </c>
      <c r="T17" s="133" t="s">
        <v>576</v>
      </c>
      <c r="U17" s="196">
        <v>0</v>
      </c>
      <c r="V17" s="133" t="s">
        <v>574</v>
      </c>
      <c r="W17" s="196">
        <v>0</v>
      </c>
      <c r="X17" s="134" t="s">
        <v>576</v>
      </c>
      <c r="Y17" s="134">
        <v>82731.78</v>
      </c>
      <c r="Z17" s="134">
        <v>0</v>
      </c>
      <c r="AA17" s="134">
        <v>0</v>
      </c>
      <c r="AB17" s="134">
        <v>82731.78</v>
      </c>
      <c r="AC17" s="134">
        <v>0</v>
      </c>
      <c r="AD17" s="134">
        <v>1</v>
      </c>
      <c r="AE17" s="134">
        <v>1</v>
      </c>
      <c r="AF17" s="134">
        <f t="shared" si="0"/>
        <v>1</v>
      </c>
      <c r="AG17" s="134">
        <v>1</v>
      </c>
      <c r="AH17" s="134">
        <v>0</v>
      </c>
      <c r="AI17" s="134">
        <v>100</v>
      </c>
      <c r="AJ17" s="134">
        <v>100</v>
      </c>
      <c r="AK17" s="143">
        <f t="shared" si="1"/>
        <v>100</v>
      </c>
      <c r="AL17" s="117" t="s">
        <v>858</v>
      </c>
      <c r="AM17" s="144" t="s">
        <v>9</v>
      </c>
    </row>
    <row r="18" spans="2:43" s="118" customFormat="1" ht="15.75" thickBot="1" x14ac:dyDescent="0.3">
      <c r="B18" s="130">
        <v>11</v>
      </c>
      <c r="C18" s="131" t="s">
        <v>380</v>
      </c>
      <c r="D18" s="131" t="s">
        <v>745</v>
      </c>
      <c r="E18" s="131" t="s">
        <v>746</v>
      </c>
      <c r="F18" s="131" t="s">
        <v>383</v>
      </c>
      <c r="G18" s="131" t="s">
        <v>744</v>
      </c>
      <c r="H18" s="131">
        <v>11</v>
      </c>
      <c r="I18" s="130" t="s">
        <v>750</v>
      </c>
      <c r="J18" s="132">
        <v>344</v>
      </c>
      <c r="K18" s="130" t="s">
        <v>751</v>
      </c>
      <c r="L18" s="131" t="s">
        <v>323</v>
      </c>
      <c r="M18" s="133" t="s">
        <v>779</v>
      </c>
      <c r="N18" s="133" t="s">
        <v>874</v>
      </c>
      <c r="O18" s="114" t="s">
        <v>724</v>
      </c>
      <c r="P18" s="114" t="s">
        <v>760</v>
      </c>
      <c r="Q18" s="114">
        <v>1</v>
      </c>
      <c r="R18" s="114">
        <v>1</v>
      </c>
      <c r="S18" s="196">
        <v>1</v>
      </c>
      <c r="T18" s="133" t="s">
        <v>576</v>
      </c>
      <c r="U18" s="196">
        <v>0</v>
      </c>
      <c r="V18" s="133" t="s">
        <v>574</v>
      </c>
      <c r="W18" s="196">
        <v>0</v>
      </c>
      <c r="X18" s="134" t="s">
        <v>576</v>
      </c>
      <c r="Y18" s="134">
        <v>222685.2</v>
      </c>
      <c r="Z18" s="134">
        <v>0</v>
      </c>
      <c r="AA18" s="134">
        <v>0</v>
      </c>
      <c r="AB18" s="134">
        <v>222685.2</v>
      </c>
      <c r="AC18" s="134">
        <v>0</v>
      </c>
      <c r="AD18" s="134">
        <v>1</v>
      </c>
      <c r="AE18" s="134">
        <v>1</v>
      </c>
      <c r="AF18" s="134">
        <f t="shared" ref="AF18:AF32" si="2">+S18+U18+W18</f>
        <v>1</v>
      </c>
      <c r="AG18" s="134">
        <v>1</v>
      </c>
      <c r="AH18" s="134">
        <v>0</v>
      </c>
      <c r="AI18" s="134">
        <v>100</v>
      </c>
      <c r="AJ18" s="134">
        <v>100</v>
      </c>
      <c r="AK18" s="143">
        <f t="shared" si="1"/>
        <v>100</v>
      </c>
      <c r="AL18" s="117" t="s">
        <v>858</v>
      </c>
      <c r="AM18" s="144" t="s">
        <v>9</v>
      </c>
    </row>
    <row r="19" spans="2:43" s="118" customFormat="1" ht="15.75" thickBot="1" x14ac:dyDescent="0.3">
      <c r="B19" s="130">
        <v>12</v>
      </c>
      <c r="C19" s="131" t="s">
        <v>380</v>
      </c>
      <c r="D19" s="131" t="s">
        <v>745</v>
      </c>
      <c r="E19" s="131" t="s">
        <v>746</v>
      </c>
      <c r="F19" s="131" t="s">
        <v>383</v>
      </c>
      <c r="G19" s="131" t="s">
        <v>744</v>
      </c>
      <c r="H19" s="130">
        <v>12</v>
      </c>
      <c r="I19" s="130" t="s">
        <v>750</v>
      </c>
      <c r="J19" s="132">
        <v>344</v>
      </c>
      <c r="K19" s="130" t="s">
        <v>751</v>
      </c>
      <c r="L19" s="131" t="s">
        <v>324</v>
      </c>
      <c r="M19" s="133" t="s">
        <v>781</v>
      </c>
      <c r="N19" s="133" t="s">
        <v>873</v>
      </c>
      <c r="O19" s="133" t="s">
        <v>782</v>
      </c>
      <c r="P19" s="114" t="s">
        <v>760</v>
      </c>
      <c r="Q19" s="133">
        <v>1</v>
      </c>
      <c r="R19" s="133">
        <v>1</v>
      </c>
      <c r="S19" s="196">
        <v>1</v>
      </c>
      <c r="T19" s="133" t="s">
        <v>576</v>
      </c>
      <c r="U19" s="196">
        <v>0</v>
      </c>
      <c r="V19" s="133" t="s">
        <v>574</v>
      </c>
      <c r="W19" s="196">
        <v>0</v>
      </c>
      <c r="X19" s="134" t="s">
        <v>576</v>
      </c>
      <c r="Y19" s="134">
        <v>55256.6</v>
      </c>
      <c r="Z19" s="134">
        <v>0</v>
      </c>
      <c r="AA19" s="134">
        <v>0</v>
      </c>
      <c r="AB19" s="134">
        <v>55256.6</v>
      </c>
      <c r="AC19" s="134">
        <v>0</v>
      </c>
      <c r="AD19" s="134">
        <v>1</v>
      </c>
      <c r="AE19" s="134">
        <v>1</v>
      </c>
      <c r="AF19" s="134">
        <f t="shared" si="2"/>
        <v>1</v>
      </c>
      <c r="AG19" s="134">
        <v>1</v>
      </c>
      <c r="AH19" s="134">
        <v>0</v>
      </c>
      <c r="AI19" s="134">
        <v>100</v>
      </c>
      <c r="AJ19" s="134">
        <v>100</v>
      </c>
      <c r="AK19" s="143">
        <f t="shared" si="1"/>
        <v>100</v>
      </c>
      <c r="AL19" s="117" t="s">
        <v>858</v>
      </c>
      <c r="AM19" s="144" t="s">
        <v>9</v>
      </c>
    </row>
    <row r="20" spans="2:43" s="118" customFormat="1" ht="15.75" thickBot="1" x14ac:dyDescent="0.3">
      <c r="B20" s="130">
        <v>13</v>
      </c>
      <c r="C20" s="131" t="s">
        <v>380</v>
      </c>
      <c r="D20" s="131" t="s">
        <v>745</v>
      </c>
      <c r="E20" s="131" t="s">
        <v>746</v>
      </c>
      <c r="F20" s="131" t="s">
        <v>383</v>
      </c>
      <c r="G20" s="131" t="s">
        <v>744</v>
      </c>
      <c r="H20" s="131">
        <v>13</v>
      </c>
      <c r="I20" s="130" t="s">
        <v>750</v>
      </c>
      <c r="J20" s="132">
        <v>344</v>
      </c>
      <c r="K20" s="130" t="s">
        <v>751</v>
      </c>
      <c r="L20" s="131" t="s">
        <v>325</v>
      </c>
      <c r="M20" s="133" t="s">
        <v>550</v>
      </c>
      <c r="N20" s="133" t="s">
        <v>868</v>
      </c>
      <c r="O20" s="114" t="s">
        <v>783</v>
      </c>
      <c r="P20" s="114" t="s">
        <v>760</v>
      </c>
      <c r="Q20" s="114">
        <v>1</v>
      </c>
      <c r="R20" s="114">
        <v>1</v>
      </c>
      <c r="S20" s="196">
        <v>1</v>
      </c>
      <c r="T20" s="133" t="s">
        <v>576</v>
      </c>
      <c r="U20" s="196">
        <v>0</v>
      </c>
      <c r="V20" s="133" t="s">
        <v>574</v>
      </c>
      <c r="W20" s="196">
        <v>0</v>
      </c>
      <c r="X20" s="134" t="s">
        <v>576</v>
      </c>
      <c r="Y20" s="134">
        <v>122913.60000000001</v>
      </c>
      <c r="Z20" s="134">
        <v>0</v>
      </c>
      <c r="AA20" s="134">
        <v>0</v>
      </c>
      <c r="AB20" s="134">
        <v>122913.60000000001</v>
      </c>
      <c r="AC20" s="134">
        <v>0</v>
      </c>
      <c r="AD20" s="134">
        <v>1</v>
      </c>
      <c r="AE20" s="134">
        <v>1</v>
      </c>
      <c r="AF20" s="134">
        <f t="shared" si="2"/>
        <v>1</v>
      </c>
      <c r="AG20" s="134">
        <v>1</v>
      </c>
      <c r="AH20" s="134">
        <v>0</v>
      </c>
      <c r="AI20" s="134">
        <v>100</v>
      </c>
      <c r="AJ20" s="134">
        <v>100</v>
      </c>
      <c r="AK20" s="143">
        <f t="shared" si="1"/>
        <v>100</v>
      </c>
      <c r="AL20" s="117" t="s">
        <v>858</v>
      </c>
      <c r="AM20" s="144" t="s">
        <v>9</v>
      </c>
    </row>
    <row r="21" spans="2:43" s="118" customFormat="1" ht="15.75" thickBot="1" x14ac:dyDescent="0.3">
      <c r="B21" s="130">
        <v>14</v>
      </c>
      <c r="C21" s="131" t="s">
        <v>380</v>
      </c>
      <c r="D21" s="131" t="s">
        <v>745</v>
      </c>
      <c r="E21" s="131" t="s">
        <v>746</v>
      </c>
      <c r="F21" s="131" t="s">
        <v>383</v>
      </c>
      <c r="G21" s="131" t="s">
        <v>744</v>
      </c>
      <c r="H21" s="131">
        <v>14</v>
      </c>
      <c r="I21" s="130" t="s">
        <v>750</v>
      </c>
      <c r="J21" s="132">
        <v>344</v>
      </c>
      <c r="K21" s="130" t="s">
        <v>751</v>
      </c>
      <c r="L21" s="131" t="s">
        <v>326</v>
      </c>
      <c r="M21" s="133" t="s">
        <v>784</v>
      </c>
      <c r="N21" s="133" t="s">
        <v>868</v>
      </c>
      <c r="O21" s="114" t="s">
        <v>785</v>
      </c>
      <c r="P21" s="114" t="s">
        <v>760</v>
      </c>
      <c r="Q21" s="114">
        <v>1</v>
      </c>
      <c r="R21" s="114">
        <v>1</v>
      </c>
      <c r="S21" s="196">
        <v>1</v>
      </c>
      <c r="T21" s="133" t="s">
        <v>576</v>
      </c>
      <c r="U21" s="196">
        <v>0</v>
      </c>
      <c r="V21" s="133" t="s">
        <v>574</v>
      </c>
      <c r="W21" s="196">
        <v>0</v>
      </c>
      <c r="X21" s="134" t="s">
        <v>576</v>
      </c>
      <c r="Y21" s="134">
        <v>258390</v>
      </c>
      <c r="Z21" s="134">
        <v>0</v>
      </c>
      <c r="AA21" s="134">
        <v>0</v>
      </c>
      <c r="AB21" s="134">
        <v>258390</v>
      </c>
      <c r="AC21" s="134">
        <v>0</v>
      </c>
      <c r="AD21" s="134">
        <v>1</v>
      </c>
      <c r="AE21" s="134">
        <v>1</v>
      </c>
      <c r="AF21" s="134">
        <f t="shared" si="2"/>
        <v>1</v>
      </c>
      <c r="AG21" s="134">
        <v>1</v>
      </c>
      <c r="AH21" s="134">
        <v>0</v>
      </c>
      <c r="AI21" s="134">
        <v>100</v>
      </c>
      <c r="AJ21" s="134">
        <v>100</v>
      </c>
      <c r="AK21" s="143">
        <f t="shared" si="1"/>
        <v>100</v>
      </c>
      <c r="AL21" s="117" t="s">
        <v>858</v>
      </c>
      <c r="AM21" s="144" t="s">
        <v>9</v>
      </c>
    </row>
    <row r="22" spans="2:43" s="118" customFormat="1" ht="15.75" thickBot="1" x14ac:dyDescent="0.3">
      <c r="B22" s="130">
        <v>15</v>
      </c>
      <c r="C22" s="131" t="s">
        <v>380</v>
      </c>
      <c r="D22" s="131" t="s">
        <v>745</v>
      </c>
      <c r="E22" s="131" t="s">
        <v>746</v>
      </c>
      <c r="F22" s="131" t="s">
        <v>383</v>
      </c>
      <c r="G22" s="131" t="s">
        <v>744</v>
      </c>
      <c r="H22" s="131">
        <v>15</v>
      </c>
      <c r="I22" s="130" t="s">
        <v>750</v>
      </c>
      <c r="J22" s="132">
        <v>344</v>
      </c>
      <c r="K22" s="130" t="s">
        <v>751</v>
      </c>
      <c r="L22" s="131" t="s">
        <v>327</v>
      </c>
      <c r="M22" s="133" t="s">
        <v>786</v>
      </c>
      <c r="N22" s="133" t="s">
        <v>868</v>
      </c>
      <c r="O22" s="114" t="s">
        <v>725</v>
      </c>
      <c r="P22" s="114" t="s">
        <v>760</v>
      </c>
      <c r="Q22" s="114">
        <v>1</v>
      </c>
      <c r="R22" s="114">
        <v>1</v>
      </c>
      <c r="S22" s="196">
        <v>1</v>
      </c>
      <c r="T22" s="133" t="s">
        <v>576</v>
      </c>
      <c r="U22" s="196">
        <v>0</v>
      </c>
      <c r="V22" s="133" t="s">
        <v>574</v>
      </c>
      <c r="W22" s="196">
        <v>0</v>
      </c>
      <c r="X22" s="134" t="s">
        <v>576</v>
      </c>
      <c r="Y22" s="134">
        <v>253887.49</v>
      </c>
      <c r="Z22" s="134">
        <v>0</v>
      </c>
      <c r="AA22" s="134">
        <v>0</v>
      </c>
      <c r="AB22" s="134">
        <v>253887.49</v>
      </c>
      <c r="AC22" s="134">
        <v>0</v>
      </c>
      <c r="AD22" s="134">
        <v>1</v>
      </c>
      <c r="AE22" s="134">
        <v>1</v>
      </c>
      <c r="AF22" s="134">
        <f t="shared" si="2"/>
        <v>1</v>
      </c>
      <c r="AG22" s="134">
        <v>1</v>
      </c>
      <c r="AH22" s="134">
        <v>0</v>
      </c>
      <c r="AI22" s="134">
        <v>100</v>
      </c>
      <c r="AJ22" s="134">
        <v>100</v>
      </c>
      <c r="AK22" s="143">
        <f t="shared" si="1"/>
        <v>100</v>
      </c>
      <c r="AL22" s="117" t="s">
        <v>858</v>
      </c>
      <c r="AM22" s="144" t="s">
        <v>9</v>
      </c>
    </row>
    <row r="23" spans="2:43" s="118" customFormat="1" ht="15.75" thickBot="1" x14ac:dyDescent="0.3">
      <c r="B23" s="130">
        <v>16</v>
      </c>
      <c r="C23" s="131" t="s">
        <v>380</v>
      </c>
      <c r="D23" s="131" t="s">
        <v>745</v>
      </c>
      <c r="E23" s="131" t="s">
        <v>746</v>
      </c>
      <c r="F23" s="131" t="s">
        <v>383</v>
      </c>
      <c r="G23" s="131" t="s">
        <v>744</v>
      </c>
      <c r="H23" s="131">
        <v>16</v>
      </c>
      <c r="I23" s="130" t="s">
        <v>750</v>
      </c>
      <c r="J23" s="132">
        <v>344</v>
      </c>
      <c r="K23" s="130" t="s">
        <v>751</v>
      </c>
      <c r="L23" s="131" t="s">
        <v>328</v>
      </c>
      <c r="M23" s="133" t="s">
        <v>787</v>
      </c>
      <c r="N23" s="133" t="s">
        <v>868</v>
      </c>
      <c r="O23" s="114" t="s">
        <v>773</v>
      </c>
      <c r="P23" s="114" t="s">
        <v>760</v>
      </c>
      <c r="Q23" s="114">
        <v>1</v>
      </c>
      <c r="R23" s="114">
        <v>1</v>
      </c>
      <c r="S23" s="196">
        <v>1</v>
      </c>
      <c r="T23" s="133" t="s">
        <v>576</v>
      </c>
      <c r="U23" s="196">
        <v>0</v>
      </c>
      <c r="V23" s="133" t="s">
        <v>574</v>
      </c>
      <c r="W23" s="196">
        <v>0</v>
      </c>
      <c r="X23" s="134" t="s">
        <v>576</v>
      </c>
      <c r="Y23" s="134">
        <v>266544.8</v>
      </c>
      <c r="Z23" s="134">
        <v>0</v>
      </c>
      <c r="AA23" s="134">
        <v>0</v>
      </c>
      <c r="AB23" s="134">
        <v>266544.8</v>
      </c>
      <c r="AC23" s="134">
        <v>0</v>
      </c>
      <c r="AD23" s="134">
        <v>1</v>
      </c>
      <c r="AE23" s="134">
        <v>1</v>
      </c>
      <c r="AF23" s="134">
        <f t="shared" si="2"/>
        <v>1</v>
      </c>
      <c r="AG23" s="134">
        <v>1</v>
      </c>
      <c r="AH23" s="134">
        <v>0</v>
      </c>
      <c r="AI23" s="134">
        <v>100</v>
      </c>
      <c r="AJ23" s="134">
        <v>100</v>
      </c>
      <c r="AK23" s="143">
        <f t="shared" si="1"/>
        <v>100</v>
      </c>
      <c r="AL23" s="117" t="s">
        <v>858</v>
      </c>
      <c r="AM23" s="144" t="s">
        <v>9</v>
      </c>
    </row>
    <row r="24" spans="2:43" s="118" customFormat="1" ht="15.75" thickBot="1" x14ac:dyDescent="0.3">
      <c r="B24" s="130">
        <v>17</v>
      </c>
      <c r="C24" s="131" t="s">
        <v>380</v>
      </c>
      <c r="D24" s="131" t="s">
        <v>745</v>
      </c>
      <c r="E24" s="131" t="s">
        <v>746</v>
      </c>
      <c r="F24" s="131" t="s">
        <v>383</v>
      </c>
      <c r="G24" s="131" t="s">
        <v>744</v>
      </c>
      <c r="H24" s="131">
        <v>17</v>
      </c>
      <c r="I24" s="130" t="s">
        <v>750</v>
      </c>
      <c r="J24" s="132">
        <v>344</v>
      </c>
      <c r="K24" s="130" t="s">
        <v>751</v>
      </c>
      <c r="L24" s="131" t="s">
        <v>329</v>
      </c>
      <c r="M24" s="133" t="s">
        <v>788</v>
      </c>
      <c r="N24" s="133" t="s">
        <v>868</v>
      </c>
      <c r="O24" s="114" t="s">
        <v>789</v>
      </c>
      <c r="P24" s="114" t="s">
        <v>760</v>
      </c>
      <c r="Q24" s="114">
        <v>1</v>
      </c>
      <c r="R24" s="114">
        <v>1</v>
      </c>
      <c r="S24" s="196">
        <v>1</v>
      </c>
      <c r="T24" s="133" t="s">
        <v>576</v>
      </c>
      <c r="U24" s="196">
        <v>0</v>
      </c>
      <c r="V24" s="133" t="s">
        <v>574</v>
      </c>
      <c r="W24" s="196">
        <v>0</v>
      </c>
      <c r="X24" s="134" t="s">
        <v>576</v>
      </c>
      <c r="Y24" s="134">
        <v>253251.20000000001</v>
      </c>
      <c r="Z24" s="134">
        <v>0</v>
      </c>
      <c r="AA24" s="134">
        <v>0</v>
      </c>
      <c r="AB24" s="134">
        <v>253251.20000000001</v>
      </c>
      <c r="AC24" s="134">
        <v>0</v>
      </c>
      <c r="AD24" s="134">
        <v>1</v>
      </c>
      <c r="AE24" s="134">
        <v>1</v>
      </c>
      <c r="AF24" s="134">
        <f t="shared" si="2"/>
        <v>1</v>
      </c>
      <c r="AG24" s="134">
        <v>1</v>
      </c>
      <c r="AH24" s="134">
        <v>0</v>
      </c>
      <c r="AI24" s="134">
        <v>100</v>
      </c>
      <c r="AJ24" s="134">
        <v>100</v>
      </c>
      <c r="AK24" s="143">
        <f t="shared" si="1"/>
        <v>100</v>
      </c>
      <c r="AL24" s="117" t="s">
        <v>858</v>
      </c>
      <c r="AM24" s="144" t="s">
        <v>9</v>
      </c>
    </row>
    <row r="25" spans="2:43" s="118" customFormat="1" ht="15.75" thickBot="1" x14ac:dyDescent="0.3">
      <c r="B25" s="130">
        <v>18</v>
      </c>
      <c r="C25" s="131" t="s">
        <v>380</v>
      </c>
      <c r="D25" s="131" t="s">
        <v>745</v>
      </c>
      <c r="E25" s="131" t="s">
        <v>746</v>
      </c>
      <c r="F25" s="131" t="s">
        <v>383</v>
      </c>
      <c r="G25" s="131" t="s">
        <v>744</v>
      </c>
      <c r="H25" s="131">
        <v>18</v>
      </c>
      <c r="I25" s="130" t="s">
        <v>750</v>
      </c>
      <c r="J25" s="132">
        <v>344</v>
      </c>
      <c r="K25" s="130" t="s">
        <v>752</v>
      </c>
      <c r="L25" s="131" t="s">
        <v>330</v>
      </c>
      <c r="M25" s="133" t="s">
        <v>553</v>
      </c>
      <c r="N25" s="133" t="s">
        <v>868</v>
      </c>
      <c r="O25" s="133" t="s">
        <v>790</v>
      </c>
      <c r="P25" s="114" t="s">
        <v>791</v>
      </c>
      <c r="Q25" s="114">
        <v>1</v>
      </c>
      <c r="R25" s="114">
        <v>1</v>
      </c>
      <c r="S25" s="196">
        <v>1</v>
      </c>
      <c r="T25" s="133" t="s">
        <v>576</v>
      </c>
      <c r="U25" s="196">
        <v>0</v>
      </c>
      <c r="V25" s="133" t="s">
        <v>574</v>
      </c>
      <c r="W25" s="196">
        <v>0</v>
      </c>
      <c r="X25" s="134" t="s">
        <v>576</v>
      </c>
      <c r="Y25" s="134">
        <v>423463.24</v>
      </c>
      <c r="Z25" s="134">
        <v>0</v>
      </c>
      <c r="AA25" s="134">
        <v>0</v>
      </c>
      <c r="AB25" s="134">
        <v>423463.24</v>
      </c>
      <c r="AC25" s="134">
        <v>0</v>
      </c>
      <c r="AD25" s="134">
        <v>1</v>
      </c>
      <c r="AE25" s="134">
        <v>1</v>
      </c>
      <c r="AF25" s="134">
        <f t="shared" si="2"/>
        <v>1</v>
      </c>
      <c r="AG25" s="134">
        <v>1</v>
      </c>
      <c r="AH25" s="134">
        <v>0</v>
      </c>
      <c r="AI25" s="134">
        <v>100</v>
      </c>
      <c r="AJ25" s="134">
        <v>100</v>
      </c>
      <c r="AK25" s="143">
        <f t="shared" si="1"/>
        <v>100</v>
      </c>
      <c r="AL25" s="117" t="s">
        <v>858</v>
      </c>
      <c r="AM25" s="144" t="s">
        <v>9</v>
      </c>
    </row>
    <row r="26" spans="2:43" s="118" customFormat="1" ht="15.75" thickBot="1" x14ac:dyDescent="0.3">
      <c r="B26" s="130">
        <v>19</v>
      </c>
      <c r="C26" s="131" t="s">
        <v>380</v>
      </c>
      <c r="D26" s="131" t="s">
        <v>745</v>
      </c>
      <c r="E26" s="131" t="s">
        <v>746</v>
      </c>
      <c r="F26" s="131" t="s">
        <v>383</v>
      </c>
      <c r="G26" s="131" t="s">
        <v>744</v>
      </c>
      <c r="H26" s="130">
        <v>19</v>
      </c>
      <c r="I26" s="130" t="s">
        <v>753</v>
      </c>
      <c r="J26" s="132">
        <v>347</v>
      </c>
      <c r="K26" s="130" t="s">
        <v>754</v>
      </c>
      <c r="L26" s="131" t="s">
        <v>904</v>
      </c>
      <c r="M26" s="133" t="s">
        <v>792</v>
      </c>
      <c r="N26" s="133" t="s">
        <v>875</v>
      </c>
      <c r="O26" s="133" t="s">
        <v>794</v>
      </c>
      <c r="P26" s="114" t="s">
        <v>795</v>
      </c>
      <c r="Q26" s="114">
        <v>1</v>
      </c>
      <c r="R26" s="114">
        <v>1</v>
      </c>
      <c r="S26" s="196">
        <v>1</v>
      </c>
      <c r="T26" s="133" t="s">
        <v>576</v>
      </c>
      <c r="U26" s="196">
        <v>0</v>
      </c>
      <c r="V26" s="133" t="s">
        <v>574</v>
      </c>
      <c r="W26" s="196">
        <v>0</v>
      </c>
      <c r="X26" s="134" t="s">
        <v>576</v>
      </c>
      <c r="Y26" s="134">
        <v>3000000</v>
      </c>
      <c r="Z26" s="134">
        <v>0</v>
      </c>
      <c r="AA26" s="134">
        <v>0</v>
      </c>
      <c r="AB26" s="134">
        <v>3000000</v>
      </c>
      <c r="AC26" s="134">
        <v>0</v>
      </c>
      <c r="AD26" s="134">
        <v>1</v>
      </c>
      <c r="AE26" s="134">
        <v>1</v>
      </c>
      <c r="AF26" s="134">
        <f t="shared" si="2"/>
        <v>1</v>
      </c>
      <c r="AG26" s="134">
        <v>1</v>
      </c>
      <c r="AH26" s="134">
        <v>0</v>
      </c>
      <c r="AI26" s="134">
        <v>100</v>
      </c>
      <c r="AJ26" s="134">
        <v>100</v>
      </c>
      <c r="AK26" s="143">
        <f t="shared" si="1"/>
        <v>100</v>
      </c>
      <c r="AL26" s="117" t="s">
        <v>858</v>
      </c>
      <c r="AM26" s="144" t="s">
        <v>9</v>
      </c>
    </row>
    <row r="27" spans="2:43" s="118" customFormat="1" ht="15.75" thickBot="1" x14ac:dyDescent="0.3">
      <c r="B27" s="130">
        <v>20</v>
      </c>
      <c r="C27" s="131" t="s">
        <v>380</v>
      </c>
      <c r="D27" s="131" t="s">
        <v>745</v>
      </c>
      <c r="E27" s="131" t="s">
        <v>746</v>
      </c>
      <c r="F27" s="131" t="s">
        <v>383</v>
      </c>
      <c r="G27" s="131" t="s">
        <v>744</v>
      </c>
      <c r="H27" s="131">
        <v>20</v>
      </c>
      <c r="I27" s="114" t="s">
        <v>755</v>
      </c>
      <c r="J27" s="132">
        <v>347</v>
      </c>
      <c r="K27" s="130" t="s">
        <v>754</v>
      </c>
      <c r="L27" s="131" t="s">
        <v>371</v>
      </c>
      <c r="M27" s="133" t="s">
        <v>796</v>
      </c>
      <c r="N27" s="133" t="s">
        <v>868</v>
      </c>
      <c r="O27" s="133" t="s">
        <v>797</v>
      </c>
      <c r="P27" s="133" t="s">
        <v>798</v>
      </c>
      <c r="Q27" s="114">
        <v>1</v>
      </c>
      <c r="R27" s="114">
        <v>1</v>
      </c>
      <c r="S27" s="196">
        <v>1</v>
      </c>
      <c r="T27" s="133" t="s">
        <v>576</v>
      </c>
      <c r="U27" s="196">
        <v>0</v>
      </c>
      <c r="V27" s="133" t="s">
        <v>574</v>
      </c>
      <c r="W27" s="196">
        <v>0</v>
      </c>
      <c r="X27" s="134" t="s">
        <v>576</v>
      </c>
      <c r="Y27" s="134">
        <v>65000</v>
      </c>
      <c r="Z27" s="134">
        <v>0</v>
      </c>
      <c r="AA27" s="134">
        <v>0</v>
      </c>
      <c r="AB27" s="134">
        <v>65000</v>
      </c>
      <c r="AC27" s="134">
        <v>0</v>
      </c>
      <c r="AD27" s="134">
        <v>1</v>
      </c>
      <c r="AE27" s="134">
        <v>1</v>
      </c>
      <c r="AF27" s="134">
        <f t="shared" si="2"/>
        <v>1</v>
      </c>
      <c r="AG27" s="134">
        <v>1</v>
      </c>
      <c r="AH27" s="134">
        <v>0</v>
      </c>
      <c r="AI27" s="134">
        <v>100</v>
      </c>
      <c r="AJ27" s="134">
        <v>100</v>
      </c>
      <c r="AK27" s="143">
        <f t="shared" si="1"/>
        <v>100</v>
      </c>
      <c r="AL27" s="129" t="s">
        <v>859</v>
      </c>
      <c r="AM27" s="144" t="s">
        <v>9</v>
      </c>
    </row>
    <row r="28" spans="2:43" s="118" customFormat="1" ht="15.75" thickBot="1" x14ac:dyDescent="0.3">
      <c r="B28" s="130">
        <f>+B27+1</f>
        <v>21</v>
      </c>
      <c r="C28" s="131" t="s">
        <v>380</v>
      </c>
      <c r="D28" s="131" t="s">
        <v>745</v>
      </c>
      <c r="E28" s="131" t="s">
        <v>746</v>
      </c>
      <c r="F28" s="131" t="s">
        <v>383</v>
      </c>
      <c r="G28" s="131" t="s">
        <v>744</v>
      </c>
      <c r="H28" s="131">
        <f>+H27+1</f>
        <v>21</v>
      </c>
      <c r="I28" s="114" t="s">
        <v>755</v>
      </c>
      <c r="J28" s="132">
        <v>347</v>
      </c>
      <c r="K28" s="130" t="s">
        <v>754</v>
      </c>
      <c r="L28" s="131" t="s">
        <v>372</v>
      </c>
      <c r="M28" s="133" t="s">
        <v>799</v>
      </c>
      <c r="N28" s="133" t="s">
        <v>868</v>
      </c>
      <c r="O28" s="133" t="s">
        <v>797</v>
      </c>
      <c r="P28" s="133" t="s">
        <v>798</v>
      </c>
      <c r="Q28" s="114">
        <v>1</v>
      </c>
      <c r="R28" s="114">
        <v>1</v>
      </c>
      <c r="S28" s="196">
        <v>1</v>
      </c>
      <c r="T28" s="133" t="s">
        <v>576</v>
      </c>
      <c r="U28" s="196">
        <v>0</v>
      </c>
      <c r="V28" s="133" t="s">
        <v>574</v>
      </c>
      <c r="W28" s="196">
        <v>0</v>
      </c>
      <c r="X28" s="134" t="s">
        <v>576</v>
      </c>
      <c r="Y28" s="134">
        <v>65000</v>
      </c>
      <c r="Z28" s="134">
        <v>0</v>
      </c>
      <c r="AA28" s="134">
        <v>0</v>
      </c>
      <c r="AB28" s="134">
        <v>65000</v>
      </c>
      <c r="AC28" s="134">
        <v>0</v>
      </c>
      <c r="AD28" s="134">
        <v>1</v>
      </c>
      <c r="AE28" s="134">
        <v>1</v>
      </c>
      <c r="AF28" s="134">
        <f t="shared" si="2"/>
        <v>1</v>
      </c>
      <c r="AG28" s="134">
        <v>1</v>
      </c>
      <c r="AH28" s="134">
        <v>0</v>
      </c>
      <c r="AI28" s="134">
        <v>100</v>
      </c>
      <c r="AJ28" s="134">
        <v>100</v>
      </c>
      <c r="AK28" s="143">
        <f t="shared" si="1"/>
        <v>100</v>
      </c>
      <c r="AL28" s="129" t="s">
        <v>859</v>
      </c>
      <c r="AM28" s="144" t="s">
        <v>9</v>
      </c>
    </row>
    <row r="29" spans="2:43" s="118" customFormat="1" ht="15.75" thickBot="1" x14ac:dyDescent="0.3">
      <c r="B29" s="130">
        <v>22</v>
      </c>
      <c r="C29" s="131" t="s">
        <v>380</v>
      </c>
      <c r="D29" s="131" t="s">
        <v>745</v>
      </c>
      <c r="E29" s="131" t="s">
        <v>746</v>
      </c>
      <c r="F29" s="131" t="s">
        <v>383</v>
      </c>
      <c r="G29" s="131" t="s">
        <v>744</v>
      </c>
      <c r="H29" s="131">
        <v>22</v>
      </c>
      <c r="I29" s="114" t="s">
        <v>755</v>
      </c>
      <c r="J29" s="132">
        <v>347</v>
      </c>
      <c r="K29" s="130" t="s">
        <v>754</v>
      </c>
      <c r="L29" s="131" t="s">
        <v>373</v>
      </c>
      <c r="M29" s="133" t="s">
        <v>800</v>
      </c>
      <c r="N29" s="133" t="s">
        <v>868</v>
      </c>
      <c r="O29" s="133" t="s">
        <v>797</v>
      </c>
      <c r="P29" s="133" t="s">
        <v>798</v>
      </c>
      <c r="Q29" s="114">
        <v>1</v>
      </c>
      <c r="R29" s="114">
        <v>1</v>
      </c>
      <c r="S29" s="196">
        <v>1</v>
      </c>
      <c r="T29" s="133" t="s">
        <v>576</v>
      </c>
      <c r="U29" s="196">
        <v>0</v>
      </c>
      <c r="V29" s="133" t="s">
        <v>574</v>
      </c>
      <c r="W29" s="196">
        <v>0</v>
      </c>
      <c r="X29" s="134" t="s">
        <v>576</v>
      </c>
      <c r="Y29" s="134">
        <v>65000</v>
      </c>
      <c r="Z29" s="134">
        <v>0</v>
      </c>
      <c r="AA29" s="134">
        <v>0</v>
      </c>
      <c r="AB29" s="134">
        <v>65000</v>
      </c>
      <c r="AC29" s="134">
        <v>0</v>
      </c>
      <c r="AD29" s="134">
        <v>1</v>
      </c>
      <c r="AE29" s="134">
        <v>1</v>
      </c>
      <c r="AF29" s="134">
        <f t="shared" si="2"/>
        <v>1</v>
      </c>
      <c r="AG29" s="134">
        <v>1</v>
      </c>
      <c r="AH29" s="134">
        <v>0</v>
      </c>
      <c r="AI29" s="134">
        <v>100</v>
      </c>
      <c r="AJ29" s="134">
        <v>100</v>
      </c>
      <c r="AK29" s="143">
        <f t="shared" si="1"/>
        <v>100</v>
      </c>
      <c r="AL29" s="119" t="s">
        <v>859</v>
      </c>
      <c r="AM29" s="144" t="s">
        <v>9</v>
      </c>
    </row>
    <row r="30" spans="2:43" s="118" customFormat="1" ht="15.75" thickBot="1" x14ac:dyDescent="0.3">
      <c r="B30" s="130">
        <v>23</v>
      </c>
      <c r="C30" s="131" t="s">
        <v>740</v>
      </c>
      <c r="D30" s="131" t="s">
        <v>745</v>
      </c>
      <c r="E30" s="131" t="s">
        <v>746</v>
      </c>
      <c r="F30" s="131" t="s">
        <v>383</v>
      </c>
      <c r="G30" s="131" t="s">
        <v>744</v>
      </c>
      <c r="H30" s="131">
        <v>23</v>
      </c>
      <c r="I30" s="114" t="s">
        <v>635</v>
      </c>
      <c r="J30" s="132">
        <v>343</v>
      </c>
      <c r="K30" s="132" t="s">
        <v>749</v>
      </c>
      <c r="L30" s="131" t="s">
        <v>374</v>
      </c>
      <c r="M30" s="133" t="s">
        <v>801</v>
      </c>
      <c r="N30" s="133" t="s">
        <v>876</v>
      </c>
      <c r="O30" s="133" t="s">
        <v>802</v>
      </c>
      <c r="P30" s="114" t="s">
        <v>760</v>
      </c>
      <c r="Q30" s="114">
        <v>1</v>
      </c>
      <c r="R30" s="114">
        <v>1</v>
      </c>
      <c r="S30" s="196">
        <v>0.1</v>
      </c>
      <c r="T30" s="133" t="s">
        <v>692</v>
      </c>
      <c r="U30" s="196">
        <v>0.9</v>
      </c>
      <c r="V30" s="133" t="s">
        <v>576</v>
      </c>
      <c r="W30" s="196">
        <v>0</v>
      </c>
      <c r="X30" s="133" t="s">
        <v>576</v>
      </c>
      <c r="Y30" s="134">
        <v>268251.06</v>
      </c>
      <c r="Z30" s="134">
        <v>246057.04</v>
      </c>
      <c r="AA30" s="134">
        <v>234555.64</v>
      </c>
      <c r="AB30" s="134">
        <v>234555.64</v>
      </c>
      <c r="AC30" s="134">
        <v>11501.399999999994</v>
      </c>
      <c r="AD30" s="134">
        <v>1</v>
      </c>
      <c r="AE30" s="134">
        <v>1</v>
      </c>
      <c r="AF30" s="134">
        <f t="shared" si="2"/>
        <v>1</v>
      </c>
      <c r="AG30" s="134">
        <v>0.87438849263074681</v>
      </c>
      <c r="AH30" s="134">
        <v>0.91726399888224119</v>
      </c>
      <c r="AI30" s="134">
        <v>100</v>
      </c>
      <c r="AJ30" s="134">
        <v>100</v>
      </c>
      <c r="AK30" s="143">
        <f t="shared" si="1"/>
        <v>100</v>
      </c>
      <c r="AL30" s="119" t="s">
        <v>860</v>
      </c>
      <c r="AM30" s="144" t="s">
        <v>9</v>
      </c>
      <c r="AN30" s="120"/>
    </row>
    <row r="31" spans="2:43" s="118" customFormat="1" ht="15.75" thickBot="1" x14ac:dyDescent="0.3">
      <c r="B31" s="130">
        <v>24</v>
      </c>
      <c r="C31" s="131" t="s">
        <v>740</v>
      </c>
      <c r="D31" s="131" t="s">
        <v>745</v>
      </c>
      <c r="E31" s="131" t="s">
        <v>746</v>
      </c>
      <c r="F31" s="131" t="s">
        <v>383</v>
      </c>
      <c r="G31" s="131" t="s">
        <v>744</v>
      </c>
      <c r="H31" s="131">
        <v>24</v>
      </c>
      <c r="I31" s="114" t="s">
        <v>635</v>
      </c>
      <c r="J31" s="132">
        <v>343</v>
      </c>
      <c r="K31" s="132" t="s">
        <v>749</v>
      </c>
      <c r="L31" s="131" t="s">
        <v>375</v>
      </c>
      <c r="M31" s="133" t="s">
        <v>803</v>
      </c>
      <c r="N31" s="133" t="s">
        <v>876</v>
      </c>
      <c r="O31" s="133" t="s">
        <v>785</v>
      </c>
      <c r="P31" s="114" t="s">
        <v>760</v>
      </c>
      <c r="Q31" s="114">
        <v>1</v>
      </c>
      <c r="R31" s="114">
        <v>1</v>
      </c>
      <c r="S31" s="196">
        <v>0.73</v>
      </c>
      <c r="T31" s="133" t="s">
        <v>692</v>
      </c>
      <c r="U31" s="196">
        <v>0.27</v>
      </c>
      <c r="V31" s="133" t="s">
        <v>576</v>
      </c>
      <c r="W31" s="196">
        <v>0</v>
      </c>
      <c r="X31" s="133" t="s">
        <v>576</v>
      </c>
      <c r="Y31" s="134">
        <v>240878.84</v>
      </c>
      <c r="Z31" s="134">
        <v>227357.69</v>
      </c>
      <c r="AA31" s="134">
        <v>212676.18</v>
      </c>
      <c r="AB31" s="134">
        <v>212676.18</v>
      </c>
      <c r="AC31" s="134">
        <v>14681.510000000009</v>
      </c>
      <c r="AD31" s="134">
        <v>1</v>
      </c>
      <c r="AE31" s="134">
        <v>1</v>
      </c>
      <c r="AF31" s="134">
        <f t="shared" si="2"/>
        <v>1</v>
      </c>
      <c r="AG31" s="134">
        <v>0.8829176527087228</v>
      </c>
      <c r="AH31" s="134">
        <v>0.94386742314102812</v>
      </c>
      <c r="AI31" s="134">
        <v>100</v>
      </c>
      <c r="AJ31" s="134">
        <v>100</v>
      </c>
      <c r="AK31" s="143">
        <f t="shared" si="1"/>
        <v>100</v>
      </c>
      <c r="AL31" s="119" t="s">
        <v>860</v>
      </c>
      <c r="AM31" s="144" t="s">
        <v>9</v>
      </c>
    </row>
    <row r="32" spans="2:43" s="121" customFormat="1" ht="15.75" thickBot="1" x14ac:dyDescent="0.3">
      <c r="B32" s="130">
        <v>25</v>
      </c>
      <c r="C32" s="131" t="s">
        <v>740</v>
      </c>
      <c r="D32" s="131" t="s">
        <v>745</v>
      </c>
      <c r="E32" s="131" t="s">
        <v>746</v>
      </c>
      <c r="F32" s="131" t="s">
        <v>383</v>
      </c>
      <c r="G32" s="131" t="s">
        <v>744</v>
      </c>
      <c r="H32" s="131">
        <v>25</v>
      </c>
      <c r="I32" s="114" t="s">
        <v>635</v>
      </c>
      <c r="J32" s="132">
        <v>343</v>
      </c>
      <c r="K32" s="132" t="s">
        <v>749</v>
      </c>
      <c r="L32" s="131" t="s">
        <v>376</v>
      </c>
      <c r="M32" s="133" t="s">
        <v>804</v>
      </c>
      <c r="N32" s="133" t="s">
        <v>876</v>
      </c>
      <c r="O32" s="133" t="s">
        <v>730</v>
      </c>
      <c r="P32" s="114" t="s">
        <v>760</v>
      </c>
      <c r="Q32" s="114">
        <v>1</v>
      </c>
      <c r="R32" s="114">
        <v>1</v>
      </c>
      <c r="S32" s="196">
        <v>0.78999999999999992</v>
      </c>
      <c r="T32" s="133" t="s">
        <v>692</v>
      </c>
      <c r="U32" s="196">
        <v>0.21</v>
      </c>
      <c r="V32" s="133" t="s">
        <v>576</v>
      </c>
      <c r="W32" s="196">
        <v>0</v>
      </c>
      <c r="X32" s="133" t="s">
        <v>576</v>
      </c>
      <c r="Y32" s="134">
        <v>291280.19</v>
      </c>
      <c r="Z32" s="134">
        <v>280170.83</v>
      </c>
      <c r="AA32" s="134">
        <v>257022.04</v>
      </c>
      <c r="AB32" s="134">
        <v>257022.04</v>
      </c>
      <c r="AC32" s="134">
        <v>23148.790000000008</v>
      </c>
      <c r="AD32" s="134">
        <v>1</v>
      </c>
      <c r="AE32" s="134">
        <v>1</v>
      </c>
      <c r="AF32" s="134">
        <f t="shared" si="2"/>
        <v>0.99999999999999989</v>
      </c>
      <c r="AG32" s="134">
        <v>0.88238764194708885</v>
      </c>
      <c r="AH32" s="134">
        <v>0.96186022811918659</v>
      </c>
      <c r="AI32" s="134">
        <v>100</v>
      </c>
      <c r="AJ32" s="134">
        <v>99.999999999999986</v>
      </c>
      <c r="AK32" s="143">
        <f t="shared" si="1"/>
        <v>99.999999999999986</v>
      </c>
      <c r="AL32" s="119" t="s">
        <v>860</v>
      </c>
      <c r="AM32" s="144" t="s">
        <v>9</v>
      </c>
      <c r="AN32" s="118"/>
      <c r="AO32" s="118"/>
      <c r="AP32" s="120"/>
      <c r="AQ32" s="120"/>
    </row>
    <row r="33" spans="2:39" s="118" customFormat="1" ht="15.75" thickBot="1" x14ac:dyDescent="0.3">
      <c r="B33" s="130">
        <v>26</v>
      </c>
      <c r="C33" s="131" t="s">
        <v>740</v>
      </c>
      <c r="D33" s="131" t="s">
        <v>745</v>
      </c>
      <c r="E33" s="131" t="s">
        <v>746</v>
      </c>
      <c r="F33" s="131" t="s">
        <v>383</v>
      </c>
      <c r="G33" s="131" t="s">
        <v>744</v>
      </c>
      <c r="H33" s="131">
        <v>26</v>
      </c>
      <c r="I33" s="114" t="s">
        <v>635</v>
      </c>
      <c r="J33" s="132">
        <v>343</v>
      </c>
      <c r="K33" s="132" t="s">
        <v>749</v>
      </c>
      <c r="L33" s="131" t="s">
        <v>648</v>
      </c>
      <c r="M33" s="133" t="s">
        <v>805</v>
      </c>
      <c r="N33" s="133" t="s">
        <v>876</v>
      </c>
      <c r="O33" s="133" t="s">
        <v>730</v>
      </c>
      <c r="P33" s="114" t="s">
        <v>760</v>
      </c>
      <c r="Q33" s="114">
        <v>1</v>
      </c>
      <c r="R33" s="114">
        <v>1</v>
      </c>
      <c r="S33" s="196">
        <v>0.78999999999999992</v>
      </c>
      <c r="T33" s="133" t="s">
        <v>692</v>
      </c>
      <c r="U33" s="196">
        <v>0.21</v>
      </c>
      <c r="V33" s="133" t="s">
        <v>576</v>
      </c>
      <c r="W33" s="196">
        <v>0</v>
      </c>
      <c r="X33" s="133" t="s">
        <v>576</v>
      </c>
      <c r="Y33" s="134">
        <v>222624.9</v>
      </c>
      <c r="Z33" s="134">
        <v>207748.71</v>
      </c>
      <c r="AA33" s="134">
        <v>196221.88</v>
      </c>
      <c r="AB33" s="134">
        <v>196221.88</v>
      </c>
      <c r="AC33" s="134">
        <v>11526.829999999987</v>
      </c>
      <c r="AD33" s="134">
        <v>1</v>
      </c>
      <c r="AE33" s="134">
        <v>1</v>
      </c>
      <c r="AF33" s="134">
        <f t="shared" ref="AF33:AF43" si="3">+S33+U33+W33</f>
        <v>0.99999999999999989</v>
      </c>
      <c r="AG33" s="134">
        <v>0.88140131674399413</v>
      </c>
      <c r="AH33" s="134">
        <v>0.93317822938943484</v>
      </c>
      <c r="AI33" s="134">
        <v>100</v>
      </c>
      <c r="AJ33" s="134">
        <v>99.999999999999986</v>
      </c>
      <c r="AK33" s="143">
        <f t="shared" si="1"/>
        <v>99.999999999999986</v>
      </c>
      <c r="AL33" s="119" t="s">
        <v>860</v>
      </c>
      <c r="AM33" s="144" t="s">
        <v>9</v>
      </c>
    </row>
    <row r="34" spans="2:39" s="118" customFormat="1" ht="15.75" thickBot="1" x14ac:dyDescent="0.3">
      <c r="B34" s="130">
        <v>27</v>
      </c>
      <c r="C34" s="131" t="s">
        <v>740</v>
      </c>
      <c r="D34" s="131" t="s">
        <v>745</v>
      </c>
      <c r="E34" s="131" t="s">
        <v>746</v>
      </c>
      <c r="F34" s="131" t="s">
        <v>383</v>
      </c>
      <c r="G34" s="131" t="s">
        <v>744</v>
      </c>
      <c r="H34" s="131">
        <v>27</v>
      </c>
      <c r="I34" s="114" t="s">
        <v>635</v>
      </c>
      <c r="J34" s="132">
        <v>343</v>
      </c>
      <c r="K34" s="132" t="s">
        <v>749</v>
      </c>
      <c r="L34" s="131" t="s">
        <v>649</v>
      </c>
      <c r="M34" s="133" t="s">
        <v>806</v>
      </c>
      <c r="N34" s="133" t="s">
        <v>876</v>
      </c>
      <c r="O34" s="133" t="s">
        <v>605</v>
      </c>
      <c r="P34" s="114" t="s">
        <v>760</v>
      </c>
      <c r="Q34" s="114">
        <v>1</v>
      </c>
      <c r="R34" s="114">
        <v>1</v>
      </c>
      <c r="S34" s="196">
        <v>0.78</v>
      </c>
      <c r="T34" s="133" t="s">
        <v>692</v>
      </c>
      <c r="U34" s="196">
        <v>0.22</v>
      </c>
      <c r="V34" s="133" t="s">
        <v>576</v>
      </c>
      <c r="W34" s="196">
        <v>0</v>
      </c>
      <c r="X34" s="133" t="s">
        <v>576</v>
      </c>
      <c r="Y34" s="134">
        <v>279667.21999999997</v>
      </c>
      <c r="Z34" s="134">
        <v>269149.36</v>
      </c>
      <c r="AA34" s="134">
        <v>250329.57</v>
      </c>
      <c r="AB34" s="134">
        <v>250329.57</v>
      </c>
      <c r="AC34" s="134">
        <v>18819.789999999979</v>
      </c>
      <c r="AD34" s="134">
        <v>1</v>
      </c>
      <c r="AE34" s="134">
        <v>1</v>
      </c>
      <c r="AF34" s="134">
        <f t="shared" si="3"/>
        <v>1</v>
      </c>
      <c r="AG34" s="134">
        <v>0.89509800254745631</v>
      </c>
      <c r="AH34" s="134">
        <v>0.96239151660319722</v>
      </c>
      <c r="AI34" s="134">
        <v>100</v>
      </c>
      <c r="AJ34" s="134">
        <v>100</v>
      </c>
      <c r="AK34" s="143">
        <f t="shared" si="1"/>
        <v>100</v>
      </c>
      <c r="AL34" s="119" t="s">
        <v>860</v>
      </c>
      <c r="AM34" s="144" t="s">
        <v>9</v>
      </c>
    </row>
    <row r="35" spans="2:39" s="118" customFormat="1" ht="15.75" thickBot="1" x14ac:dyDescent="0.3">
      <c r="B35" s="130">
        <v>28</v>
      </c>
      <c r="C35" s="131" t="s">
        <v>740</v>
      </c>
      <c r="D35" s="131" t="s">
        <v>745</v>
      </c>
      <c r="E35" s="131" t="s">
        <v>746</v>
      </c>
      <c r="F35" s="131" t="s">
        <v>383</v>
      </c>
      <c r="G35" s="131" t="s">
        <v>744</v>
      </c>
      <c r="H35" s="131">
        <v>28</v>
      </c>
      <c r="I35" s="114" t="s">
        <v>635</v>
      </c>
      <c r="J35" s="132">
        <v>343</v>
      </c>
      <c r="K35" s="132" t="s">
        <v>749</v>
      </c>
      <c r="L35" s="131" t="s">
        <v>650</v>
      </c>
      <c r="M35" s="133" t="s">
        <v>807</v>
      </c>
      <c r="N35" s="133" t="s">
        <v>876</v>
      </c>
      <c r="O35" s="133" t="s">
        <v>738</v>
      </c>
      <c r="P35" s="114" t="s">
        <v>760</v>
      </c>
      <c r="Q35" s="114">
        <v>1</v>
      </c>
      <c r="R35" s="114">
        <v>1</v>
      </c>
      <c r="S35" s="196">
        <v>0.05</v>
      </c>
      <c r="T35" s="133" t="s">
        <v>692</v>
      </c>
      <c r="U35" s="196">
        <v>0.95</v>
      </c>
      <c r="V35" s="133" t="s">
        <v>576</v>
      </c>
      <c r="W35" s="196">
        <v>0</v>
      </c>
      <c r="X35" s="133" t="s">
        <v>576</v>
      </c>
      <c r="Y35" s="134">
        <v>345720.02</v>
      </c>
      <c r="Z35" s="134">
        <v>331709.68</v>
      </c>
      <c r="AA35" s="134">
        <v>306364.28999999998</v>
      </c>
      <c r="AB35" s="134">
        <v>306364.28999999998</v>
      </c>
      <c r="AC35" s="134">
        <v>25345.390000000014</v>
      </c>
      <c r="AD35" s="134">
        <v>1</v>
      </c>
      <c r="AE35" s="134">
        <v>1</v>
      </c>
      <c r="AF35" s="134">
        <f t="shared" si="3"/>
        <v>1</v>
      </c>
      <c r="AG35" s="134">
        <v>0.88616299975916912</v>
      </c>
      <c r="AH35" s="134">
        <v>0.95947489532136432</v>
      </c>
      <c r="AI35" s="134">
        <v>100</v>
      </c>
      <c r="AJ35" s="134">
        <v>100</v>
      </c>
      <c r="AK35" s="143">
        <f t="shared" si="1"/>
        <v>100</v>
      </c>
      <c r="AL35" s="119" t="s">
        <v>860</v>
      </c>
      <c r="AM35" s="144" t="s">
        <v>9</v>
      </c>
    </row>
    <row r="36" spans="2:39" s="118" customFormat="1" ht="15.75" thickBot="1" x14ac:dyDescent="0.3">
      <c r="B36" s="130">
        <v>29</v>
      </c>
      <c r="C36" s="131" t="s">
        <v>740</v>
      </c>
      <c r="D36" s="131" t="s">
        <v>745</v>
      </c>
      <c r="E36" s="131" t="s">
        <v>746</v>
      </c>
      <c r="F36" s="131" t="s">
        <v>383</v>
      </c>
      <c r="G36" s="131" t="s">
        <v>744</v>
      </c>
      <c r="H36" s="131">
        <v>29</v>
      </c>
      <c r="I36" s="114" t="s">
        <v>635</v>
      </c>
      <c r="J36" s="132">
        <v>343</v>
      </c>
      <c r="K36" s="132" t="s">
        <v>749</v>
      </c>
      <c r="L36" s="131" t="s">
        <v>651</v>
      </c>
      <c r="M36" s="133" t="s">
        <v>808</v>
      </c>
      <c r="N36" s="141" t="s">
        <v>697</v>
      </c>
      <c r="O36" s="133" t="s">
        <v>607</v>
      </c>
      <c r="P36" s="114" t="s">
        <v>760</v>
      </c>
      <c r="Q36" s="114">
        <v>1</v>
      </c>
      <c r="R36" s="114">
        <v>1</v>
      </c>
      <c r="S36" s="196">
        <v>0</v>
      </c>
      <c r="T36" s="133" t="s">
        <v>697</v>
      </c>
      <c r="U36" s="196">
        <v>0</v>
      </c>
      <c r="V36" s="133" t="s">
        <v>697</v>
      </c>
      <c r="W36" s="196">
        <v>0</v>
      </c>
      <c r="X36" s="134" t="s">
        <v>697</v>
      </c>
      <c r="Y36" s="134">
        <v>0</v>
      </c>
      <c r="Z36" s="134">
        <v>0</v>
      </c>
      <c r="AA36" s="134">
        <v>0</v>
      </c>
      <c r="AB36" s="134">
        <v>0</v>
      </c>
      <c r="AC36" s="134">
        <v>0</v>
      </c>
      <c r="AD36" s="134">
        <v>1</v>
      </c>
      <c r="AE36" s="134">
        <v>1</v>
      </c>
      <c r="AF36" s="134">
        <f t="shared" si="3"/>
        <v>0</v>
      </c>
      <c r="AG36" s="134">
        <v>0</v>
      </c>
      <c r="AH36" s="134">
        <v>0</v>
      </c>
      <c r="AI36" s="134">
        <v>100</v>
      </c>
      <c r="AJ36" s="134">
        <v>0</v>
      </c>
      <c r="AK36" s="143">
        <f t="shared" si="1"/>
        <v>0</v>
      </c>
      <c r="AL36" s="194" t="s">
        <v>697</v>
      </c>
      <c r="AM36" s="144" t="s">
        <v>9</v>
      </c>
    </row>
    <row r="37" spans="2:39" s="118" customFormat="1" ht="15.75" thickBot="1" x14ac:dyDescent="0.3">
      <c r="B37" s="130">
        <v>30</v>
      </c>
      <c r="C37" s="131" t="s">
        <v>740</v>
      </c>
      <c r="D37" s="131" t="s">
        <v>745</v>
      </c>
      <c r="E37" s="131" t="s">
        <v>746</v>
      </c>
      <c r="F37" s="131" t="s">
        <v>383</v>
      </c>
      <c r="G37" s="131" t="s">
        <v>744</v>
      </c>
      <c r="H37" s="131">
        <v>30</v>
      </c>
      <c r="I37" s="114" t="s">
        <v>635</v>
      </c>
      <c r="J37" s="132">
        <v>343</v>
      </c>
      <c r="K37" s="132" t="s">
        <v>749</v>
      </c>
      <c r="L37" s="131" t="s">
        <v>652</v>
      </c>
      <c r="M37" s="133" t="s">
        <v>809</v>
      </c>
      <c r="N37" s="133" t="s">
        <v>876</v>
      </c>
      <c r="O37" s="133" t="s">
        <v>608</v>
      </c>
      <c r="P37" s="114" t="s">
        <v>760</v>
      </c>
      <c r="Q37" s="114">
        <v>1</v>
      </c>
      <c r="R37" s="114">
        <v>1</v>
      </c>
      <c r="S37" s="196">
        <v>0.1</v>
      </c>
      <c r="T37" s="133" t="s">
        <v>692</v>
      </c>
      <c r="U37" s="196">
        <v>0.9</v>
      </c>
      <c r="V37" s="133" t="s">
        <v>576</v>
      </c>
      <c r="W37" s="196">
        <v>0</v>
      </c>
      <c r="X37" s="133" t="s">
        <v>576</v>
      </c>
      <c r="Y37" s="134">
        <v>327390.84999999998</v>
      </c>
      <c r="Z37" s="134">
        <v>276296.34000000003</v>
      </c>
      <c r="AA37" s="134">
        <v>258339.19</v>
      </c>
      <c r="AB37" s="134">
        <v>258339.19</v>
      </c>
      <c r="AC37" s="134">
        <v>17957.150000000023</v>
      </c>
      <c r="AD37" s="134">
        <v>1</v>
      </c>
      <c r="AE37" s="134">
        <v>1</v>
      </c>
      <c r="AF37" s="134">
        <f t="shared" si="3"/>
        <v>1</v>
      </c>
      <c r="AG37" s="134">
        <v>0.78908494235559734</v>
      </c>
      <c r="AH37" s="134">
        <v>0.84393421502158672</v>
      </c>
      <c r="AI37" s="134">
        <v>100</v>
      </c>
      <c r="AJ37" s="134">
        <v>100</v>
      </c>
      <c r="AK37" s="143">
        <f t="shared" si="1"/>
        <v>100</v>
      </c>
      <c r="AL37" s="119" t="s">
        <v>860</v>
      </c>
      <c r="AM37" s="144" t="s">
        <v>9</v>
      </c>
    </row>
    <row r="38" spans="2:39" s="118" customFormat="1" ht="15.75" thickBot="1" x14ac:dyDescent="0.3">
      <c r="B38" s="130">
        <v>31</v>
      </c>
      <c r="C38" s="131" t="s">
        <v>740</v>
      </c>
      <c r="D38" s="131" t="s">
        <v>745</v>
      </c>
      <c r="E38" s="131" t="s">
        <v>746</v>
      </c>
      <c r="F38" s="131" t="s">
        <v>383</v>
      </c>
      <c r="G38" s="131" t="s">
        <v>744</v>
      </c>
      <c r="H38" s="131">
        <v>31</v>
      </c>
      <c r="I38" s="114" t="s">
        <v>635</v>
      </c>
      <c r="J38" s="132">
        <v>343</v>
      </c>
      <c r="K38" s="132" t="s">
        <v>749</v>
      </c>
      <c r="L38" s="131" t="s">
        <v>653</v>
      </c>
      <c r="M38" s="133" t="s">
        <v>810</v>
      </c>
      <c r="N38" s="133" t="s">
        <v>876</v>
      </c>
      <c r="O38" s="133" t="s">
        <v>609</v>
      </c>
      <c r="P38" s="114" t="s">
        <v>760</v>
      </c>
      <c r="Q38" s="114">
        <v>1</v>
      </c>
      <c r="R38" s="114">
        <v>1</v>
      </c>
      <c r="S38" s="196">
        <v>0.1</v>
      </c>
      <c r="T38" s="133" t="s">
        <v>692</v>
      </c>
      <c r="U38" s="196">
        <v>0.9</v>
      </c>
      <c r="V38" s="133" t="s">
        <v>576</v>
      </c>
      <c r="W38" s="196">
        <v>0</v>
      </c>
      <c r="X38" s="133" t="s">
        <v>576</v>
      </c>
      <c r="Y38" s="134">
        <v>274958.11</v>
      </c>
      <c r="Z38" s="134">
        <v>210591.28</v>
      </c>
      <c r="AA38" s="134">
        <v>188983.86</v>
      </c>
      <c r="AB38" s="134">
        <v>188983.86</v>
      </c>
      <c r="AC38" s="134">
        <v>21607.420000000013</v>
      </c>
      <c r="AD38" s="134">
        <v>1</v>
      </c>
      <c r="AE38" s="134">
        <v>1</v>
      </c>
      <c r="AF38" s="134">
        <f t="shared" si="3"/>
        <v>1</v>
      </c>
      <c r="AG38" s="134">
        <v>0.68731873375184316</v>
      </c>
      <c r="AH38" s="134">
        <v>0.76590314066386334</v>
      </c>
      <c r="AI38" s="134">
        <v>100</v>
      </c>
      <c r="AJ38" s="134">
        <v>100</v>
      </c>
      <c r="AK38" s="143">
        <f t="shared" si="1"/>
        <v>100</v>
      </c>
      <c r="AL38" s="119" t="s">
        <v>860</v>
      </c>
      <c r="AM38" s="144" t="s">
        <v>9</v>
      </c>
    </row>
    <row r="39" spans="2:39" s="118" customFormat="1" ht="15.75" thickBot="1" x14ac:dyDescent="0.3">
      <c r="B39" s="130">
        <v>32</v>
      </c>
      <c r="C39" s="131" t="s">
        <v>740</v>
      </c>
      <c r="D39" s="131" t="s">
        <v>745</v>
      </c>
      <c r="E39" s="131" t="s">
        <v>746</v>
      </c>
      <c r="F39" s="131" t="s">
        <v>383</v>
      </c>
      <c r="G39" s="131" t="s">
        <v>744</v>
      </c>
      <c r="H39" s="131">
        <v>32</v>
      </c>
      <c r="I39" s="114" t="s">
        <v>635</v>
      </c>
      <c r="J39" s="132">
        <v>343</v>
      </c>
      <c r="K39" s="132" t="s">
        <v>749</v>
      </c>
      <c r="L39" s="131" t="s">
        <v>654</v>
      </c>
      <c r="M39" s="133" t="s">
        <v>811</v>
      </c>
      <c r="N39" s="133" t="s">
        <v>876</v>
      </c>
      <c r="O39" s="133" t="s">
        <v>812</v>
      </c>
      <c r="P39" s="114" t="s">
        <v>760</v>
      </c>
      <c r="Q39" s="114">
        <v>1</v>
      </c>
      <c r="R39" s="114">
        <v>1</v>
      </c>
      <c r="S39" s="196">
        <v>0.9</v>
      </c>
      <c r="T39" s="133" t="s">
        <v>692</v>
      </c>
      <c r="U39" s="196">
        <v>0.1</v>
      </c>
      <c r="V39" s="133" t="s">
        <v>576</v>
      </c>
      <c r="W39" s="196">
        <v>0</v>
      </c>
      <c r="X39" s="133" t="s">
        <v>576</v>
      </c>
      <c r="Y39" s="134">
        <v>220373.47</v>
      </c>
      <c r="Z39" s="134">
        <v>168839.18</v>
      </c>
      <c r="AA39" s="134">
        <v>168839.18</v>
      </c>
      <c r="AB39" s="134">
        <v>168839.18</v>
      </c>
      <c r="AC39" s="134">
        <v>0</v>
      </c>
      <c r="AD39" s="134">
        <v>1</v>
      </c>
      <c r="AE39" s="134">
        <v>1</v>
      </c>
      <c r="AF39" s="134">
        <f t="shared" si="3"/>
        <v>1</v>
      </c>
      <c r="AG39" s="134">
        <v>0.76615020855278082</v>
      </c>
      <c r="AH39" s="134">
        <v>0.76615020855278082</v>
      </c>
      <c r="AI39" s="134">
        <v>100</v>
      </c>
      <c r="AJ39" s="134">
        <v>100</v>
      </c>
      <c r="AK39" s="143">
        <f t="shared" si="1"/>
        <v>100</v>
      </c>
      <c r="AL39" s="119" t="s">
        <v>860</v>
      </c>
      <c r="AM39" s="144" t="s">
        <v>9</v>
      </c>
    </row>
    <row r="40" spans="2:39" s="118" customFormat="1" ht="15.75" thickBot="1" x14ac:dyDescent="0.3">
      <c r="B40" s="130">
        <v>33</v>
      </c>
      <c r="C40" s="131" t="s">
        <v>740</v>
      </c>
      <c r="D40" s="131" t="s">
        <v>745</v>
      </c>
      <c r="E40" s="131" t="s">
        <v>746</v>
      </c>
      <c r="F40" s="131" t="s">
        <v>383</v>
      </c>
      <c r="G40" s="131" t="s">
        <v>744</v>
      </c>
      <c r="H40" s="131">
        <v>33</v>
      </c>
      <c r="I40" s="114" t="s">
        <v>635</v>
      </c>
      <c r="J40" s="132">
        <v>343</v>
      </c>
      <c r="K40" s="132" t="s">
        <v>749</v>
      </c>
      <c r="L40" s="131" t="s">
        <v>655</v>
      </c>
      <c r="M40" s="133" t="s">
        <v>813</v>
      </c>
      <c r="N40" s="133" t="s">
        <v>877</v>
      </c>
      <c r="O40" s="133" t="s">
        <v>611</v>
      </c>
      <c r="P40" s="114" t="s">
        <v>760</v>
      </c>
      <c r="Q40" s="114">
        <v>1</v>
      </c>
      <c r="R40" s="114">
        <v>1</v>
      </c>
      <c r="S40" s="196">
        <v>1</v>
      </c>
      <c r="T40" s="133" t="s">
        <v>576</v>
      </c>
      <c r="U40" s="196">
        <v>0</v>
      </c>
      <c r="V40" s="133" t="s">
        <v>576</v>
      </c>
      <c r="W40" s="196">
        <v>0</v>
      </c>
      <c r="X40" s="133" t="s">
        <v>576</v>
      </c>
      <c r="Y40" s="134">
        <v>274410.65999999997</v>
      </c>
      <c r="Z40" s="134">
        <v>262325.17</v>
      </c>
      <c r="AA40" s="134">
        <v>262325.17</v>
      </c>
      <c r="AB40" s="134">
        <v>262325.17</v>
      </c>
      <c r="AC40" s="134">
        <v>0</v>
      </c>
      <c r="AD40" s="134">
        <v>1</v>
      </c>
      <c r="AE40" s="134">
        <v>1</v>
      </c>
      <c r="AF40" s="134">
        <f t="shared" si="3"/>
        <v>1</v>
      </c>
      <c r="AG40" s="134">
        <v>0.95595838004252465</v>
      </c>
      <c r="AH40" s="134">
        <v>0.95595838004252465</v>
      </c>
      <c r="AI40" s="134">
        <v>100</v>
      </c>
      <c r="AJ40" s="134">
        <v>100</v>
      </c>
      <c r="AK40" s="143">
        <f t="shared" ref="AK40:AK71" si="4">AJ40</f>
        <v>100</v>
      </c>
      <c r="AL40" s="119" t="s">
        <v>860</v>
      </c>
      <c r="AM40" s="144" t="s">
        <v>9</v>
      </c>
    </row>
    <row r="41" spans="2:39" s="118" customFormat="1" ht="15.75" thickBot="1" x14ac:dyDescent="0.3">
      <c r="B41" s="130">
        <v>34</v>
      </c>
      <c r="C41" s="131" t="s">
        <v>740</v>
      </c>
      <c r="D41" s="131" t="s">
        <v>745</v>
      </c>
      <c r="E41" s="131" t="s">
        <v>746</v>
      </c>
      <c r="F41" s="131" t="s">
        <v>383</v>
      </c>
      <c r="G41" s="131" t="s">
        <v>744</v>
      </c>
      <c r="H41" s="131">
        <v>34</v>
      </c>
      <c r="I41" s="114" t="s">
        <v>747</v>
      </c>
      <c r="J41" s="132">
        <v>343</v>
      </c>
      <c r="K41" s="132" t="s">
        <v>749</v>
      </c>
      <c r="L41" s="131" t="s">
        <v>656</v>
      </c>
      <c r="M41" s="133" t="s">
        <v>522</v>
      </c>
      <c r="N41" s="133" t="s">
        <v>876</v>
      </c>
      <c r="O41" s="133" t="s">
        <v>612</v>
      </c>
      <c r="P41" s="114" t="s">
        <v>760</v>
      </c>
      <c r="Q41" s="114">
        <v>1</v>
      </c>
      <c r="R41" s="114">
        <v>1</v>
      </c>
      <c r="S41" s="196">
        <v>0.74</v>
      </c>
      <c r="T41" s="133" t="s">
        <v>692</v>
      </c>
      <c r="U41" s="196">
        <v>0.26</v>
      </c>
      <c r="V41" s="133" t="s">
        <v>576</v>
      </c>
      <c r="W41" s="196">
        <v>0</v>
      </c>
      <c r="X41" s="133" t="s">
        <v>576</v>
      </c>
      <c r="Y41" s="134">
        <v>209405.25</v>
      </c>
      <c r="Z41" s="134">
        <v>182745.19</v>
      </c>
      <c r="AA41" s="134">
        <v>165396.72</v>
      </c>
      <c r="AB41" s="134">
        <v>165396.72</v>
      </c>
      <c r="AC41" s="134">
        <v>17348.47</v>
      </c>
      <c r="AD41" s="134">
        <v>1</v>
      </c>
      <c r="AE41" s="134">
        <v>1</v>
      </c>
      <c r="AF41" s="134">
        <f t="shared" si="3"/>
        <v>1</v>
      </c>
      <c r="AG41" s="134">
        <v>0.78984036933171442</v>
      </c>
      <c r="AH41" s="134">
        <v>0.87268676406155055</v>
      </c>
      <c r="AI41" s="134">
        <v>100</v>
      </c>
      <c r="AJ41" s="134">
        <v>100</v>
      </c>
      <c r="AK41" s="143">
        <f t="shared" si="4"/>
        <v>100</v>
      </c>
      <c r="AL41" s="119" t="s">
        <v>860</v>
      </c>
      <c r="AM41" s="144" t="s">
        <v>9</v>
      </c>
    </row>
    <row r="42" spans="2:39" s="118" customFormat="1" ht="15.75" thickBot="1" x14ac:dyDescent="0.3">
      <c r="B42" s="130">
        <v>35</v>
      </c>
      <c r="C42" s="131" t="s">
        <v>740</v>
      </c>
      <c r="D42" s="131" t="s">
        <v>745</v>
      </c>
      <c r="E42" s="131" t="s">
        <v>746</v>
      </c>
      <c r="F42" s="131" t="s">
        <v>383</v>
      </c>
      <c r="G42" s="131" t="s">
        <v>744</v>
      </c>
      <c r="H42" s="131">
        <v>35</v>
      </c>
      <c r="I42" s="114" t="s">
        <v>747</v>
      </c>
      <c r="J42" s="132">
        <v>343</v>
      </c>
      <c r="K42" s="132" t="s">
        <v>749</v>
      </c>
      <c r="L42" s="131" t="s">
        <v>657</v>
      </c>
      <c r="M42" s="133" t="s">
        <v>580</v>
      </c>
      <c r="N42" s="133" t="s">
        <v>876</v>
      </c>
      <c r="O42" s="133" t="s">
        <v>612</v>
      </c>
      <c r="P42" s="114" t="s">
        <v>760</v>
      </c>
      <c r="Q42" s="114">
        <v>1</v>
      </c>
      <c r="R42" s="114">
        <v>1</v>
      </c>
      <c r="S42" s="196">
        <v>0.78999999999999992</v>
      </c>
      <c r="T42" s="133" t="s">
        <v>692</v>
      </c>
      <c r="U42" s="196">
        <v>0.21</v>
      </c>
      <c r="V42" s="133" t="s">
        <v>576</v>
      </c>
      <c r="W42" s="196">
        <v>0</v>
      </c>
      <c r="X42" s="133" t="s">
        <v>576</v>
      </c>
      <c r="Y42" s="134">
        <v>235436.82</v>
      </c>
      <c r="Z42" s="134">
        <v>203174.25</v>
      </c>
      <c r="AA42" s="134">
        <v>197684.2</v>
      </c>
      <c r="AB42" s="134">
        <v>197684.2</v>
      </c>
      <c r="AC42" s="134">
        <v>5490.0499999999884</v>
      </c>
      <c r="AD42" s="134">
        <v>1</v>
      </c>
      <c r="AE42" s="134">
        <v>1</v>
      </c>
      <c r="AF42" s="134">
        <f t="shared" si="3"/>
        <v>0.99999999999999989</v>
      </c>
      <c r="AG42" s="134">
        <v>0.8396486157093016</v>
      </c>
      <c r="AH42" s="134">
        <v>0.86296718584629195</v>
      </c>
      <c r="AI42" s="134">
        <v>100</v>
      </c>
      <c r="AJ42" s="134">
        <v>99.999999999999986</v>
      </c>
      <c r="AK42" s="143">
        <f t="shared" si="4"/>
        <v>99.999999999999986</v>
      </c>
      <c r="AL42" s="119" t="s">
        <v>860</v>
      </c>
      <c r="AM42" s="144" t="s">
        <v>9</v>
      </c>
    </row>
    <row r="43" spans="2:39" s="118" customFormat="1" ht="15.75" thickBot="1" x14ac:dyDescent="0.3">
      <c r="B43" s="130">
        <v>36</v>
      </c>
      <c r="C43" s="131" t="s">
        <v>740</v>
      </c>
      <c r="D43" s="131" t="s">
        <v>745</v>
      </c>
      <c r="E43" s="131" t="s">
        <v>746</v>
      </c>
      <c r="F43" s="131" t="s">
        <v>383</v>
      </c>
      <c r="G43" s="131" t="s">
        <v>744</v>
      </c>
      <c r="H43" s="131">
        <v>36</v>
      </c>
      <c r="I43" s="114" t="s">
        <v>747</v>
      </c>
      <c r="J43" s="132">
        <v>343</v>
      </c>
      <c r="K43" s="132" t="s">
        <v>749</v>
      </c>
      <c r="L43" s="131" t="s">
        <v>658</v>
      </c>
      <c r="M43" s="133" t="s">
        <v>490</v>
      </c>
      <c r="N43" s="133" t="s">
        <v>876</v>
      </c>
      <c r="O43" s="133" t="s">
        <v>814</v>
      </c>
      <c r="P43" s="114" t="s">
        <v>760</v>
      </c>
      <c r="Q43" s="114">
        <v>1</v>
      </c>
      <c r="R43" s="114">
        <v>1</v>
      </c>
      <c r="S43" s="196">
        <v>0.79999999999999993</v>
      </c>
      <c r="T43" s="133" t="s">
        <v>692</v>
      </c>
      <c r="U43" s="196">
        <v>0.2</v>
      </c>
      <c r="V43" s="133" t="s">
        <v>576</v>
      </c>
      <c r="W43" s="196">
        <v>0</v>
      </c>
      <c r="X43" s="133" t="s">
        <v>576</v>
      </c>
      <c r="Y43" s="134">
        <v>607656.64</v>
      </c>
      <c r="Z43" s="134">
        <v>594351.87</v>
      </c>
      <c r="AA43" s="134">
        <v>529878.80000000005</v>
      </c>
      <c r="AB43" s="134">
        <v>529878.80000000005</v>
      </c>
      <c r="AC43" s="134">
        <v>64473.069999999949</v>
      </c>
      <c r="AD43" s="134">
        <v>1</v>
      </c>
      <c r="AE43" s="134">
        <v>1</v>
      </c>
      <c r="AF43" s="134">
        <f t="shared" si="3"/>
        <v>1</v>
      </c>
      <c r="AG43" s="134">
        <v>0.87200363679067183</v>
      </c>
      <c r="AH43" s="134">
        <v>0.97810478957326952</v>
      </c>
      <c r="AI43" s="134">
        <v>100</v>
      </c>
      <c r="AJ43" s="134">
        <v>100</v>
      </c>
      <c r="AK43" s="143">
        <f t="shared" si="4"/>
        <v>100</v>
      </c>
      <c r="AL43" s="119" t="s">
        <v>860</v>
      </c>
      <c r="AM43" s="144" t="s">
        <v>9</v>
      </c>
    </row>
    <row r="44" spans="2:39" s="118" customFormat="1" ht="15.75" thickBot="1" x14ac:dyDescent="0.3">
      <c r="B44" s="130">
        <v>37</v>
      </c>
      <c r="C44" s="131" t="s">
        <v>740</v>
      </c>
      <c r="D44" s="131" t="s">
        <v>745</v>
      </c>
      <c r="E44" s="131" t="s">
        <v>746</v>
      </c>
      <c r="F44" s="131" t="s">
        <v>383</v>
      </c>
      <c r="G44" s="131" t="s">
        <v>744</v>
      </c>
      <c r="H44" s="131">
        <v>37</v>
      </c>
      <c r="I44" s="114" t="s">
        <v>747</v>
      </c>
      <c r="J44" s="132">
        <v>343</v>
      </c>
      <c r="K44" s="132" t="s">
        <v>749</v>
      </c>
      <c r="L44" s="131" t="s">
        <v>659</v>
      </c>
      <c r="M44" s="133" t="s">
        <v>491</v>
      </c>
      <c r="N44" s="133" t="s">
        <v>876</v>
      </c>
      <c r="O44" s="133" t="s">
        <v>614</v>
      </c>
      <c r="P44" s="114" t="s">
        <v>760</v>
      </c>
      <c r="Q44" s="114">
        <v>1</v>
      </c>
      <c r="R44" s="114">
        <v>1</v>
      </c>
      <c r="S44" s="196">
        <v>0.3</v>
      </c>
      <c r="T44" s="133" t="s">
        <v>692</v>
      </c>
      <c r="U44" s="196">
        <v>0.7</v>
      </c>
      <c r="V44" s="133" t="s">
        <v>576</v>
      </c>
      <c r="W44" s="196">
        <v>0</v>
      </c>
      <c r="X44" s="133" t="s">
        <v>576</v>
      </c>
      <c r="Y44" s="134">
        <v>258813.09</v>
      </c>
      <c r="Z44" s="134">
        <v>198685.05</v>
      </c>
      <c r="AA44" s="134">
        <v>183963.71</v>
      </c>
      <c r="AB44" s="134">
        <v>183963.71</v>
      </c>
      <c r="AC44" s="134">
        <v>14721.339999999997</v>
      </c>
      <c r="AD44" s="134">
        <v>1</v>
      </c>
      <c r="AE44" s="134">
        <v>1</v>
      </c>
      <c r="AF44" s="134">
        <f t="shared" ref="AF44:AF69" si="5">+S44+U44+W44</f>
        <v>1</v>
      </c>
      <c r="AG44" s="134">
        <v>0.71079754891841052</v>
      </c>
      <c r="AH44" s="134">
        <v>0.76767774767497265</v>
      </c>
      <c r="AI44" s="134">
        <v>100</v>
      </c>
      <c r="AJ44" s="134">
        <v>100</v>
      </c>
      <c r="AK44" s="143">
        <f t="shared" si="4"/>
        <v>100</v>
      </c>
      <c r="AL44" s="119" t="s">
        <v>860</v>
      </c>
      <c r="AM44" s="144" t="s">
        <v>9</v>
      </c>
    </row>
    <row r="45" spans="2:39" s="118" customFormat="1" ht="15.75" thickBot="1" x14ac:dyDescent="0.3">
      <c r="B45" s="130">
        <v>38</v>
      </c>
      <c r="C45" s="131" t="s">
        <v>740</v>
      </c>
      <c r="D45" s="131" t="s">
        <v>745</v>
      </c>
      <c r="E45" s="131" t="s">
        <v>746</v>
      </c>
      <c r="F45" s="131" t="s">
        <v>383</v>
      </c>
      <c r="G45" s="131" t="s">
        <v>744</v>
      </c>
      <c r="H45" s="131">
        <v>38</v>
      </c>
      <c r="I45" s="114" t="s">
        <v>747</v>
      </c>
      <c r="J45" s="132">
        <v>343</v>
      </c>
      <c r="K45" s="132" t="s">
        <v>749</v>
      </c>
      <c r="L45" s="131" t="s">
        <v>660</v>
      </c>
      <c r="M45" s="133" t="s">
        <v>815</v>
      </c>
      <c r="N45" s="133" t="s">
        <v>876</v>
      </c>
      <c r="O45" s="133" t="s">
        <v>816</v>
      </c>
      <c r="P45" s="114" t="s">
        <v>760</v>
      </c>
      <c r="Q45" s="114">
        <v>1</v>
      </c>
      <c r="R45" s="114">
        <v>1</v>
      </c>
      <c r="S45" s="196">
        <v>1</v>
      </c>
      <c r="T45" s="133" t="s">
        <v>576</v>
      </c>
      <c r="U45" s="196">
        <v>0</v>
      </c>
      <c r="V45" s="133" t="s">
        <v>576</v>
      </c>
      <c r="W45" s="196">
        <v>0</v>
      </c>
      <c r="X45" s="133" t="s">
        <v>576</v>
      </c>
      <c r="Y45" s="134">
        <v>281670.77</v>
      </c>
      <c r="Z45" s="134">
        <v>257541.11</v>
      </c>
      <c r="AA45" s="134">
        <v>223344.47</v>
      </c>
      <c r="AB45" s="134">
        <v>223344.47</v>
      </c>
      <c r="AC45" s="134">
        <v>34196.639999999985</v>
      </c>
      <c r="AD45" s="134">
        <v>1</v>
      </c>
      <c r="AE45" s="134">
        <v>1</v>
      </c>
      <c r="AF45" s="134">
        <f t="shared" si="5"/>
        <v>1</v>
      </c>
      <c r="AG45" s="134">
        <v>0.79292739534173173</v>
      </c>
      <c r="AH45" s="134">
        <v>0.91433381603636033</v>
      </c>
      <c r="AI45" s="134">
        <v>100</v>
      </c>
      <c r="AJ45" s="134">
        <v>100</v>
      </c>
      <c r="AK45" s="143">
        <f t="shared" si="4"/>
        <v>100</v>
      </c>
      <c r="AL45" s="119" t="s">
        <v>860</v>
      </c>
      <c r="AM45" s="144" t="s">
        <v>9</v>
      </c>
    </row>
    <row r="46" spans="2:39" s="118" customFormat="1" ht="15.75" thickBot="1" x14ac:dyDescent="0.3">
      <c r="B46" s="130">
        <v>39</v>
      </c>
      <c r="C46" s="131" t="s">
        <v>740</v>
      </c>
      <c r="D46" s="131" t="s">
        <v>745</v>
      </c>
      <c r="E46" s="131" t="s">
        <v>746</v>
      </c>
      <c r="F46" s="131" t="s">
        <v>383</v>
      </c>
      <c r="G46" s="131" t="s">
        <v>744</v>
      </c>
      <c r="H46" s="131">
        <v>39</v>
      </c>
      <c r="I46" s="114" t="s">
        <v>747</v>
      </c>
      <c r="J46" s="132">
        <v>343</v>
      </c>
      <c r="K46" s="132" t="s">
        <v>749</v>
      </c>
      <c r="L46" s="131" t="s">
        <v>905</v>
      </c>
      <c r="M46" s="133" t="s">
        <v>817</v>
      </c>
      <c r="N46" s="133" t="s">
        <v>876</v>
      </c>
      <c r="O46" s="133" t="s">
        <v>818</v>
      </c>
      <c r="P46" s="114" t="s">
        <v>760</v>
      </c>
      <c r="Q46" s="114">
        <v>1</v>
      </c>
      <c r="R46" s="114">
        <v>1</v>
      </c>
      <c r="S46" s="196">
        <v>0.75</v>
      </c>
      <c r="T46" s="133" t="s">
        <v>692</v>
      </c>
      <c r="U46" s="196">
        <v>0.25</v>
      </c>
      <c r="V46" s="133" t="s">
        <v>576</v>
      </c>
      <c r="W46" s="196">
        <v>0</v>
      </c>
      <c r="X46" s="133" t="s">
        <v>576</v>
      </c>
      <c r="Y46" s="134">
        <v>227661.34</v>
      </c>
      <c r="Z46" s="134">
        <v>183401.38</v>
      </c>
      <c r="AA46" s="134">
        <v>183401.38</v>
      </c>
      <c r="AB46" s="134">
        <v>183401.38</v>
      </c>
      <c r="AC46" s="134">
        <v>0</v>
      </c>
      <c r="AD46" s="134">
        <v>1</v>
      </c>
      <c r="AE46" s="134">
        <v>1</v>
      </c>
      <c r="AF46" s="134">
        <f t="shared" si="5"/>
        <v>1</v>
      </c>
      <c r="AG46" s="134">
        <v>0.80558859927645166</v>
      </c>
      <c r="AH46" s="134">
        <v>0.80558859927645166</v>
      </c>
      <c r="AI46" s="134">
        <v>100</v>
      </c>
      <c r="AJ46" s="134">
        <v>100</v>
      </c>
      <c r="AK46" s="143">
        <f t="shared" si="4"/>
        <v>100</v>
      </c>
      <c r="AL46" s="119" t="s">
        <v>860</v>
      </c>
      <c r="AM46" s="144" t="s">
        <v>9</v>
      </c>
    </row>
    <row r="47" spans="2:39" s="118" customFormat="1" ht="15.75" thickBot="1" x14ac:dyDescent="0.3">
      <c r="B47" s="130">
        <v>40</v>
      </c>
      <c r="C47" s="131" t="s">
        <v>740</v>
      </c>
      <c r="D47" s="131" t="s">
        <v>745</v>
      </c>
      <c r="E47" s="131" t="s">
        <v>746</v>
      </c>
      <c r="F47" s="131" t="s">
        <v>383</v>
      </c>
      <c r="G47" s="131" t="s">
        <v>744</v>
      </c>
      <c r="H47" s="131">
        <v>40</v>
      </c>
      <c r="I47" s="114" t="s">
        <v>747</v>
      </c>
      <c r="J47" s="132">
        <v>343</v>
      </c>
      <c r="K47" s="132" t="s">
        <v>749</v>
      </c>
      <c r="L47" s="131" t="s">
        <v>662</v>
      </c>
      <c r="M47" s="133" t="s">
        <v>494</v>
      </c>
      <c r="N47" s="133" t="s">
        <v>876</v>
      </c>
      <c r="O47" s="133" t="s">
        <v>819</v>
      </c>
      <c r="P47" s="114" t="s">
        <v>760</v>
      </c>
      <c r="Q47" s="114">
        <v>1</v>
      </c>
      <c r="R47" s="114">
        <v>1</v>
      </c>
      <c r="S47" s="196">
        <v>0.05</v>
      </c>
      <c r="T47" s="133" t="s">
        <v>692</v>
      </c>
      <c r="U47" s="196">
        <v>0.95</v>
      </c>
      <c r="V47" s="133" t="s">
        <v>576</v>
      </c>
      <c r="W47" s="196">
        <v>0</v>
      </c>
      <c r="X47" s="133" t="s">
        <v>576</v>
      </c>
      <c r="Y47" s="134">
        <v>287970.63</v>
      </c>
      <c r="Z47" s="134">
        <v>224739.03</v>
      </c>
      <c r="AA47" s="134">
        <v>224739.03</v>
      </c>
      <c r="AB47" s="134">
        <v>224739.03</v>
      </c>
      <c r="AC47" s="134">
        <v>0</v>
      </c>
      <c r="AD47" s="134">
        <v>1</v>
      </c>
      <c r="AE47" s="134">
        <v>1</v>
      </c>
      <c r="AF47" s="134">
        <f t="shared" si="5"/>
        <v>1</v>
      </c>
      <c r="AG47" s="134">
        <v>0.78042344109883699</v>
      </c>
      <c r="AH47" s="134">
        <v>0.78042344109883699</v>
      </c>
      <c r="AI47" s="134">
        <v>100</v>
      </c>
      <c r="AJ47" s="134">
        <v>100</v>
      </c>
      <c r="AK47" s="143">
        <f t="shared" si="4"/>
        <v>100</v>
      </c>
      <c r="AL47" s="119" t="s">
        <v>860</v>
      </c>
      <c r="AM47" s="144" t="s">
        <v>9</v>
      </c>
    </row>
    <row r="48" spans="2:39" s="118" customFormat="1" ht="15.75" thickBot="1" x14ac:dyDescent="0.3">
      <c r="B48" s="130">
        <v>41</v>
      </c>
      <c r="C48" s="131" t="s">
        <v>740</v>
      </c>
      <c r="D48" s="131" t="s">
        <v>745</v>
      </c>
      <c r="E48" s="131" t="s">
        <v>746</v>
      </c>
      <c r="F48" s="131" t="s">
        <v>383</v>
      </c>
      <c r="G48" s="131" t="s">
        <v>744</v>
      </c>
      <c r="H48" s="131">
        <v>41</v>
      </c>
      <c r="I48" s="114" t="s">
        <v>747</v>
      </c>
      <c r="J48" s="132">
        <v>343</v>
      </c>
      <c r="K48" s="132" t="s">
        <v>749</v>
      </c>
      <c r="L48" s="131" t="s">
        <v>663</v>
      </c>
      <c r="M48" s="133" t="s">
        <v>820</v>
      </c>
      <c r="N48" s="133" t="s">
        <v>876</v>
      </c>
      <c r="O48" s="133" t="s">
        <v>694</v>
      </c>
      <c r="P48" s="114" t="s">
        <v>821</v>
      </c>
      <c r="Q48" s="114">
        <v>1</v>
      </c>
      <c r="R48" s="114">
        <v>1</v>
      </c>
      <c r="S48" s="196">
        <v>0.6</v>
      </c>
      <c r="T48" s="133" t="s">
        <v>692</v>
      </c>
      <c r="U48" s="196">
        <v>0.4</v>
      </c>
      <c r="V48" s="133" t="s">
        <v>576</v>
      </c>
      <c r="W48" s="196">
        <v>0</v>
      </c>
      <c r="X48" s="133" t="s">
        <v>576</v>
      </c>
      <c r="Y48" s="134">
        <v>491226.21</v>
      </c>
      <c r="Z48" s="134">
        <v>476407.2</v>
      </c>
      <c r="AA48" s="134">
        <v>436472.75</v>
      </c>
      <c r="AB48" s="134">
        <v>436472.75</v>
      </c>
      <c r="AC48" s="134">
        <v>39934.450000000012</v>
      </c>
      <c r="AD48" s="134">
        <v>1</v>
      </c>
      <c r="AE48" s="134">
        <v>1</v>
      </c>
      <c r="AF48" s="134">
        <f t="shared" si="5"/>
        <v>1</v>
      </c>
      <c r="AG48" s="134">
        <v>0.88853717719988923</v>
      </c>
      <c r="AH48" s="134">
        <v>0.96983261540543608</v>
      </c>
      <c r="AI48" s="134">
        <v>100</v>
      </c>
      <c r="AJ48" s="134">
        <v>100</v>
      </c>
      <c r="AK48" s="143">
        <f t="shared" si="4"/>
        <v>100</v>
      </c>
      <c r="AL48" s="119" t="s">
        <v>860</v>
      </c>
      <c r="AM48" s="144" t="s">
        <v>9</v>
      </c>
    </row>
    <row r="49" spans="2:41" s="118" customFormat="1" ht="15.75" thickBot="1" x14ac:dyDescent="0.3">
      <c r="B49" s="130">
        <v>42</v>
      </c>
      <c r="C49" s="131" t="s">
        <v>740</v>
      </c>
      <c r="D49" s="131" t="s">
        <v>745</v>
      </c>
      <c r="E49" s="131" t="s">
        <v>746</v>
      </c>
      <c r="F49" s="131" t="s">
        <v>383</v>
      </c>
      <c r="G49" s="131" t="s">
        <v>744</v>
      </c>
      <c r="H49" s="131">
        <v>42</v>
      </c>
      <c r="I49" s="114" t="s">
        <v>747</v>
      </c>
      <c r="J49" s="132">
        <v>343</v>
      </c>
      <c r="K49" s="132" t="s">
        <v>749</v>
      </c>
      <c r="L49" s="131" t="s">
        <v>664</v>
      </c>
      <c r="M49" s="133" t="s">
        <v>822</v>
      </c>
      <c r="N49" s="133" t="s">
        <v>876</v>
      </c>
      <c r="O49" s="133" t="s">
        <v>823</v>
      </c>
      <c r="P49" s="114" t="s">
        <v>821</v>
      </c>
      <c r="Q49" s="114">
        <v>1</v>
      </c>
      <c r="R49" s="114">
        <v>1</v>
      </c>
      <c r="S49" s="196">
        <v>0.3</v>
      </c>
      <c r="T49" s="133" t="s">
        <v>692</v>
      </c>
      <c r="U49" s="196">
        <v>0.7</v>
      </c>
      <c r="V49" s="133" t="s">
        <v>576</v>
      </c>
      <c r="W49" s="196">
        <v>0</v>
      </c>
      <c r="X49" s="133" t="s">
        <v>576</v>
      </c>
      <c r="Y49" s="134">
        <v>364033.14</v>
      </c>
      <c r="Z49" s="134">
        <v>353579.02</v>
      </c>
      <c r="AA49" s="134">
        <v>322874.46999999997</v>
      </c>
      <c r="AB49" s="134">
        <v>322874.46999999997</v>
      </c>
      <c r="AC49" s="134">
        <v>30704.550000000047</v>
      </c>
      <c r="AD49" s="134">
        <v>1</v>
      </c>
      <c r="AE49" s="134">
        <v>1</v>
      </c>
      <c r="AF49" s="134">
        <f t="shared" si="5"/>
        <v>1</v>
      </c>
      <c r="AG49" s="134">
        <v>0.88693702446980505</v>
      </c>
      <c r="AH49" s="134">
        <v>0.97128250466427313</v>
      </c>
      <c r="AI49" s="134">
        <v>100</v>
      </c>
      <c r="AJ49" s="134">
        <v>100</v>
      </c>
      <c r="AK49" s="143">
        <f t="shared" si="4"/>
        <v>100</v>
      </c>
      <c r="AL49" s="119" t="s">
        <v>860</v>
      </c>
      <c r="AM49" s="144" t="s">
        <v>9</v>
      </c>
    </row>
    <row r="50" spans="2:41" s="118" customFormat="1" ht="15.75" thickBot="1" x14ac:dyDescent="0.3">
      <c r="B50" s="130">
        <v>43</v>
      </c>
      <c r="C50" s="131" t="s">
        <v>740</v>
      </c>
      <c r="D50" s="131" t="s">
        <v>745</v>
      </c>
      <c r="E50" s="131" t="s">
        <v>746</v>
      </c>
      <c r="F50" s="131" t="s">
        <v>383</v>
      </c>
      <c r="G50" s="131" t="s">
        <v>744</v>
      </c>
      <c r="H50" s="131">
        <v>43</v>
      </c>
      <c r="I50" s="114" t="s">
        <v>747</v>
      </c>
      <c r="J50" s="132">
        <v>348</v>
      </c>
      <c r="K50" s="130" t="s">
        <v>756</v>
      </c>
      <c r="L50" s="131" t="s">
        <v>665</v>
      </c>
      <c r="M50" s="133" t="s">
        <v>824</v>
      </c>
      <c r="N50" s="141" t="s">
        <v>697</v>
      </c>
      <c r="O50" s="133" t="s">
        <v>618</v>
      </c>
      <c r="P50" s="114" t="s">
        <v>795</v>
      </c>
      <c r="Q50" s="114">
        <v>1</v>
      </c>
      <c r="R50" s="114">
        <v>1</v>
      </c>
      <c r="S50" s="196">
        <v>0</v>
      </c>
      <c r="T50" s="133" t="s">
        <v>697</v>
      </c>
      <c r="U50" s="196">
        <v>0</v>
      </c>
      <c r="V50" s="133" t="s">
        <v>697</v>
      </c>
      <c r="W50" s="196">
        <v>0</v>
      </c>
      <c r="X50" s="134" t="s">
        <v>697</v>
      </c>
      <c r="Y50" s="134">
        <v>0</v>
      </c>
      <c r="Z50" s="134">
        <v>0</v>
      </c>
      <c r="AA50" s="134">
        <v>0</v>
      </c>
      <c r="AB50" s="134">
        <v>0</v>
      </c>
      <c r="AC50" s="134">
        <v>0</v>
      </c>
      <c r="AD50" s="134">
        <v>1</v>
      </c>
      <c r="AE50" s="134">
        <v>1</v>
      </c>
      <c r="AF50" s="134">
        <f t="shared" si="5"/>
        <v>0</v>
      </c>
      <c r="AG50" s="134">
        <v>0</v>
      </c>
      <c r="AH50" s="134">
        <v>0</v>
      </c>
      <c r="AI50" s="134">
        <v>100</v>
      </c>
      <c r="AJ50" s="134">
        <v>0</v>
      </c>
      <c r="AK50" s="143">
        <f t="shared" si="4"/>
        <v>0</v>
      </c>
      <c r="AL50" s="194" t="s">
        <v>697</v>
      </c>
      <c r="AM50" s="144" t="s">
        <v>9</v>
      </c>
    </row>
    <row r="51" spans="2:41" s="118" customFormat="1" ht="15.75" thickBot="1" x14ac:dyDescent="0.3">
      <c r="B51" s="130">
        <v>44</v>
      </c>
      <c r="C51" s="131" t="s">
        <v>740</v>
      </c>
      <c r="D51" s="131" t="s">
        <v>745</v>
      </c>
      <c r="E51" s="131" t="s">
        <v>746</v>
      </c>
      <c r="F51" s="131" t="s">
        <v>383</v>
      </c>
      <c r="G51" s="131" t="s">
        <v>744</v>
      </c>
      <c r="H51" s="131">
        <v>44</v>
      </c>
      <c r="I51" s="114" t="s">
        <v>747</v>
      </c>
      <c r="J51" s="132">
        <v>348</v>
      </c>
      <c r="K51" s="130" t="s">
        <v>756</v>
      </c>
      <c r="L51" s="131" t="s">
        <v>666</v>
      </c>
      <c r="M51" s="133" t="s">
        <v>825</v>
      </c>
      <c r="N51" s="133" t="s">
        <v>878</v>
      </c>
      <c r="O51" s="133" t="s">
        <v>619</v>
      </c>
      <c r="P51" s="114" t="s">
        <v>795</v>
      </c>
      <c r="Q51" s="114">
        <v>1</v>
      </c>
      <c r="R51" s="114">
        <v>1</v>
      </c>
      <c r="S51" s="196">
        <v>0.95000000000000007</v>
      </c>
      <c r="T51" s="133" t="s">
        <v>692</v>
      </c>
      <c r="U51" s="196">
        <v>0.05</v>
      </c>
      <c r="V51" s="133" t="s">
        <v>576</v>
      </c>
      <c r="W51" s="196">
        <v>0</v>
      </c>
      <c r="X51" s="133" t="s">
        <v>576</v>
      </c>
      <c r="Y51" s="134">
        <v>1762260.97</v>
      </c>
      <c r="Z51" s="134">
        <v>2070504.75</v>
      </c>
      <c r="AA51" s="134">
        <v>2062260.97</v>
      </c>
      <c r="AB51" s="134">
        <v>2062260.97</v>
      </c>
      <c r="AC51" s="134">
        <v>8243.7800000000279</v>
      </c>
      <c r="AD51" s="134">
        <v>1</v>
      </c>
      <c r="AE51" s="134">
        <v>1</v>
      </c>
      <c r="AF51" s="134">
        <f t="shared" si="5"/>
        <v>1</v>
      </c>
      <c r="AG51" s="134">
        <v>1.170235853319727</v>
      </c>
      <c r="AH51" s="134">
        <v>1.1749138097293275</v>
      </c>
      <c r="AI51" s="134">
        <v>100</v>
      </c>
      <c r="AJ51" s="134">
        <v>100</v>
      </c>
      <c r="AK51" s="143">
        <f t="shared" si="4"/>
        <v>100</v>
      </c>
      <c r="AL51" s="119" t="s">
        <v>860</v>
      </c>
      <c r="AM51" s="144" t="s">
        <v>9</v>
      </c>
    </row>
    <row r="52" spans="2:41" s="118" customFormat="1" ht="15.75" thickBot="1" x14ac:dyDescent="0.3">
      <c r="B52" s="130">
        <v>45</v>
      </c>
      <c r="C52" s="131" t="s">
        <v>740</v>
      </c>
      <c r="D52" s="131" t="s">
        <v>745</v>
      </c>
      <c r="E52" s="131" t="s">
        <v>746</v>
      </c>
      <c r="F52" s="131" t="s">
        <v>383</v>
      </c>
      <c r="G52" s="131" t="s">
        <v>744</v>
      </c>
      <c r="H52" s="131">
        <v>45</v>
      </c>
      <c r="I52" s="114" t="s">
        <v>747</v>
      </c>
      <c r="J52" s="132">
        <v>348</v>
      </c>
      <c r="K52" s="130" t="s">
        <v>756</v>
      </c>
      <c r="L52" s="131" t="s">
        <v>667</v>
      </c>
      <c r="M52" s="133" t="s">
        <v>827</v>
      </c>
      <c r="N52" s="133" t="s">
        <v>878</v>
      </c>
      <c r="O52" s="133" t="s">
        <v>828</v>
      </c>
      <c r="P52" s="114" t="s">
        <v>795</v>
      </c>
      <c r="Q52" s="114">
        <v>1</v>
      </c>
      <c r="R52" s="114">
        <v>1</v>
      </c>
      <c r="S52" s="196">
        <v>0.55000000000000004</v>
      </c>
      <c r="T52" s="133" t="s">
        <v>692</v>
      </c>
      <c r="U52" s="196">
        <v>0.37590000000000001</v>
      </c>
      <c r="V52" s="133" t="s">
        <v>692</v>
      </c>
      <c r="W52" s="196">
        <v>0</v>
      </c>
      <c r="X52" s="133" t="s">
        <v>692</v>
      </c>
      <c r="Y52" s="134">
        <v>3804352.83</v>
      </c>
      <c r="Z52" s="134">
        <v>3802265.75</v>
      </c>
      <c r="AA52" s="134">
        <v>3421096.02</v>
      </c>
      <c r="AB52" s="134">
        <v>3421096.02</v>
      </c>
      <c r="AC52" s="134">
        <v>381169.73</v>
      </c>
      <c r="AD52" s="134">
        <v>1</v>
      </c>
      <c r="AE52" s="134">
        <v>1</v>
      </c>
      <c r="AF52" s="134">
        <f t="shared" si="5"/>
        <v>0.92590000000000006</v>
      </c>
      <c r="AG52" s="134">
        <v>0.89925834244979852</v>
      </c>
      <c r="AH52" s="134">
        <v>0.99945139683587125</v>
      </c>
      <c r="AI52" s="134">
        <v>100</v>
      </c>
      <c r="AJ52" s="134">
        <v>92.59</v>
      </c>
      <c r="AK52" s="143">
        <f t="shared" si="4"/>
        <v>92.59</v>
      </c>
      <c r="AL52" s="119" t="s">
        <v>860</v>
      </c>
      <c r="AM52" s="144" t="s">
        <v>9</v>
      </c>
    </row>
    <row r="53" spans="2:41" s="118" customFormat="1" ht="15.75" thickBot="1" x14ac:dyDescent="0.3">
      <c r="B53" s="130">
        <v>46</v>
      </c>
      <c r="C53" s="131" t="s">
        <v>740</v>
      </c>
      <c r="D53" s="131" t="s">
        <v>745</v>
      </c>
      <c r="E53" s="131" t="s">
        <v>746</v>
      </c>
      <c r="F53" s="131" t="s">
        <v>383</v>
      </c>
      <c r="G53" s="131" t="s">
        <v>744</v>
      </c>
      <c r="H53" s="131">
        <v>46</v>
      </c>
      <c r="I53" s="114" t="s">
        <v>747</v>
      </c>
      <c r="J53" s="132">
        <v>348</v>
      </c>
      <c r="K53" s="130" t="s">
        <v>756</v>
      </c>
      <c r="L53" s="131" t="s">
        <v>668</v>
      </c>
      <c r="M53" s="133" t="s">
        <v>584</v>
      </c>
      <c r="N53" s="133" t="s">
        <v>878</v>
      </c>
      <c r="O53" s="133" t="s">
        <v>829</v>
      </c>
      <c r="P53" s="114" t="s">
        <v>795</v>
      </c>
      <c r="Q53" s="114">
        <v>1</v>
      </c>
      <c r="R53" s="114">
        <v>1</v>
      </c>
      <c r="S53" s="196">
        <v>1</v>
      </c>
      <c r="T53" s="133" t="s">
        <v>576</v>
      </c>
      <c r="U53" s="196">
        <v>0</v>
      </c>
      <c r="V53" s="133" t="s">
        <v>576</v>
      </c>
      <c r="W53" s="196">
        <v>0</v>
      </c>
      <c r="X53" s="133" t="s">
        <v>576</v>
      </c>
      <c r="Y53" s="134">
        <v>3636001.63</v>
      </c>
      <c r="Z53" s="134">
        <v>2960764.28</v>
      </c>
      <c r="AA53" s="134">
        <v>2960764.28</v>
      </c>
      <c r="AB53" s="134">
        <v>2960764.28</v>
      </c>
      <c r="AC53" s="134">
        <v>0</v>
      </c>
      <c r="AD53" s="134">
        <v>1</v>
      </c>
      <c r="AE53" s="134">
        <v>1</v>
      </c>
      <c r="AF53" s="134">
        <f t="shared" si="5"/>
        <v>1</v>
      </c>
      <c r="AG53" s="134">
        <v>0.81429124111806295</v>
      </c>
      <c r="AH53" s="134">
        <v>0.81429124111806295</v>
      </c>
      <c r="AI53" s="134">
        <v>100</v>
      </c>
      <c r="AJ53" s="134">
        <v>100</v>
      </c>
      <c r="AK53" s="143">
        <f t="shared" si="4"/>
        <v>100</v>
      </c>
      <c r="AL53" s="119" t="s">
        <v>860</v>
      </c>
      <c r="AM53" s="144" t="s">
        <v>9</v>
      </c>
    </row>
    <row r="54" spans="2:41" s="118" customFormat="1" ht="15.75" thickBot="1" x14ac:dyDescent="0.3">
      <c r="B54" s="130">
        <v>47</v>
      </c>
      <c r="C54" s="131" t="s">
        <v>740</v>
      </c>
      <c r="D54" s="131" t="s">
        <v>745</v>
      </c>
      <c r="E54" s="131" t="s">
        <v>746</v>
      </c>
      <c r="F54" s="131" t="s">
        <v>383</v>
      </c>
      <c r="G54" s="131" t="s">
        <v>744</v>
      </c>
      <c r="H54" s="131">
        <v>47</v>
      </c>
      <c r="I54" s="114" t="s">
        <v>747</v>
      </c>
      <c r="J54" s="132">
        <v>348</v>
      </c>
      <c r="K54" s="130" t="s">
        <v>756</v>
      </c>
      <c r="L54" s="131" t="s">
        <v>669</v>
      </c>
      <c r="M54" s="133" t="s">
        <v>585</v>
      </c>
      <c r="N54" s="133" t="s">
        <v>879</v>
      </c>
      <c r="O54" s="133" t="s">
        <v>831</v>
      </c>
      <c r="P54" s="114" t="s">
        <v>795</v>
      </c>
      <c r="Q54" s="114">
        <v>1</v>
      </c>
      <c r="R54" s="114">
        <v>1</v>
      </c>
      <c r="S54" s="196">
        <v>0.90999999999999992</v>
      </c>
      <c r="T54" s="133" t="s">
        <v>692</v>
      </c>
      <c r="U54" s="196">
        <v>0.09</v>
      </c>
      <c r="V54" s="133" t="s">
        <v>576</v>
      </c>
      <c r="W54" s="196">
        <v>0</v>
      </c>
      <c r="X54" s="133" t="s">
        <v>576</v>
      </c>
      <c r="Y54" s="134">
        <v>3214250</v>
      </c>
      <c r="Z54" s="134">
        <v>3002964.14</v>
      </c>
      <c r="AA54" s="134">
        <v>3002964.14</v>
      </c>
      <c r="AB54" s="134">
        <v>3002964.14</v>
      </c>
      <c r="AC54" s="134">
        <v>0</v>
      </c>
      <c r="AD54" s="134">
        <v>1</v>
      </c>
      <c r="AE54" s="134">
        <v>1</v>
      </c>
      <c r="AF54" s="134">
        <f t="shared" si="5"/>
        <v>0.99999999999999989</v>
      </c>
      <c r="AG54" s="134">
        <v>0.93426589095434398</v>
      </c>
      <c r="AH54" s="134">
        <v>0.93426589095434398</v>
      </c>
      <c r="AI54" s="134">
        <v>100</v>
      </c>
      <c r="AJ54" s="134">
        <v>99.999999999999986</v>
      </c>
      <c r="AK54" s="143">
        <f t="shared" si="4"/>
        <v>99.999999999999986</v>
      </c>
      <c r="AL54" s="119" t="s">
        <v>860</v>
      </c>
      <c r="AM54" s="144" t="s">
        <v>9</v>
      </c>
    </row>
    <row r="55" spans="2:41" s="118" customFormat="1" ht="15.75" thickBot="1" x14ac:dyDescent="0.3">
      <c r="B55" s="130">
        <v>48</v>
      </c>
      <c r="C55" s="131" t="s">
        <v>740</v>
      </c>
      <c r="D55" s="131" t="s">
        <v>745</v>
      </c>
      <c r="E55" s="131" t="s">
        <v>746</v>
      </c>
      <c r="F55" s="131" t="s">
        <v>383</v>
      </c>
      <c r="G55" s="131" t="s">
        <v>744</v>
      </c>
      <c r="H55" s="131">
        <v>48</v>
      </c>
      <c r="I55" s="114" t="s">
        <v>747</v>
      </c>
      <c r="J55" s="132">
        <v>348</v>
      </c>
      <c r="K55" s="130" t="s">
        <v>756</v>
      </c>
      <c r="L55" s="131" t="s">
        <v>670</v>
      </c>
      <c r="M55" s="133" t="s">
        <v>832</v>
      </c>
      <c r="N55" s="133" t="s">
        <v>878</v>
      </c>
      <c r="O55" s="133" t="s">
        <v>833</v>
      </c>
      <c r="P55" s="114" t="s">
        <v>795</v>
      </c>
      <c r="Q55" s="114">
        <v>1</v>
      </c>
      <c r="R55" s="114">
        <v>1</v>
      </c>
      <c r="S55" s="196">
        <v>0.86999999999999988</v>
      </c>
      <c r="T55" s="133" t="s">
        <v>692</v>
      </c>
      <c r="U55" s="196">
        <v>0.13</v>
      </c>
      <c r="V55" s="133" t="s">
        <v>576</v>
      </c>
      <c r="W55" s="196">
        <v>0</v>
      </c>
      <c r="X55" s="133" t="s">
        <v>576</v>
      </c>
      <c r="Y55" s="134">
        <v>3345339.37</v>
      </c>
      <c r="Z55" s="134">
        <v>3504013.42</v>
      </c>
      <c r="AA55" s="134">
        <v>3504013.42</v>
      </c>
      <c r="AB55" s="134">
        <v>3504013.42</v>
      </c>
      <c r="AC55" s="134">
        <v>0</v>
      </c>
      <c r="AD55" s="134">
        <v>1</v>
      </c>
      <c r="AE55" s="134">
        <v>1</v>
      </c>
      <c r="AF55" s="134">
        <f t="shared" si="5"/>
        <v>0.99999999999999989</v>
      </c>
      <c r="AG55" s="134">
        <v>1.0474313761476461</v>
      </c>
      <c r="AH55" s="134">
        <v>1.0474313761476461</v>
      </c>
      <c r="AI55" s="134">
        <v>100</v>
      </c>
      <c r="AJ55" s="134">
        <v>99.999999999999986</v>
      </c>
      <c r="AK55" s="143">
        <f t="shared" si="4"/>
        <v>99.999999999999986</v>
      </c>
      <c r="AL55" s="119" t="s">
        <v>860</v>
      </c>
      <c r="AM55" s="144" t="s">
        <v>9</v>
      </c>
    </row>
    <row r="56" spans="2:41" s="118" customFormat="1" ht="15.75" thickBot="1" x14ac:dyDescent="0.3">
      <c r="B56" s="130">
        <v>49</v>
      </c>
      <c r="C56" s="131" t="s">
        <v>380</v>
      </c>
      <c r="D56" s="131" t="s">
        <v>745</v>
      </c>
      <c r="E56" s="131" t="s">
        <v>746</v>
      </c>
      <c r="F56" s="131" t="s">
        <v>383</v>
      </c>
      <c r="G56" s="131" t="s">
        <v>744</v>
      </c>
      <c r="H56" s="131">
        <v>49</v>
      </c>
      <c r="I56" s="114" t="s">
        <v>747</v>
      </c>
      <c r="J56" s="132">
        <v>348</v>
      </c>
      <c r="K56" s="130" t="s">
        <v>756</v>
      </c>
      <c r="L56" s="131" t="s">
        <v>672</v>
      </c>
      <c r="M56" s="133" t="s">
        <v>834</v>
      </c>
      <c r="N56" s="141" t="s">
        <v>697</v>
      </c>
      <c r="O56" s="133" t="s">
        <v>836</v>
      </c>
      <c r="P56" s="114" t="s">
        <v>795</v>
      </c>
      <c r="Q56" s="114">
        <v>1</v>
      </c>
      <c r="R56" s="114">
        <v>1</v>
      </c>
      <c r="S56" s="196">
        <v>0</v>
      </c>
      <c r="T56" s="133" t="s">
        <v>690</v>
      </c>
      <c r="U56" s="196">
        <v>0</v>
      </c>
      <c r="V56" s="133" t="s">
        <v>696</v>
      </c>
      <c r="W56" s="196">
        <v>0</v>
      </c>
      <c r="X56" s="134" t="s">
        <v>697</v>
      </c>
      <c r="Y56" s="134">
        <v>0</v>
      </c>
      <c r="Z56" s="134">
        <v>0</v>
      </c>
      <c r="AA56" s="134">
        <v>0</v>
      </c>
      <c r="AB56" s="134">
        <v>0</v>
      </c>
      <c r="AC56" s="134">
        <v>0</v>
      </c>
      <c r="AD56" s="134">
        <v>1</v>
      </c>
      <c r="AE56" s="134">
        <v>1</v>
      </c>
      <c r="AF56" s="134">
        <f t="shared" si="5"/>
        <v>0</v>
      </c>
      <c r="AG56" s="134">
        <v>0</v>
      </c>
      <c r="AH56" s="134">
        <v>0</v>
      </c>
      <c r="AI56" s="134">
        <v>100</v>
      </c>
      <c r="AJ56" s="134">
        <v>0</v>
      </c>
      <c r="AK56" s="143">
        <f t="shared" si="4"/>
        <v>0</v>
      </c>
      <c r="AL56" s="194" t="s">
        <v>697</v>
      </c>
      <c r="AM56" s="144" t="s">
        <v>9</v>
      </c>
    </row>
    <row r="57" spans="2:41" s="118" customFormat="1" ht="15.75" thickBot="1" x14ac:dyDescent="0.3">
      <c r="B57" s="130">
        <v>50</v>
      </c>
      <c r="C57" s="131" t="s">
        <v>740</v>
      </c>
      <c r="D57" s="131" t="s">
        <v>745</v>
      </c>
      <c r="E57" s="131" t="s">
        <v>746</v>
      </c>
      <c r="F57" s="131" t="s">
        <v>383</v>
      </c>
      <c r="G57" s="131" t="s">
        <v>744</v>
      </c>
      <c r="H57" s="131">
        <v>50</v>
      </c>
      <c r="I57" s="114" t="s">
        <v>747</v>
      </c>
      <c r="J57" s="132">
        <v>348</v>
      </c>
      <c r="K57" s="130" t="s">
        <v>756</v>
      </c>
      <c r="L57" s="131" t="s">
        <v>672</v>
      </c>
      <c r="M57" s="133" t="s">
        <v>837</v>
      </c>
      <c r="N57" s="133" t="s">
        <v>880</v>
      </c>
      <c r="O57" s="133" t="s">
        <v>838</v>
      </c>
      <c r="P57" s="114" t="s">
        <v>795</v>
      </c>
      <c r="Q57" s="114">
        <v>1</v>
      </c>
      <c r="R57" s="114">
        <v>1</v>
      </c>
      <c r="S57" s="196">
        <v>1</v>
      </c>
      <c r="T57" s="133" t="s">
        <v>576</v>
      </c>
      <c r="U57" s="196">
        <v>0</v>
      </c>
      <c r="V57" s="133" t="s">
        <v>576</v>
      </c>
      <c r="W57" s="196">
        <v>0</v>
      </c>
      <c r="X57" s="133" t="s">
        <v>576</v>
      </c>
      <c r="Y57" s="134">
        <v>1568064.96</v>
      </c>
      <c r="Z57" s="134">
        <v>1735296.35</v>
      </c>
      <c r="AA57" s="134">
        <v>1735296.35</v>
      </c>
      <c r="AB57" s="134">
        <v>1735296.35</v>
      </c>
      <c r="AC57" s="134">
        <v>0</v>
      </c>
      <c r="AD57" s="134">
        <v>1</v>
      </c>
      <c r="AE57" s="134">
        <v>1</v>
      </c>
      <c r="AF57" s="134">
        <f t="shared" si="5"/>
        <v>1</v>
      </c>
      <c r="AG57" s="134">
        <v>1.1066482539090727</v>
      </c>
      <c r="AH57" s="134">
        <v>1.1066482539090727</v>
      </c>
      <c r="AI57" s="134">
        <v>100</v>
      </c>
      <c r="AJ57" s="134">
        <v>100</v>
      </c>
      <c r="AK57" s="143">
        <f t="shared" si="4"/>
        <v>100</v>
      </c>
      <c r="AL57" s="119" t="s">
        <v>860</v>
      </c>
      <c r="AM57" s="144" t="s">
        <v>9</v>
      </c>
    </row>
    <row r="58" spans="2:41" s="118" customFormat="1" ht="15.75" thickBot="1" x14ac:dyDescent="0.3">
      <c r="B58" s="130">
        <v>51</v>
      </c>
      <c r="C58" s="131" t="s">
        <v>740</v>
      </c>
      <c r="D58" s="131" t="s">
        <v>745</v>
      </c>
      <c r="E58" s="131" t="s">
        <v>746</v>
      </c>
      <c r="F58" s="131" t="s">
        <v>383</v>
      </c>
      <c r="G58" s="131" t="s">
        <v>744</v>
      </c>
      <c r="H58" s="131">
        <v>51</v>
      </c>
      <c r="I58" s="114" t="s">
        <v>747</v>
      </c>
      <c r="J58" s="132">
        <v>348</v>
      </c>
      <c r="K58" s="130" t="s">
        <v>756</v>
      </c>
      <c r="L58" s="131" t="s">
        <v>673</v>
      </c>
      <c r="M58" s="133" t="s">
        <v>839</v>
      </c>
      <c r="N58" s="133" t="s">
        <v>878</v>
      </c>
      <c r="O58" s="133" t="s">
        <v>840</v>
      </c>
      <c r="P58" s="114" t="s">
        <v>795</v>
      </c>
      <c r="Q58" s="114">
        <v>1</v>
      </c>
      <c r="R58" s="114">
        <v>1</v>
      </c>
      <c r="S58" s="196">
        <v>0.88</v>
      </c>
      <c r="T58" s="133" t="s">
        <v>692</v>
      </c>
      <c r="U58" s="196">
        <v>0.12</v>
      </c>
      <c r="V58" s="133" t="s">
        <v>576</v>
      </c>
      <c r="W58" s="196">
        <v>0</v>
      </c>
      <c r="X58" s="133" t="s">
        <v>576</v>
      </c>
      <c r="Y58" s="134">
        <v>1899429.88</v>
      </c>
      <c r="Z58" s="134">
        <v>2015138.14</v>
      </c>
      <c r="AA58" s="134">
        <v>2015138.14</v>
      </c>
      <c r="AB58" s="134">
        <v>2015138.14</v>
      </c>
      <c r="AC58" s="134">
        <v>0</v>
      </c>
      <c r="AD58" s="134">
        <v>1</v>
      </c>
      <c r="AE58" s="134">
        <v>1</v>
      </c>
      <c r="AF58" s="134">
        <f t="shared" si="5"/>
        <v>1</v>
      </c>
      <c r="AG58" s="134">
        <v>1.0609173632669189</v>
      </c>
      <c r="AH58" s="134">
        <v>1.0609173632669189</v>
      </c>
      <c r="AI58" s="134">
        <v>100</v>
      </c>
      <c r="AJ58" s="134">
        <v>100</v>
      </c>
      <c r="AK58" s="143">
        <f t="shared" si="4"/>
        <v>100</v>
      </c>
      <c r="AL58" s="119" t="s">
        <v>860</v>
      </c>
      <c r="AM58" s="144" t="s">
        <v>9</v>
      </c>
    </row>
    <row r="59" spans="2:41" s="118" customFormat="1" ht="15.75" thickBot="1" x14ac:dyDescent="0.3">
      <c r="B59" s="130">
        <v>52</v>
      </c>
      <c r="C59" s="131" t="s">
        <v>740</v>
      </c>
      <c r="D59" s="131" t="s">
        <v>745</v>
      </c>
      <c r="E59" s="131" t="s">
        <v>746</v>
      </c>
      <c r="F59" s="131" t="s">
        <v>383</v>
      </c>
      <c r="G59" s="131" t="s">
        <v>744</v>
      </c>
      <c r="H59" s="131">
        <v>52</v>
      </c>
      <c r="I59" s="114" t="s">
        <v>747</v>
      </c>
      <c r="J59" s="132">
        <v>348</v>
      </c>
      <c r="K59" s="130" t="s">
        <v>756</v>
      </c>
      <c r="L59" s="131" t="s">
        <v>674</v>
      </c>
      <c r="M59" s="133" t="s">
        <v>841</v>
      </c>
      <c r="N59" s="133" t="s">
        <v>881</v>
      </c>
      <c r="O59" s="133" t="s">
        <v>842</v>
      </c>
      <c r="P59" s="114" t="s">
        <v>795</v>
      </c>
      <c r="Q59" s="114">
        <v>1</v>
      </c>
      <c r="R59" s="114">
        <v>1</v>
      </c>
      <c r="S59" s="196">
        <v>1</v>
      </c>
      <c r="T59" s="133" t="s">
        <v>576</v>
      </c>
      <c r="U59" s="196">
        <v>0</v>
      </c>
      <c r="V59" s="133" t="s">
        <v>576</v>
      </c>
      <c r="W59" s="196">
        <v>0</v>
      </c>
      <c r="X59" s="133" t="s">
        <v>576</v>
      </c>
      <c r="Y59" s="134">
        <v>1024460.41</v>
      </c>
      <c r="Z59" s="134">
        <v>885109.21</v>
      </c>
      <c r="AA59" s="134">
        <v>885109.21</v>
      </c>
      <c r="AB59" s="134">
        <v>885109.21</v>
      </c>
      <c r="AC59" s="134">
        <v>0</v>
      </c>
      <c r="AD59" s="134">
        <v>1</v>
      </c>
      <c r="AE59" s="134">
        <v>1</v>
      </c>
      <c r="AF59" s="134">
        <f t="shared" si="5"/>
        <v>1</v>
      </c>
      <c r="AG59" s="134">
        <v>0.8639760027427511</v>
      </c>
      <c r="AH59" s="134">
        <v>0.8639760027427511</v>
      </c>
      <c r="AI59" s="134">
        <v>100</v>
      </c>
      <c r="AJ59" s="134">
        <v>100</v>
      </c>
      <c r="AK59" s="143">
        <f t="shared" si="4"/>
        <v>100</v>
      </c>
      <c r="AL59" s="119" t="s">
        <v>860</v>
      </c>
      <c r="AM59" s="144" t="s">
        <v>9</v>
      </c>
    </row>
    <row r="60" spans="2:41" s="118" customFormat="1" ht="15.75" thickBot="1" x14ac:dyDescent="0.3">
      <c r="B60" s="130">
        <v>53</v>
      </c>
      <c r="C60" s="131" t="s">
        <v>740</v>
      </c>
      <c r="D60" s="131" t="s">
        <v>745</v>
      </c>
      <c r="E60" s="131" t="s">
        <v>746</v>
      </c>
      <c r="F60" s="131" t="s">
        <v>383</v>
      </c>
      <c r="G60" s="131" t="s">
        <v>744</v>
      </c>
      <c r="H60" s="131">
        <v>53</v>
      </c>
      <c r="I60" s="114" t="s">
        <v>747</v>
      </c>
      <c r="J60" s="132">
        <v>348</v>
      </c>
      <c r="K60" s="130" t="s">
        <v>756</v>
      </c>
      <c r="L60" s="131" t="s">
        <v>675</v>
      </c>
      <c r="M60" s="133" t="s">
        <v>843</v>
      </c>
      <c r="N60" s="133" t="s">
        <v>876</v>
      </c>
      <c r="O60" s="133" t="s">
        <v>628</v>
      </c>
      <c r="P60" s="114" t="s">
        <v>795</v>
      </c>
      <c r="Q60" s="114">
        <v>1</v>
      </c>
      <c r="R60" s="114">
        <v>1</v>
      </c>
      <c r="S60" s="196">
        <v>0.35</v>
      </c>
      <c r="T60" s="133" t="s">
        <v>692</v>
      </c>
      <c r="U60" s="196">
        <v>0.65</v>
      </c>
      <c r="V60" s="133" t="s">
        <v>576</v>
      </c>
      <c r="W60" s="196">
        <v>0</v>
      </c>
      <c r="X60" s="133" t="s">
        <v>576</v>
      </c>
      <c r="Y60" s="134">
        <v>1909054.43</v>
      </c>
      <c r="Z60" s="134">
        <v>1729173.51</v>
      </c>
      <c r="AA60" s="134">
        <v>1729173.51</v>
      </c>
      <c r="AB60" s="134">
        <v>1729173.51</v>
      </c>
      <c r="AC60" s="134">
        <v>0</v>
      </c>
      <c r="AD60" s="134">
        <v>1</v>
      </c>
      <c r="AE60" s="134">
        <v>1</v>
      </c>
      <c r="AF60" s="134">
        <f t="shared" si="5"/>
        <v>1</v>
      </c>
      <c r="AG60" s="134">
        <v>0.90577486048944145</v>
      </c>
      <c r="AH60" s="134">
        <v>0.90577486048944145</v>
      </c>
      <c r="AI60" s="134">
        <v>100</v>
      </c>
      <c r="AJ60" s="134">
        <v>100</v>
      </c>
      <c r="AK60" s="143">
        <f t="shared" si="4"/>
        <v>100</v>
      </c>
      <c r="AL60" s="119" t="s">
        <v>860</v>
      </c>
      <c r="AM60" s="144" t="s">
        <v>9</v>
      </c>
    </row>
    <row r="61" spans="2:41" s="118" customFormat="1" ht="15.75" thickBot="1" x14ac:dyDescent="0.3">
      <c r="B61" s="130">
        <v>54</v>
      </c>
      <c r="C61" s="131" t="s">
        <v>740</v>
      </c>
      <c r="D61" s="131" t="s">
        <v>745</v>
      </c>
      <c r="E61" s="131" t="s">
        <v>746</v>
      </c>
      <c r="F61" s="131" t="s">
        <v>383</v>
      </c>
      <c r="G61" s="131" t="s">
        <v>744</v>
      </c>
      <c r="H61" s="131">
        <v>54</v>
      </c>
      <c r="I61" s="114" t="s">
        <v>747</v>
      </c>
      <c r="J61" s="132">
        <v>348</v>
      </c>
      <c r="K61" s="130" t="s">
        <v>756</v>
      </c>
      <c r="L61" s="131" t="s">
        <v>676</v>
      </c>
      <c r="M61" s="133" t="s">
        <v>844</v>
      </c>
      <c r="N61" s="133" t="s">
        <v>878</v>
      </c>
      <c r="O61" s="133" t="s">
        <v>738</v>
      </c>
      <c r="P61" s="114" t="s">
        <v>795</v>
      </c>
      <c r="Q61" s="114">
        <v>1</v>
      </c>
      <c r="R61" s="114">
        <v>1</v>
      </c>
      <c r="S61" s="196">
        <v>1</v>
      </c>
      <c r="T61" s="133" t="s">
        <v>576</v>
      </c>
      <c r="U61" s="196">
        <v>0</v>
      </c>
      <c r="V61" s="133" t="s">
        <v>576</v>
      </c>
      <c r="W61" s="196">
        <v>0</v>
      </c>
      <c r="X61" s="133" t="s">
        <v>576</v>
      </c>
      <c r="Y61" s="134">
        <v>2435508.8199999998</v>
      </c>
      <c r="Z61" s="134">
        <v>2594086.73</v>
      </c>
      <c r="AA61" s="134">
        <v>2594086.73</v>
      </c>
      <c r="AB61" s="134">
        <v>2594086.73</v>
      </c>
      <c r="AC61" s="134">
        <v>0</v>
      </c>
      <c r="AD61" s="134">
        <v>1</v>
      </c>
      <c r="AE61" s="134">
        <v>1</v>
      </c>
      <c r="AF61" s="134">
        <f t="shared" si="5"/>
        <v>1</v>
      </c>
      <c r="AG61" s="134">
        <v>1.0651107927418633</v>
      </c>
      <c r="AH61" s="134">
        <v>1.0651107927418633</v>
      </c>
      <c r="AI61" s="134">
        <v>100</v>
      </c>
      <c r="AJ61" s="134">
        <v>100</v>
      </c>
      <c r="AK61" s="143">
        <f t="shared" si="4"/>
        <v>100</v>
      </c>
      <c r="AL61" s="119" t="s">
        <v>860</v>
      </c>
      <c r="AM61" s="144" t="s">
        <v>9</v>
      </c>
      <c r="AO61" s="120"/>
    </row>
    <row r="62" spans="2:41" s="118" customFormat="1" ht="15.75" thickBot="1" x14ac:dyDescent="0.3">
      <c r="B62" s="130">
        <v>55</v>
      </c>
      <c r="C62" s="131" t="s">
        <v>740</v>
      </c>
      <c r="D62" s="131" t="s">
        <v>745</v>
      </c>
      <c r="E62" s="131" t="s">
        <v>746</v>
      </c>
      <c r="F62" s="131" t="s">
        <v>383</v>
      </c>
      <c r="G62" s="131" t="s">
        <v>744</v>
      </c>
      <c r="H62" s="131">
        <v>55</v>
      </c>
      <c r="I62" s="114" t="s">
        <v>747</v>
      </c>
      <c r="J62" s="132">
        <v>348</v>
      </c>
      <c r="K62" s="132" t="s">
        <v>749</v>
      </c>
      <c r="L62" s="131" t="s">
        <v>677</v>
      </c>
      <c r="M62" s="133" t="s">
        <v>845</v>
      </c>
      <c r="N62" s="133" t="s">
        <v>876</v>
      </c>
      <c r="O62" s="133" t="s">
        <v>611</v>
      </c>
      <c r="P62" s="114" t="s">
        <v>760</v>
      </c>
      <c r="Q62" s="114">
        <v>1</v>
      </c>
      <c r="R62" s="114">
        <v>1</v>
      </c>
      <c r="S62" s="196">
        <v>0.5</v>
      </c>
      <c r="T62" s="133" t="s">
        <v>692</v>
      </c>
      <c r="U62" s="196">
        <v>0.5</v>
      </c>
      <c r="V62" s="133" t="s">
        <v>576</v>
      </c>
      <c r="W62" s="196">
        <v>0</v>
      </c>
      <c r="X62" s="133" t="s">
        <v>576</v>
      </c>
      <c r="Y62" s="134">
        <v>366484.04</v>
      </c>
      <c r="Z62" s="134">
        <v>324642.01</v>
      </c>
      <c r="AA62" s="134">
        <v>289343.59999999998</v>
      </c>
      <c r="AB62" s="134">
        <v>289343.59999999998</v>
      </c>
      <c r="AC62" s="134">
        <v>35298.410000000033</v>
      </c>
      <c r="AD62" s="134">
        <v>1</v>
      </c>
      <c r="AE62" s="134">
        <v>1</v>
      </c>
      <c r="AF62" s="134">
        <f t="shared" si="5"/>
        <v>1</v>
      </c>
      <c r="AG62" s="134">
        <v>0.78951214355746568</v>
      </c>
      <c r="AH62" s="134">
        <v>0.88582850702038762</v>
      </c>
      <c r="AI62" s="134">
        <v>100</v>
      </c>
      <c r="AJ62" s="134">
        <v>100</v>
      </c>
      <c r="AK62" s="143">
        <f t="shared" si="4"/>
        <v>100</v>
      </c>
      <c r="AL62" s="119" t="s">
        <v>860</v>
      </c>
      <c r="AM62" s="144" t="s">
        <v>9</v>
      </c>
    </row>
    <row r="63" spans="2:41" s="118" customFormat="1" ht="15.75" thickBot="1" x14ac:dyDescent="0.3">
      <c r="B63" s="130">
        <v>57</v>
      </c>
      <c r="C63" s="131" t="s">
        <v>740</v>
      </c>
      <c r="D63" s="131" t="s">
        <v>745</v>
      </c>
      <c r="E63" s="131" t="s">
        <v>746</v>
      </c>
      <c r="F63" s="131" t="s">
        <v>383</v>
      </c>
      <c r="G63" s="131" t="s">
        <v>744</v>
      </c>
      <c r="H63" s="131">
        <v>57</v>
      </c>
      <c r="I63" s="114" t="s">
        <v>747</v>
      </c>
      <c r="J63" s="132">
        <v>348</v>
      </c>
      <c r="K63" s="130" t="s">
        <v>756</v>
      </c>
      <c r="L63" s="131" t="s">
        <v>678</v>
      </c>
      <c r="M63" s="133" t="s">
        <v>846</v>
      </c>
      <c r="N63" s="133" t="s">
        <v>878</v>
      </c>
      <c r="O63" s="133" t="s">
        <v>619</v>
      </c>
      <c r="P63" s="114" t="s">
        <v>847</v>
      </c>
      <c r="Q63" s="114">
        <v>1</v>
      </c>
      <c r="R63" s="114">
        <v>1</v>
      </c>
      <c r="S63" s="196">
        <v>1</v>
      </c>
      <c r="T63" s="133" t="s">
        <v>576</v>
      </c>
      <c r="U63" s="196">
        <v>0</v>
      </c>
      <c r="V63" s="133" t="s">
        <v>576</v>
      </c>
      <c r="W63" s="196">
        <v>0</v>
      </c>
      <c r="X63" s="133" t="s">
        <v>576</v>
      </c>
      <c r="Y63" s="134">
        <v>302655.64</v>
      </c>
      <c r="Z63" s="134">
        <v>283007.37</v>
      </c>
      <c r="AA63" s="134">
        <v>283007.37</v>
      </c>
      <c r="AB63" s="134">
        <v>283007.37</v>
      </c>
      <c r="AC63" s="134">
        <v>0</v>
      </c>
      <c r="AD63" s="134">
        <v>1</v>
      </c>
      <c r="AE63" s="134">
        <v>1</v>
      </c>
      <c r="AF63" s="134">
        <f t="shared" si="5"/>
        <v>1</v>
      </c>
      <c r="AG63" s="134">
        <v>0.93508044323905537</v>
      </c>
      <c r="AH63" s="134">
        <v>0.93508044323905537</v>
      </c>
      <c r="AI63" s="134">
        <v>100</v>
      </c>
      <c r="AJ63" s="134">
        <v>100</v>
      </c>
      <c r="AK63" s="143">
        <f t="shared" si="4"/>
        <v>100</v>
      </c>
      <c r="AL63" s="119" t="s">
        <v>860</v>
      </c>
      <c r="AM63" s="144" t="s">
        <v>9</v>
      </c>
    </row>
    <row r="64" spans="2:41" s="118" customFormat="1" ht="15.75" thickBot="1" x14ac:dyDescent="0.3">
      <c r="B64" s="130">
        <v>58</v>
      </c>
      <c r="C64" s="131" t="s">
        <v>740</v>
      </c>
      <c r="D64" s="131" t="s">
        <v>745</v>
      </c>
      <c r="E64" s="131" t="s">
        <v>746</v>
      </c>
      <c r="F64" s="131" t="s">
        <v>383</v>
      </c>
      <c r="G64" s="131" t="s">
        <v>744</v>
      </c>
      <c r="H64" s="131">
        <v>58</v>
      </c>
      <c r="I64" s="114" t="s">
        <v>747</v>
      </c>
      <c r="J64" s="132">
        <v>348</v>
      </c>
      <c r="K64" s="130" t="s">
        <v>756</v>
      </c>
      <c r="L64" s="131" t="s">
        <v>679</v>
      </c>
      <c r="M64" s="133" t="s">
        <v>848</v>
      </c>
      <c r="N64" s="133" t="s">
        <v>878</v>
      </c>
      <c r="O64" s="133" t="s">
        <v>619</v>
      </c>
      <c r="P64" s="114" t="s">
        <v>847</v>
      </c>
      <c r="Q64" s="114">
        <v>1</v>
      </c>
      <c r="R64" s="114">
        <v>1</v>
      </c>
      <c r="S64" s="196">
        <v>0.85000000000000009</v>
      </c>
      <c r="T64" s="133" t="s">
        <v>692</v>
      </c>
      <c r="U64" s="196">
        <v>0.15</v>
      </c>
      <c r="V64" s="133" t="s">
        <v>576</v>
      </c>
      <c r="W64" s="196">
        <v>0</v>
      </c>
      <c r="X64" s="133" t="s">
        <v>576</v>
      </c>
      <c r="Y64" s="134">
        <v>604035.39</v>
      </c>
      <c r="Z64" s="134">
        <v>714493.83</v>
      </c>
      <c r="AA64" s="134">
        <v>714493.83</v>
      </c>
      <c r="AB64" s="134">
        <v>714493.83</v>
      </c>
      <c r="AC64" s="134">
        <v>0</v>
      </c>
      <c r="AD64" s="134">
        <v>1</v>
      </c>
      <c r="AE64" s="134">
        <v>1</v>
      </c>
      <c r="AF64" s="134">
        <f t="shared" si="5"/>
        <v>1</v>
      </c>
      <c r="AG64" s="134">
        <v>1.1828674972173401</v>
      </c>
      <c r="AH64" s="134">
        <v>1.1828674972173401</v>
      </c>
      <c r="AI64" s="134">
        <v>100</v>
      </c>
      <c r="AJ64" s="134">
        <v>100</v>
      </c>
      <c r="AK64" s="143">
        <f t="shared" si="4"/>
        <v>100</v>
      </c>
      <c r="AL64" s="119" t="s">
        <v>860</v>
      </c>
      <c r="AM64" s="144" t="s">
        <v>9</v>
      </c>
    </row>
    <row r="65" spans="2:41" s="118" customFormat="1" ht="15.75" thickBot="1" x14ac:dyDescent="0.3">
      <c r="B65" s="130">
        <v>59</v>
      </c>
      <c r="C65" s="131" t="s">
        <v>380</v>
      </c>
      <c r="D65" s="131" t="s">
        <v>745</v>
      </c>
      <c r="E65" s="131" t="s">
        <v>746</v>
      </c>
      <c r="F65" s="131" t="s">
        <v>383</v>
      </c>
      <c r="G65" s="131" t="s">
        <v>744</v>
      </c>
      <c r="H65" s="131">
        <v>59</v>
      </c>
      <c r="I65" s="114" t="s">
        <v>747</v>
      </c>
      <c r="J65" s="132">
        <v>348</v>
      </c>
      <c r="K65" s="130" t="s">
        <v>9</v>
      </c>
      <c r="L65" s="131" t="s">
        <v>906</v>
      </c>
      <c r="M65" s="133" t="s">
        <v>698</v>
      </c>
      <c r="N65" s="133" t="s">
        <v>876</v>
      </c>
      <c r="O65" s="133" t="s">
        <v>722</v>
      </c>
      <c r="P65" s="114" t="s">
        <v>948</v>
      </c>
      <c r="Q65" s="114">
        <v>1</v>
      </c>
      <c r="R65" s="114">
        <v>1</v>
      </c>
      <c r="S65" s="196">
        <v>1</v>
      </c>
      <c r="T65" s="133" t="s">
        <v>576</v>
      </c>
      <c r="U65" s="196">
        <v>0</v>
      </c>
      <c r="V65" s="133" t="s">
        <v>576</v>
      </c>
      <c r="W65" s="196">
        <v>0</v>
      </c>
      <c r="X65" s="133" t="s">
        <v>576</v>
      </c>
      <c r="Y65" s="134">
        <v>297000</v>
      </c>
      <c r="Z65" s="134">
        <v>287715.19</v>
      </c>
      <c r="AA65" s="134">
        <v>287715.19</v>
      </c>
      <c r="AB65" s="134">
        <v>287715.19</v>
      </c>
      <c r="AC65" s="134">
        <v>0</v>
      </c>
      <c r="AD65" s="134">
        <v>1</v>
      </c>
      <c r="AE65" s="134">
        <v>1</v>
      </c>
      <c r="AF65" s="134">
        <f t="shared" si="5"/>
        <v>1</v>
      </c>
      <c r="AG65" s="134">
        <v>0.96873801346801347</v>
      </c>
      <c r="AH65" s="134">
        <v>0.96873801346801347</v>
      </c>
      <c r="AI65" s="134">
        <v>100</v>
      </c>
      <c r="AJ65" s="134">
        <v>100</v>
      </c>
      <c r="AK65" s="143">
        <f t="shared" si="4"/>
        <v>100</v>
      </c>
      <c r="AL65" s="119" t="s">
        <v>859</v>
      </c>
      <c r="AM65" s="144" t="s">
        <v>9</v>
      </c>
      <c r="AN65" s="140"/>
      <c r="AO65" s="140"/>
    </row>
    <row r="66" spans="2:41" s="140" customFormat="1" ht="15.75" thickBot="1" x14ac:dyDescent="0.3">
      <c r="B66" s="130">
        <v>60</v>
      </c>
      <c r="C66" s="131" t="s">
        <v>742</v>
      </c>
      <c r="D66" s="131" t="s">
        <v>745</v>
      </c>
      <c r="E66" s="131" t="s">
        <v>746</v>
      </c>
      <c r="F66" s="131" t="s">
        <v>741</v>
      </c>
      <c r="G66" s="131" t="s">
        <v>744</v>
      </c>
      <c r="H66" s="131">
        <v>60</v>
      </c>
      <c r="I66" s="114" t="s">
        <v>747</v>
      </c>
      <c r="J66" s="132">
        <v>348</v>
      </c>
      <c r="K66" s="130" t="s">
        <v>9</v>
      </c>
      <c r="L66" s="131" t="s">
        <v>907</v>
      </c>
      <c r="M66" s="133" t="s">
        <v>699</v>
      </c>
      <c r="N66" s="133" t="s">
        <v>876</v>
      </c>
      <c r="O66" s="133" t="s">
        <v>723</v>
      </c>
      <c r="P66" s="114" t="s">
        <v>947</v>
      </c>
      <c r="Q66" s="114">
        <v>1</v>
      </c>
      <c r="R66" s="114">
        <v>1</v>
      </c>
      <c r="S66" s="196">
        <v>1</v>
      </c>
      <c r="T66" s="133" t="s">
        <v>576</v>
      </c>
      <c r="U66" s="196">
        <v>0</v>
      </c>
      <c r="V66" s="133" t="s">
        <v>576</v>
      </c>
      <c r="W66" s="196">
        <v>0</v>
      </c>
      <c r="X66" s="133" t="s">
        <v>576</v>
      </c>
      <c r="Y66" s="134">
        <v>1999393.42</v>
      </c>
      <c r="Z66" s="134">
        <v>1577676.13</v>
      </c>
      <c r="AA66" s="134">
        <v>1577676.13</v>
      </c>
      <c r="AB66" s="134">
        <v>1577676.13</v>
      </c>
      <c r="AC66" s="134">
        <v>0</v>
      </c>
      <c r="AD66" s="134">
        <v>1</v>
      </c>
      <c r="AE66" s="134">
        <v>1</v>
      </c>
      <c r="AF66" s="134">
        <f t="shared" si="5"/>
        <v>1</v>
      </c>
      <c r="AG66" s="134">
        <v>0.78907738427987817</v>
      </c>
      <c r="AH66" s="134">
        <v>0.78907738427987817</v>
      </c>
      <c r="AI66" s="134">
        <v>100</v>
      </c>
      <c r="AJ66" s="134">
        <v>100</v>
      </c>
      <c r="AK66" s="143">
        <f t="shared" si="4"/>
        <v>100</v>
      </c>
      <c r="AL66" s="117" t="s">
        <v>858</v>
      </c>
      <c r="AM66" s="144" t="s">
        <v>9</v>
      </c>
    </row>
    <row r="67" spans="2:41" s="140" customFormat="1" ht="15.75" thickBot="1" x14ac:dyDescent="0.3">
      <c r="B67" s="130">
        <v>61</v>
      </c>
      <c r="C67" s="131" t="s">
        <v>380</v>
      </c>
      <c r="D67" s="131" t="s">
        <v>745</v>
      </c>
      <c r="E67" s="131" t="s">
        <v>746</v>
      </c>
      <c r="F67" s="131" t="s">
        <v>383</v>
      </c>
      <c r="G67" s="131" t="s">
        <v>744</v>
      </c>
      <c r="H67" s="131">
        <v>61</v>
      </c>
      <c r="I67" s="114" t="s">
        <v>747</v>
      </c>
      <c r="J67" s="132">
        <v>348</v>
      </c>
      <c r="K67" s="130" t="s">
        <v>9</v>
      </c>
      <c r="L67" s="131" t="s">
        <v>908</v>
      </c>
      <c r="M67" s="133" t="s">
        <v>700</v>
      </c>
      <c r="N67" s="133" t="s">
        <v>882</v>
      </c>
      <c r="O67" s="133" t="s">
        <v>611</v>
      </c>
      <c r="P67" s="114" t="s">
        <v>948</v>
      </c>
      <c r="Q67" s="114">
        <v>1</v>
      </c>
      <c r="R67" s="114">
        <v>1</v>
      </c>
      <c r="S67" s="196">
        <v>1</v>
      </c>
      <c r="T67" s="133" t="s">
        <v>576</v>
      </c>
      <c r="U67" s="196">
        <v>0</v>
      </c>
      <c r="V67" s="133" t="s">
        <v>576</v>
      </c>
      <c r="W67" s="196">
        <v>0</v>
      </c>
      <c r="X67" s="133" t="s">
        <v>576</v>
      </c>
      <c r="Y67" s="134">
        <v>150000</v>
      </c>
      <c r="Z67" s="134">
        <v>147033.98000000001</v>
      </c>
      <c r="AA67" s="134">
        <v>147033.98000000001</v>
      </c>
      <c r="AB67" s="134">
        <v>147033.98000000001</v>
      </c>
      <c r="AC67" s="134">
        <v>0</v>
      </c>
      <c r="AD67" s="134">
        <v>1</v>
      </c>
      <c r="AE67" s="134">
        <v>1</v>
      </c>
      <c r="AF67" s="134">
        <f t="shared" si="5"/>
        <v>1</v>
      </c>
      <c r="AG67" s="134">
        <v>0.98022653333333343</v>
      </c>
      <c r="AH67" s="134">
        <v>0.98022653333333343</v>
      </c>
      <c r="AI67" s="134">
        <v>100</v>
      </c>
      <c r="AJ67" s="134">
        <v>100</v>
      </c>
      <c r="AK67" s="143">
        <f t="shared" si="4"/>
        <v>100</v>
      </c>
      <c r="AL67" s="119" t="s">
        <v>859</v>
      </c>
      <c r="AM67" s="144" t="s">
        <v>9</v>
      </c>
    </row>
    <row r="68" spans="2:41" s="140" customFormat="1" ht="15.75" thickBot="1" x14ac:dyDescent="0.3">
      <c r="B68" s="130">
        <v>62</v>
      </c>
      <c r="C68" s="131" t="s">
        <v>740</v>
      </c>
      <c r="D68" s="131" t="s">
        <v>745</v>
      </c>
      <c r="E68" s="131" t="s">
        <v>746</v>
      </c>
      <c r="F68" s="131" t="s">
        <v>383</v>
      </c>
      <c r="G68" s="131" t="s">
        <v>744</v>
      </c>
      <c r="H68" s="131">
        <v>62</v>
      </c>
      <c r="I68" s="114" t="s">
        <v>747</v>
      </c>
      <c r="J68" s="132">
        <v>343</v>
      </c>
      <c r="K68" s="132" t="s">
        <v>749</v>
      </c>
      <c r="L68" s="131" t="s">
        <v>909</v>
      </c>
      <c r="M68" s="133" t="s">
        <v>701</v>
      </c>
      <c r="N68" s="133" t="s">
        <v>876</v>
      </c>
      <c r="O68" s="133" t="s">
        <v>605</v>
      </c>
      <c r="P68" s="114" t="s">
        <v>760</v>
      </c>
      <c r="Q68" s="114">
        <v>1</v>
      </c>
      <c r="R68" s="114">
        <v>1</v>
      </c>
      <c r="S68" s="196">
        <v>0.59</v>
      </c>
      <c r="T68" s="133" t="s">
        <v>692</v>
      </c>
      <c r="U68" s="196">
        <v>0.41</v>
      </c>
      <c r="V68" s="133" t="s">
        <v>576</v>
      </c>
      <c r="W68" s="196">
        <v>0</v>
      </c>
      <c r="X68" s="133" t="s">
        <v>576</v>
      </c>
      <c r="Y68" s="134">
        <v>354085.92</v>
      </c>
      <c r="Z68" s="134">
        <v>347156</v>
      </c>
      <c r="AA68" s="134">
        <v>173578</v>
      </c>
      <c r="AB68" s="134">
        <v>173578</v>
      </c>
      <c r="AC68" s="134">
        <v>173578</v>
      </c>
      <c r="AD68" s="134">
        <v>1</v>
      </c>
      <c r="AE68" s="134">
        <v>1</v>
      </c>
      <c r="AF68" s="134">
        <f t="shared" si="5"/>
        <v>1</v>
      </c>
      <c r="AG68" s="134">
        <v>0.49021435249388062</v>
      </c>
      <c r="AH68" s="134">
        <v>0.98042870498776125</v>
      </c>
      <c r="AI68" s="134">
        <v>100</v>
      </c>
      <c r="AJ68" s="134">
        <v>100</v>
      </c>
      <c r="AK68" s="143">
        <f t="shared" si="4"/>
        <v>100</v>
      </c>
      <c r="AL68" s="119" t="s">
        <v>951</v>
      </c>
      <c r="AM68" s="144" t="s">
        <v>9</v>
      </c>
    </row>
    <row r="69" spans="2:41" s="140" customFormat="1" ht="15.75" thickBot="1" x14ac:dyDescent="0.3">
      <c r="B69" s="130">
        <v>63</v>
      </c>
      <c r="C69" s="131" t="s">
        <v>740</v>
      </c>
      <c r="D69" s="131" t="s">
        <v>745</v>
      </c>
      <c r="E69" s="131" t="s">
        <v>746</v>
      </c>
      <c r="F69" s="131" t="s">
        <v>383</v>
      </c>
      <c r="G69" s="131" t="s">
        <v>744</v>
      </c>
      <c r="H69" s="131">
        <v>63</v>
      </c>
      <c r="I69" s="114" t="s">
        <v>747</v>
      </c>
      <c r="J69" s="132">
        <v>343</v>
      </c>
      <c r="K69" s="132" t="s">
        <v>749</v>
      </c>
      <c r="L69" s="131" t="s">
        <v>910</v>
      </c>
      <c r="M69" s="133" t="s">
        <v>702</v>
      </c>
      <c r="N69" s="133" t="s">
        <v>876</v>
      </c>
      <c r="O69" s="133" t="s">
        <v>605</v>
      </c>
      <c r="P69" s="114" t="s">
        <v>760</v>
      </c>
      <c r="Q69" s="114">
        <v>1</v>
      </c>
      <c r="R69" s="114">
        <v>1</v>
      </c>
      <c r="S69" s="196">
        <v>0.85</v>
      </c>
      <c r="T69" s="133" t="s">
        <v>692</v>
      </c>
      <c r="U69" s="196">
        <v>0.15</v>
      </c>
      <c r="V69" s="133" t="s">
        <v>576</v>
      </c>
      <c r="W69" s="196">
        <v>0</v>
      </c>
      <c r="X69" s="133" t="s">
        <v>576</v>
      </c>
      <c r="Y69" s="134">
        <v>260509.68</v>
      </c>
      <c r="Z69" s="134">
        <v>249441.35</v>
      </c>
      <c r="AA69" s="134">
        <v>210228.53</v>
      </c>
      <c r="AB69" s="134">
        <v>210228.53</v>
      </c>
      <c r="AC69" s="134">
        <v>39212.820000000007</v>
      </c>
      <c r="AD69" s="134">
        <v>1</v>
      </c>
      <c r="AE69" s="134">
        <v>1</v>
      </c>
      <c r="AF69" s="134">
        <f t="shared" si="5"/>
        <v>1</v>
      </c>
      <c r="AG69" s="134">
        <v>0.80698932185552574</v>
      </c>
      <c r="AH69" s="134">
        <v>0.95751278800849171</v>
      </c>
      <c r="AI69" s="134">
        <v>100</v>
      </c>
      <c r="AJ69" s="134">
        <v>100</v>
      </c>
      <c r="AK69" s="143">
        <f t="shared" si="4"/>
        <v>100</v>
      </c>
      <c r="AL69" s="119" t="s">
        <v>951</v>
      </c>
      <c r="AM69" s="144" t="s">
        <v>9</v>
      </c>
    </row>
    <row r="70" spans="2:41" s="140" customFormat="1" ht="15.75" thickBot="1" x14ac:dyDescent="0.3">
      <c r="B70" s="130">
        <v>64</v>
      </c>
      <c r="C70" s="131" t="s">
        <v>740</v>
      </c>
      <c r="D70" s="131" t="s">
        <v>745</v>
      </c>
      <c r="E70" s="131" t="s">
        <v>746</v>
      </c>
      <c r="F70" s="131" t="s">
        <v>383</v>
      </c>
      <c r="G70" s="131" t="s">
        <v>744</v>
      </c>
      <c r="H70" s="131">
        <v>64</v>
      </c>
      <c r="I70" s="114" t="s">
        <v>747</v>
      </c>
      <c r="J70" s="132">
        <v>343</v>
      </c>
      <c r="K70" s="132" t="s">
        <v>749</v>
      </c>
      <c r="L70" s="131" t="s">
        <v>911</v>
      </c>
      <c r="M70" s="133" t="s">
        <v>703</v>
      </c>
      <c r="N70" s="133" t="s">
        <v>876</v>
      </c>
      <c r="O70" s="133" t="s">
        <v>605</v>
      </c>
      <c r="P70" s="114" t="s">
        <v>760</v>
      </c>
      <c r="Q70" s="114">
        <v>1</v>
      </c>
      <c r="R70" s="114">
        <v>1</v>
      </c>
      <c r="S70" s="196">
        <v>0.85</v>
      </c>
      <c r="T70" s="133" t="s">
        <v>692</v>
      </c>
      <c r="U70" s="196">
        <v>0.15</v>
      </c>
      <c r="V70" s="133" t="s">
        <v>576</v>
      </c>
      <c r="W70" s="196">
        <v>0</v>
      </c>
      <c r="X70" s="133" t="s">
        <v>576</v>
      </c>
      <c r="Y70" s="134">
        <v>273978.3</v>
      </c>
      <c r="Z70" s="134">
        <v>262983.84000000003</v>
      </c>
      <c r="AA70" s="134">
        <v>210951.08</v>
      </c>
      <c r="AB70" s="134">
        <v>210951.08</v>
      </c>
      <c r="AC70" s="134">
        <v>52032.760000000038</v>
      </c>
      <c r="AD70" s="134">
        <v>1</v>
      </c>
      <c r="AE70" s="134">
        <v>1</v>
      </c>
      <c r="AF70" s="134">
        <f t="shared" ref="AF70:AF101" si="6">+S70+U70+W70</f>
        <v>1</v>
      </c>
      <c r="AG70" s="134">
        <v>0.76995543077681694</v>
      </c>
      <c r="AH70" s="134">
        <v>0.95987105548140139</v>
      </c>
      <c r="AI70" s="134">
        <v>100</v>
      </c>
      <c r="AJ70" s="134">
        <v>100</v>
      </c>
      <c r="AK70" s="143">
        <f t="shared" si="4"/>
        <v>100</v>
      </c>
      <c r="AL70" s="119" t="s">
        <v>951</v>
      </c>
      <c r="AM70" s="144" t="s">
        <v>9</v>
      </c>
    </row>
    <row r="71" spans="2:41" s="140" customFormat="1" ht="15.75" thickBot="1" x14ac:dyDescent="0.3">
      <c r="B71" s="130">
        <v>65</v>
      </c>
      <c r="C71" s="131" t="s">
        <v>740</v>
      </c>
      <c r="D71" s="131" t="s">
        <v>745</v>
      </c>
      <c r="E71" s="131" t="s">
        <v>746</v>
      </c>
      <c r="F71" s="131" t="s">
        <v>383</v>
      </c>
      <c r="G71" s="131" t="s">
        <v>744</v>
      </c>
      <c r="H71" s="131">
        <v>65</v>
      </c>
      <c r="I71" s="114" t="s">
        <v>747</v>
      </c>
      <c r="J71" s="132">
        <v>343</v>
      </c>
      <c r="K71" s="132" t="s">
        <v>749</v>
      </c>
      <c r="L71" s="131" t="s">
        <v>912</v>
      </c>
      <c r="M71" s="133" t="s">
        <v>704</v>
      </c>
      <c r="N71" s="133" t="s">
        <v>876</v>
      </c>
      <c r="O71" s="133" t="s">
        <v>605</v>
      </c>
      <c r="P71" s="114" t="s">
        <v>760</v>
      </c>
      <c r="Q71" s="114">
        <v>1</v>
      </c>
      <c r="R71" s="114">
        <v>1</v>
      </c>
      <c r="S71" s="196">
        <v>0.8</v>
      </c>
      <c r="T71" s="133" t="s">
        <v>692</v>
      </c>
      <c r="U71" s="196">
        <v>0.2</v>
      </c>
      <c r="V71" s="133" t="s">
        <v>576</v>
      </c>
      <c r="W71" s="196">
        <v>0</v>
      </c>
      <c r="X71" s="133" t="s">
        <v>576</v>
      </c>
      <c r="Y71" s="134">
        <v>328018.74</v>
      </c>
      <c r="Z71" s="134">
        <v>317913.28999999998</v>
      </c>
      <c r="AA71" s="134">
        <v>230726.78</v>
      </c>
      <c r="AB71" s="134">
        <v>230726.78</v>
      </c>
      <c r="AC71" s="134">
        <v>87186.50999999998</v>
      </c>
      <c r="AD71" s="134">
        <v>1</v>
      </c>
      <c r="AE71" s="134">
        <v>1</v>
      </c>
      <c r="AF71" s="134">
        <f t="shared" si="6"/>
        <v>1</v>
      </c>
      <c r="AG71" s="134">
        <v>0.70339511699849833</v>
      </c>
      <c r="AH71" s="134">
        <v>0.96919246138193194</v>
      </c>
      <c r="AI71" s="134">
        <v>100</v>
      </c>
      <c r="AJ71" s="134">
        <v>100</v>
      </c>
      <c r="AK71" s="143">
        <f t="shared" si="4"/>
        <v>100</v>
      </c>
      <c r="AL71" s="119" t="s">
        <v>951</v>
      </c>
      <c r="AM71" s="144" t="s">
        <v>9</v>
      </c>
    </row>
    <row r="72" spans="2:41" s="140" customFormat="1" ht="15.75" thickBot="1" x14ac:dyDescent="0.3">
      <c r="B72" s="130">
        <v>66</v>
      </c>
      <c r="C72" s="131" t="s">
        <v>740</v>
      </c>
      <c r="D72" s="131" t="s">
        <v>745</v>
      </c>
      <c r="E72" s="131" t="s">
        <v>746</v>
      </c>
      <c r="F72" s="131" t="s">
        <v>383</v>
      </c>
      <c r="G72" s="131" t="s">
        <v>744</v>
      </c>
      <c r="H72" s="131">
        <v>66</v>
      </c>
      <c r="I72" s="114" t="s">
        <v>747</v>
      </c>
      <c r="J72" s="132">
        <v>343</v>
      </c>
      <c r="K72" s="132" t="s">
        <v>749</v>
      </c>
      <c r="L72" s="131" t="s">
        <v>913</v>
      </c>
      <c r="M72" s="133" t="s">
        <v>705</v>
      </c>
      <c r="N72" s="133" t="s">
        <v>876</v>
      </c>
      <c r="O72" s="133" t="s">
        <v>614</v>
      </c>
      <c r="P72" s="114" t="s">
        <v>760</v>
      </c>
      <c r="Q72" s="114">
        <v>1</v>
      </c>
      <c r="R72" s="114">
        <v>1</v>
      </c>
      <c r="S72" s="196">
        <v>0.8</v>
      </c>
      <c r="T72" s="133" t="s">
        <v>692</v>
      </c>
      <c r="U72" s="196">
        <v>0.2</v>
      </c>
      <c r="V72" s="133" t="s">
        <v>576</v>
      </c>
      <c r="W72" s="196">
        <v>0</v>
      </c>
      <c r="X72" s="133" t="s">
        <v>576</v>
      </c>
      <c r="Y72" s="134">
        <v>267650.06</v>
      </c>
      <c r="Z72" s="134">
        <v>229195.42</v>
      </c>
      <c r="AA72" s="134">
        <v>188211.32</v>
      </c>
      <c r="AB72" s="134">
        <v>188211.32</v>
      </c>
      <c r="AC72" s="134">
        <v>40984.100000000006</v>
      </c>
      <c r="AD72" s="134">
        <v>1</v>
      </c>
      <c r="AE72" s="134">
        <v>1</v>
      </c>
      <c r="AF72" s="134">
        <f t="shared" si="6"/>
        <v>1</v>
      </c>
      <c r="AG72" s="134">
        <v>0.70319924456583349</v>
      </c>
      <c r="AH72" s="134">
        <v>0.85632493413227706</v>
      </c>
      <c r="AI72" s="134">
        <v>100</v>
      </c>
      <c r="AJ72" s="134">
        <v>100</v>
      </c>
      <c r="AK72" s="143">
        <f t="shared" ref="AK72:AK101" si="7">AJ72</f>
        <v>100</v>
      </c>
      <c r="AL72" s="119" t="s">
        <v>951</v>
      </c>
      <c r="AM72" s="144" t="s">
        <v>9</v>
      </c>
    </row>
    <row r="73" spans="2:41" s="140" customFormat="1" ht="15.75" thickBot="1" x14ac:dyDescent="0.3">
      <c r="B73" s="130">
        <v>67</v>
      </c>
      <c r="C73" s="131" t="s">
        <v>740</v>
      </c>
      <c r="D73" s="131" t="s">
        <v>745</v>
      </c>
      <c r="E73" s="131" t="s">
        <v>746</v>
      </c>
      <c r="F73" s="131" t="s">
        <v>383</v>
      </c>
      <c r="G73" s="131" t="s">
        <v>744</v>
      </c>
      <c r="H73" s="131">
        <v>67</v>
      </c>
      <c r="I73" s="114" t="s">
        <v>747</v>
      </c>
      <c r="J73" s="132">
        <v>343</v>
      </c>
      <c r="K73" s="132" t="s">
        <v>749</v>
      </c>
      <c r="L73" s="131" t="s">
        <v>914</v>
      </c>
      <c r="M73" s="133" t="s">
        <v>706</v>
      </c>
      <c r="N73" s="133" t="s">
        <v>876</v>
      </c>
      <c r="O73" s="133" t="s">
        <v>614</v>
      </c>
      <c r="P73" s="114" t="s">
        <v>760</v>
      </c>
      <c r="Q73" s="114">
        <v>1</v>
      </c>
      <c r="R73" s="114">
        <v>1</v>
      </c>
      <c r="S73" s="196">
        <v>1</v>
      </c>
      <c r="T73" s="133" t="s">
        <v>576</v>
      </c>
      <c r="U73" s="196">
        <v>0</v>
      </c>
      <c r="V73" s="133" t="s">
        <v>576</v>
      </c>
      <c r="W73" s="196">
        <v>0</v>
      </c>
      <c r="X73" s="133" t="s">
        <v>576</v>
      </c>
      <c r="Y73" s="134">
        <v>331734.99</v>
      </c>
      <c r="Z73" s="134">
        <v>299796.81</v>
      </c>
      <c r="AA73" s="134">
        <v>255481.85</v>
      </c>
      <c r="AB73" s="134">
        <v>255481.85</v>
      </c>
      <c r="AC73" s="134">
        <v>44314.959999999992</v>
      </c>
      <c r="AD73" s="134">
        <v>1</v>
      </c>
      <c r="AE73" s="134">
        <v>1</v>
      </c>
      <c r="AF73" s="134">
        <f t="shared" si="6"/>
        <v>1</v>
      </c>
      <c r="AG73" s="134">
        <v>0.77013838666822576</v>
      </c>
      <c r="AH73" s="134">
        <v>0.90372381279406189</v>
      </c>
      <c r="AI73" s="134">
        <v>100</v>
      </c>
      <c r="AJ73" s="134">
        <v>100</v>
      </c>
      <c r="AK73" s="143">
        <f t="shared" si="7"/>
        <v>100</v>
      </c>
      <c r="AL73" s="119" t="s">
        <v>951</v>
      </c>
      <c r="AM73" s="144" t="s">
        <v>9</v>
      </c>
    </row>
    <row r="74" spans="2:41" s="140" customFormat="1" ht="15.75" thickBot="1" x14ac:dyDescent="0.3">
      <c r="B74" s="130">
        <v>68</v>
      </c>
      <c r="C74" s="131" t="s">
        <v>740</v>
      </c>
      <c r="D74" s="131" t="s">
        <v>745</v>
      </c>
      <c r="E74" s="131" t="s">
        <v>746</v>
      </c>
      <c r="F74" s="131" t="s">
        <v>383</v>
      </c>
      <c r="G74" s="131" t="s">
        <v>744</v>
      </c>
      <c r="H74" s="131">
        <v>68</v>
      </c>
      <c r="I74" s="114" t="s">
        <v>747</v>
      </c>
      <c r="J74" s="132">
        <v>343</v>
      </c>
      <c r="K74" s="132" t="s">
        <v>749</v>
      </c>
      <c r="L74" s="131" t="s">
        <v>915</v>
      </c>
      <c r="M74" s="133" t="s">
        <v>707</v>
      </c>
      <c r="N74" s="133" t="s">
        <v>883</v>
      </c>
      <c r="O74" s="133" t="s">
        <v>609</v>
      </c>
      <c r="P74" s="114" t="s">
        <v>760</v>
      </c>
      <c r="Q74" s="114">
        <v>1</v>
      </c>
      <c r="R74" s="114">
        <v>1</v>
      </c>
      <c r="S74" s="196">
        <v>0.3</v>
      </c>
      <c r="T74" s="133" t="s">
        <v>692</v>
      </c>
      <c r="U74" s="196">
        <v>0.7</v>
      </c>
      <c r="V74" s="133" t="s">
        <v>576</v>
      </c>
      <c r="W74" s="196">
        <v>0</v>
      </c>
      <c r="X74" s="133" t="s">
        <v>576</v>
      </c>
      <c r="Y74" s="134">
        <v>106564.42</v>
      </c>
      <c r="Z74" s="134">
        <v>101259.25</v>
      </c>
      <c r="AA74" s="134">
        <v>60620.92</v>
      </c>
      <c r="AB74" s="134">
        <v>60620.92</v>
      </c>
      <c r="AC74" s="134">
        <v>40638.33</v>
      </c>
      <c r="AD74" s="134">
        <v>1</v>
      </c>
      <c r="AE74" s="134">
        <v>1</v>
      </c>
      <c r="AF74" s="134">
        <f t="shared" si="6"/>
        <v>1</v>
      </c>
      <c r="AG74" s="134">
        <v>0.56886641901677881</v>
      </c>
      <c r="AH74" s="134">
        <v>0.95021631047210697</v>
      </c>
      <c r="AI74" s="134">
        <v>100</v>
      </c>
      <c r="AJ74" s="134">
        <v>100</v>
      </c>
      <c r="AK74" s="143">
        <f t="shared" si="7"/>
        <v>100</v>
      </c>
      <c r="AL74" s="119" t="s">
        <v>951</v>
      </c>
      <c r="AM74" s="144" t="s">
        <v>9</v>
      </c>
    </row>
    <row r="75" spans="2:41" s="140" customFormat="1" ht="15.75" thickBot="1" x14ac:dyDescent="0.3">
      <c r="B75" s="130">
        <v>69</v>
      </c>
      <c r="C75" s="131" t="s">
        <v>740</v>
      </c>
      <c r="D75" s="131" t="s">
        <v>745</v>
      </c>
      <c r="E75" s="131" t="s">
        <v>746</v>
      </c>
      <c r="F75" s="131" t="s">
        <v>383</v>
      </c>
      <c r="G75" s="131" t="s">
        <v>744</v>
      </c>
      <c r="H75" s="131">
        <v>69</v>
      </c>
      <c r="I75" s="114" t="s">
        <v>747</v>
      </c>
      <c r="J75" s="132">
        <v>343</v>
      </c>
      <c r="K75" s="132" t="s">
        <v>749</v>
      </c>
      <c r="L75" s="131" t="s">
        <v>916</v>
      </c>
      <c r="M75" s="133" t="s">
        <v>708</v>
      </c>
      <c r="N75" s="133" t="s">
        <v>883</v>
      </c>
      <c r="O75" s="133" t="s">
        <v>724</v>
      </c>
      <c r="P75" s="114" t="s">
        <v>760</v>
      </c>
      <c r="Q75" s="114">
        <v>1</v>
      </c>
      <c r="R75" s="114">
        <v>1</v>
      </c>
      <c r="S75" s="196">
        <v>0.6</v>
      </c>
      <c r="T75" s="133" t="s">
        <v>692</v>
      </c>
      <c r="U75" s="196">
        <v>0.4</v>
      </c>
      <c r="V75" s="133" t="s">
        <v>576</v>
      </c>
      <c r="W75" s="196">
        <v>0</v>
      </c>
      <c r="X75" s="133" t="s">
        <v>576</v>
      </c>
      <c r="Y75" s="134">
        <v>218581.22</v>
      </c>
      <c r="Z75" s="134">
        <v>205645.52</v>
      </c>
      <c r="AA75" s="134">
        <v>142591.78</v>
      </c>
      <c r="AB75" s="134">
        <v>142591.78</v>
      </c>
      <c r="AC75" s="134">
        <v>63053.739999999991</v>
      </c>
      <c r="AD75" s="134">
        <v>1</v>
      </c>
      <c r="AE75" s="134">
        <v>1</v>
      </c>
      <c r="AF75" s="134">
        <f t="shared" si="6"/>
        <v>1</v>
      </c>
      <c r="AG75" s="134">
        <v>0.65235146917013276</v>
      </c>
      <c r="AH75" s="134">
        <v>0.94081970994580411</v>
      </c>
      <c r="AI75" s="134">
        <v>100</v>
      </c>
      <c r="AJ75" s="134">
        <v>100</v>
      </c>
      <c r="AK75" s="143">
        <f t="shared" si="7"/>
        <v>100</v>
      </c>
      <c r="AL75" s="119" t="s">
        <v>951</v>
      </c>
      <c r="AM75" s="144" t="s">
        <v>9</v>
      </c>
    </row>
    <row r="76" spans="2:41" s="140" customFormat="1" ht="15.75" thickBot="1" x14ac:dyDescent="0.3">
      <c r="B76" s="130">
        <v>70</v>
      </c>
      <c r="C76" s="131" t="s">
        <v>740</v>
      </c>
      <c r="D76" s="131" t="s">
        <v>745</v>
      </c>
      <c r="E76" s="131" t="s">
        <v>746</v>
      </c>
      <c r="F76" s="131" t="s">
        <v>383</v>
      </c>
      <c r="G76" s="131" t="s">
        <v>744</v>
      </c>
      <c r="H76" s="131">
        <v>70</v>
      </c>
      <c r="I76" s="114" t="s">
        <v>747</v>
      </c>
      <c r="J76" s="132">
        <v>343</v>
      </c>
      <c r="K76" s="132" t="s">
        <v>749</v>
      </c>
      <c r="L76" s="131" t="s">
        <v>917</v>
      </c>
      <c r="M76" s="133" t="s">
        <v>709</v>
      </c>
      <c r="N76" s="133" t="s">
        <v>883</v>
      </c>
      <c r="O76" s="133" t="s">
        <v>725</v>
      </c>
      <c r="P76" s="114" t="s">
        <v>760</v>
      </c>
      <c r="Q76" s="114">
        <v>1</v>
      </c>
      <c r="R76" s="114">
        <v>1</v>
      </c>
      <c r="S76" s="196">
        <v>0.35</v>
      </c>
      <c r="T76" s="133" t="s">
        <v>692</v>
      </c>
      <c r="U76" s="196">
        <v>0.65</v>
      </c>
      <c r="V76" s="133" t="s">
        <v>576</v>
      </c>
      <c r="W76" s="196">
        <v>0</v>
      </c>
      <c r="X76" s="133" t="s">
        <v>576</v>
      </c>
      <c r="Y76" s="134">
        <v>236429.82</v>
      </c>
      <c r="Z76" s="134">
        <v>143288.35</v>
      </c>
      <c r="AA76" s="134">
        <v>143288.35</v>
      </c>
      <c r="AB76" s="134">
        <v>143288.35</v>
      </c>
      <c r="AC76" s="134">
        <v>0</v>
      </c>
      <c r="AD76" s="134">
        <v>1</v>
      </c>
      <c r="AE76" s="134">
        <v>1</v>
      </c>
      <c r="AF76" s="134">
        <f t="shared" si="6"/>
        <v>1</v>
      </c>
      <c r="AG76" s="134">
        <v>0.60605024357756565</v>
      </c>
      <c r="AH76" s="134">
        <v>0.60605024357756565</v>
      </c>
      <c r="AI76" s="134">
        <v>100</v>
      </c>
      <c r="AJ76" s="134">
        <v>100</v>
      </c>
      <c r="AK76" s="143">
        <f t="shared" si="7"/>
        <v>100</v>
      </c>
      <c r="AL76" s="119" t="s">
        <v>951</v>
      </c>
      <c r="AM76" s="144" t="s">
        <v>9</v>
      </c>
    </row>
    <row r="77" spans="2:41" s="140" customFormat="1" ht="15.75" thickBot="1" x14ac:dyDescent="0.3">
      <c r="B77" s="130">
        <v>71</v>
      </c>
      <c r="C77" s="131" t="s">
        <v>740</v>
      </c>
      <c r="D77" s="131" t="s">
        <v>745</v>
      </c>
      <c r="E77" s="131" t="s">
        <v>746</v>
      </c>
      <c r="F77" s="131" t="s">
        <v>383</v>
      </c>
      <c r="G77" s="131" t="s">
        <v>744</v>
      </c>
      <c r="H77" s="131">
        <v>71</v>
      </c>
      <c r="I77" s="114" t="s">
        <v>747</v>
      </c>
      <c r="J77" s="132">
        <v>343</v>
      </c>
      <c r="K77" s="132" t="s">
        <v>749</v>
      </c>
      <c r="L77" s="131" t="s">
        <v>918</v>
      </c>
      <c r="M77" s="133" t="s">
        <v>710</v>
      </c>
      <c r="N77" s="133" t="s">
        <v>883</v>
      </c>
      <c r="O77" s="133" t="s">
        <v>726</v>
      </c>
      <c r="P77" s="114" t="s">
        <v>760</v>
      </c>
      <c r="Q77" s="114">
        <v>1</v>
      </c>
      <c r="R77" s="114">
        <v>1</v>
      </c>
      <c r="S77" s="196">
        <v>0.6</v>
      </c>
      <c r="T77" s="133" t="s">
        <v>692</v>
      </c>
      <c r="U77" s="196">
        <v>0.4</v>
      </c>
      <c r="V77" s="133" t="s">
        <v>576</v>
      </c>
      <c r="W77" s="196">
        <v>0</v>
      </c>
      <c r="X77" s="133" t="s">
        <v>576</v>
      </c>
      <c r="Y77" s="134">
        <v>250430.93</v>
      </c>
      <c r="Z77" s="134">
        <v>207478.98</v>
      </c>
      <c r="AA77" s="134">
        <v>207478.98</v>
      </c>
      <c r="AB77" s="134">
        <v>207478.98</v>
      </c>
      <c r="AC77" s="134">
        <v>0</v>
      </c>
      <c r="AD77" s="134">
        <v>1</v>
      </c>
      <c r="AE77" s="134">
        <v>1</v>
      </c>
      <c r="AF77" s="134">
        <f t="shared" si="6"/>
        <v>1</v>
      </c>
      <c r="AG77" s="134">
        <v>0.82848783894225853</v>
      </c>
      <c r="AH77" s="134">
        <v>0.82848783894225853</v>
      </c>
      <c r="AI77" s="134">
        <v>100</v>
      </c>
      <c r="AJ77" s="134">
        <v>100</v>
      </c>
      <c r="AK77" s="143">
        <f t="shared" si="7"/>
        <v>100</v>
      </c>
      <c r="AL77" s="119" t="s">
        <v>951</v>
      </c>
      <c r="AM77" s="144" t="s">
        <v>9</v>
      </c>
    </row>
    <row r="78" spans="2:41" s="140" customFormat="1" ht="15.75" thickBot="1" x14ac:dyDescent="0.3">
      <c r="B78" s="130">
        <v>72</v>
      </c>
      <c r="C78" s="131" t="s">
        <v>740</v>
      </c>
      <c r="D78" s="131" t="s">
        <v>745</v>
      </c>
      <c r="E78" s="131" t="s">
        <v>746</v>
      </c>
      <c r="F78" s="131" t="s">
        <v>383</v>
      </c>
      <c r="G78" s="131" t="s">
        <v>744</v>
      </c>
      <c r="H78" s="131">
        <v>72</v>
      </c>
      <c r="I78" s="114" t="s">
        <v>747</v>
      </c>
      <c r="J78" s="132">
        <v>343</v>
      </c>
      <c r="K78" s="132" t="s">
        <v>749</v>
      </c>
      <c r="L78" s="131" t="s">
        <v>919</v>
      </c>
      <c r="M78" s="133" t="s">
        <v>711</v>
      </c>
      <c r="N78" s="133" t="s">
        <v>883</v>
      </c>
      <c r="O78" s="133" t="s">
        <v>726</v>
      </c>
      <c r="P78" s="114" t="s">
        <v>760</v>
      </c>
      <c r="Q78" s="114">
        <v>1</v>
      </c>
      <c r="R78" s="114">
        <v>1</v>
      </c>
      <c r="S78" s="196">
        <v>0.4</v>
      </c>
      <c r="T78" s="133" t="s">
        <v>692</v>
      </c>
      <c r="U78" s="196">
        <v>0.6</v>
      </c>
      <c r="V78" s="133" t="s">
        <v>576</v>
      </c>
      <c r="W78" s="196">
        <v>0</v>
      </c>
      <c r="X78" s="133" t="s">
        <v>576</v>
      </c>
      <c r="Y78" s="134">
        <v>218479.27</v>
      </c>
      <c r="Z78" s="134">
        <v>132342.60999999999</v>
      </c>
      <c r="AA78" s="134">
        <v>132342.60999999999</v>
      </c>
      <c r="AB78" s="134">
        <v>132342.60999999999</v>
      </c>
      <c r="AC78" s="134">
        <v>0</v>
      </c>
      <c r="AD78" s="134">
        <v>1</v>
      </c>
      <c r="AE78" s="134">
        <v>1</v>
      </c>
      <c r="AF78" s="134">
        <f t="shared" si="6"/>
        <v>1</v>
      </c>
      <c r="AG78" s="134">
        <v>0.60574447177528556</v>
      </c>
      <c r="AH78" s="134">
        <v>0.60574447177528556</v>
      </c>
      <c r="AI78" s="134">
        <v>100</v>
      </c>
      <c r="AJ78" s="134">
        <v>100</v>
      </c>
      <c r="AK78" s="143">
        <f t="shared" si="7"/>
        <v>100</v>
      </c>
      <c r="AL78" s="119" t="s">
        <v>951</v>
      </c>
      <c r="AM78" s="144" t="s">
        <v>9</v>
      </c>
    </row>
    <row r="79" spans="2:41" s="140" customFormat="1" ht="15.75" thickBot="1" x14ac:dyDescent="0.3">
      <c r="B79" s="130">
        <v>73</v>
      </c>
      <c r="C79" s="131" t="s">
        <v>740</v>
      </c>
      <c r="D79" s="131" t="s">
        <v>745</v>
      </c>
      <c r="E79" s="131" t="s">
        <v>746</v>
      </c>
      <c r="F79" s="131" t="s">
        <v>383</v>
      </c>
      <c r="G79" s="131" t="s">
        <v>744</v>
      </c>
      <c r="H79" s="131">
        <v>73</v>
      </c>
      <c r="I79" s="114" t="s">
        <v>747</v>
      </c>
      <c r="J79" s="132">
        <v>343</v>
      </c>
      <c r="K79" s="132" t="s">
        <v>749</v>
      </c>
      <c r="L79" s="131" t="s">
        <v>920</v>
      </c>
      <c r="M79" s="133" t="s">
        <v>712</v>
      </c>
      <c r="N79" s="133" t="s">
        <v>883</v>
      </c>
      <c r="O79" s="133" t="s">
        <v>726</v>
      </c>
      <c r="P79" s="114" t="s">
        <v>760</v>
      </c>
      <c r="Q79" s="114">
        <v>1</v>
      </c>
      <c r="R79" s="114">
        <v>1</v>
      </c>
      <c r="S79" s="196">
        <v>0.5</v>
      </c>
      <c r="T79" s="133" t="s">
        <v>692</v>
      </c>
      <c r="U79" s="196">
        <v>0.5</v>
      </c>
      <c r="V79" s="133" t="s">
        <v>576</v>
      </c>
      <c r="W79" s="196">
        <v>0</v>
      </c>
      <c r="X79" s="133" t="s">
        <v>576</v>
      </c>
      <c r="Y79" s="134">
        <v>254114.62</v>
      </c>
      <c r="Z79" s="134">
        <v>206788.36</v>
      </c>
      <c r="AA79" s="134">
        <v>206788.36</v>
      </c>
      <c r="AB79" s="134">
        <v>206788.36</v>
      </c>
      <c r="AC79" s="134">
        <v>0</v>
      </c>
      <c r="AD79" s="134">
        <v>1</v>
      </c>
      <c r="AE79" s="134">
        <v>1</v>
      </c>
      <c r="AF79" s="134">
        <f t="shared" si="6"/>
        <v>1</v>
      </c>
      <c r="AG79" s="134">
        <v>0.8137601842821951</v>
      </c>
      <c r="AH79" s="134">
        <v>0.8137601842821951</v>
      </c>
      <c r="AI79" s="134">
        <v>100</v>
      </c>
      <c r="AJ79" s="134">
        <v>100</v>
      </c>
      <c r="AK79" s="143">
        <f t="shared" si="7"/>
        <v>100</v>
      </c>
      <c r="AL79" s="119" t="s">
        <v>951</v>
      </c>
      <c r="AM79" s="144" t="s">
        <v>9</v>
      </c>
    </row>
    <row r="80" spans="2:41" s="140" customFormat="1" ht="15.75" thickBot="1" x14ac:dyDescent="0.3">
      <c r="B80" s="130">
        <v>74</v>
      </c>
      <c r="C80" s="131" t="s">
        <v>740</v>
      </c>
      <c r="D80" s="131" t="s">
        <v>745</v>
      </c>
      <c r="E80" s="131" t="s">
        <v>746</v>
      </c>
      <c r="F80" s="131" t="s">
        <v>383</v>
      </c>
      <c r="G80" s="131" t="s">
        <v>744</v>
      </c>
      <c r="H80" s="131">
        <v>74</v>
      </c>
      <c r="I80" s="114" t="s">
        <v>747</v>
      </c>
      <c r="J80" s="132">
        <v>343</v>
      </c>
      <c r="K80" s="132" t="s">
        <v>749</v>
      </c>
      <c r="L80" s="131" t="s">
        <v>921</v>
      </c>
      <c r="M80" s="133" t="s">
        <v>713</v>
      </c>
      <c r="N80" s="133" t="s">
        <v>883</v>
      </c>
      <c r="O80" s="133" t="s">
        <v>727</v>
      </c>
      <c r="P80" s="114" t="s">
        <v>760</v>
      </c>
      <c r="Q80" s="114">
        <v>1</v>
      </c>
      <c r="R80" s="114">
        <v>1</v>
      </c>
      <c r="S80" s="196">
        <v>0.4</v>
      </c>
      <c r="T80" s="133" t="s">
        <v>692</v>
      </c>
      <c r="U80" s="196">
        <v>0.6</v>
      </c>
      <c r="V80" s="133" t="s">
        <v>576</v>
      </c>
      <c r="W80" s="196">
        <v>0</v>
      </c>
      <c r="X80" s="133" t="s">
        <v>576</v>
      </c>
      <c r="Y80" s="134">
        <v>425337.06</v>
      </c>
      <c r="Z80" s="134">
        <v>377154.93</v>
      </c>
      <c r="AA80" s="134">
        <v>323726.8</v>
      </c>
      <c r="AB80" s="134">
        <v>323726.8</v>
      </c>
      <c r="AC80" s="134">
        <v>53428.130000000005</v>
      </c>
      <c r="AD80" s="134">
        <v>1</v>
      </c>
      <c r="AE80" s="134">
        <v>1</v>
      </c>
      <c r="AF80" s="134">
        <f t="shared" si="6"/>
        <v>1</v>
      </c>
      <c r="AG80" s="134">
        <v>0.76110649751517068</v>
      </c>
      <c r="AH80" s="134">
        <v>0.88672012262463096</v>
      </c>
      <c r="AI80" s="134">
        <v>100</v>
      </c>
      <c r="AJ80" s="134">
        <v>100</v>
      </c>
      <c r="AK80" s="143">
        <f t="shared" si="7"/>
        <v>100</v>
      </c>
      <c r="AL80" s="119" t="s">
        <v>951</v>
      </c>
      <c r="AM80" s="144" t="s">
        <v>9</v>
      </c>
    </row>
    <row r="81" spans="2:39" s="140" customFormat="1" ht="15.75" thickBot="1" x14ac:dyDescent="0.3">
      <c r="B81" s="130">
        <v>75</v>
      </c>
      <c r="C81" s="131" t="s">
        <v>740</v>
      </c>
      <c r="D81" s="131" t="s">
        <v>745</v>
      </c>
      <c r="E81" s="131" t="s">
        <v>746</v>
      </c>
      <c r="F81" s="131" t="s">
        <v>383</v>
      </c>
      <c r="G81" s="131" t="s">
        <v>744</v>
      </c>
      <c r="H81" s="131">
        <v>75</v>
      </c>
      <c r="I81" s="114" t="s">
        <v>747</v>
      </c>
      <c r="J81" s="132">
        <v>343</v>
      </c>
      <c r="K81" s="132" t="s">
        <v>749</v>
      </c>
      <c r="L81" s="131" t="s">
        <v>922</v>
      </c>
      <c r="M81" s="133" t="s">
        <v>714</v>
      </c>
      <c r="N81" s="133" t="s">
        <v>883</v>
      </c>
      <c r="O81" s="133" t="s">
        <v>728</v>
      </c>
      <c r="P81" s="114" t="s">
        <v>760</v>
      </c>
      <c r="Q81" s="114">
        <v>1</v>
      </c>
      <c r="R81" s="114">
        <v>1</v>
      </c>
      <c r="S81" s="196">
        <v>0.5</v>
      </c>
      <c r="T81" s="133" t="s">
        <v>692</v>
      </c>
      <c r="U81" s="196">
        <v>0.5</v>
      </c>
      <c r="V81" s="133" t="s">
        <v>576</v>
      </c>
      <c r="W81" s="196">
        <v>0</v>
      </c>
      <c r="X81" s="133" t="s">
        <v>576</v>
      </c>
      <c r="Y81" s="134">
        <v>285541.96999999997</v>
      </c>
      <c r="Z81" s="134">
        <v>247816.26</v>
      </c>
      <c r="AA81" s="134">
        <v>190447.28</v>
      </c>
      <c r="AB81" s="134">
        <v>190447.28</v>
      </c>
      <c r="AC81" s="134">
        <v>57368.98000000001</v>
      </c>
      <c r="AD81" s="134">
        <v>1</v>
      </c>
      <c r="AE81" s="134">
        <v>1</v>
      </c>
      <c r="AF81" s="134">
        <f t="shared" si="6"/>
        <v>1</v>
      </c>
      <c r="AG81" s="134">
        <v>0.66696773157375089</v>
      </c>
      <c r="AH81" s="134">
        <v>0.86788033296821487</v>
      </c>
      <c r="AI81" s="134">
        <v>100</v>
      </c>
      <c r="AJ81" s="134">
        <v>100</v>
      </c>
      <c r="AK81" s="143">
        <f t="shared" si="7"/>
        <v>100</v>
      </c>
      <c r="AL81" s="119" t="s">
        <v>951</v>
      </c>
      <c r="AM81" s="144" t="s">
        <v>9</v>
      </c>
    </row>
    <row r="82" spans="2:39" s="140" customFormat="1" ht="15.75" thickBot="1" x14ac:dyDescent="0.3">
      <c r="B82" s="130">
        <v>76</v>
      </c>
      <c r="C82" s="131" t="s">
        <v>740</v>
      </c>
      <c r="D82" s="131" t="s">
        <v>745</v>
      </c>
      <c r="E82" s="131" t="s">
        <v>746</v>
      </c>
      <c r="F82" s="131" t="s">
        <v>383</v>
      </c>
      <c r="G82" s="131" t="s">
        <v>744</v>
      </c>
      <c r="H82" s="131">
        <v>76</v>
      </c>
      <c r="I82" s="114" t="s">
        <v>747</v>
      </c>
      <c r="J82" s="132">
        <v>343</v>
      </c>
      <c r="K82" s="132" t="s">
        <v>749</v>
      </c>
      <c r="L82" s="131" t="s">
        <v>923</v>
      </c>
      <c r="M82" s="133" t="s">
        <v>715</v>
      </c>
      <c r="N82" s="133" t="s">
        <v>883</v>
      </c>
      <c r="O82" s="133" t="s">
        <v>729</v>
      </c>
      <c r="P82" s="114" t="s">
        <v>760</v>
      </c>
      <c r="Q82" s="114">
        <v>1</v>
      </c>
      <c r="R82" s="114">
        <v>1</v>
      </c>
      <c r="S82" s="196">
        <v>0.2</v>
      </c>
      <c r="T82" s="133" t="s">
        <v>692</v>
      </c>
      <c r="U82" s="196">
        <v>0.8</v>
      </c>
      <c r="V82" s="133" t="s">
        <v>576</v>
      </c>
      <c r="W82" s="196">
        <v>0</v>
      </c>
      <c r="X82" s="133" t="s">
        <v>576</v>
      </c>
      <c r="Y82" s="134">
        <v>295304.81</v>
      </c>
      <c r="Z82" s="134">
        <v>258543.94</v>
      </c>
      <c r="AA82" s="134">
        <v>258543.94</v>
      </c>
      <c r="AB82" s="134">
        <v>258543.94</v>
      </c>
      <c r="AC82" s="134">
        <v>0</v>
      </c>
      <c r="AD82" s="134">
        <v>1</v>
      </c>
      <c r="AE82" s="134">
        <v>1</v>
      </c>
      <c r="AF82" s="134">
        <f t="shared" si="6"/>
        <v>1</v>
      </c>
      <c r="AG82" s="134">
        <v>0.87551550548736412</v>
      </c>
      <c r="AH82" s="134">
        <v>0.87551550548736412</v>
      </c>
      <c r="AI82" s="134">
        <v>100</v>
      </c>
      <c r="AJ82" s="134">
        <v>100</v>
      </c>
      <c r="AK82" s="143">
        <f t="shared" si="7"/>
        <v>100</v>
      </c>
      <c r="AL82" s="119" t="s">
        <v>951</v>
      </c>
      <c r="AM82" s="144" t="s">
        <v>9</v>
      </c>
    </row>
    <row r="83" spans="2:39" s="140" customFormat="1" ht="15.75" thickBot="1" x14ac:dyDescent="0.3">
      <c r="B83" s="130">
        <v>77</v>
      </c>
      <c r="C83" s="131" t="s">
        <v>740</v>
      </c>
      <c r="D83" s="131" t="s">
        <v>745</v>
      </c>
      <c r="E83" s="131" t="s">
        <v>746</v>
      </c>
      <c r="F83" s="131" t="s">
        <v>383</v>
      </c>
      <c r="G83" s="131" t="s">
        <v>744</v>
      </c>
      <c r="H83" s="131">
        <v>77</v>
      </c>
      <c r="I83" s="114" t="s">
        <v>747</v>
      </c>
      <c r="J83" s="132">
        <v>343</v>
      </c>
      <c r="K83" s="132" t="s">
        <v>749</v>
      </c>
      <c r="L83" s="131" t="s">
        <v>924</v>
      </c>
      <c r="M83" s="133" t="s">
        <v>716</v>
      </c>
      <c r="N83" s="133" t="s">
        <v>883</v>
      </c>
      <c r="O83" s="133" t="s">
        <v>730</v>
      </c>
      <c r="P83" s="114" t="s">
        <v>760</v>
      </c>
      <c r="Q83" s="114">
        <v>1</v>
      </c>
      <c r="R83" s="114">
        <v>1</v>
      </c>
      <c r="S83" s="196">
        <v>0.6</v>
      </c>
      <c r="T83" s="133" t="s">
        <v>692</v>
      </c>
      <c r="U83" s="196">
        <v>0</v>
      </c>
      <c r="V83" s="133" t="s">
        <v>692</v>
      </c>
      <c r="W83" s="196">
        <v>0</v>
      </c>
      <c r="X83" s="133" t="s">
        <v>692</v>
      </c>
      <c r="Y83" s="134">
        <v>274385.98</v>
      </c>
      <c r="Z83" s="134">
        <v>274354.44</v>
      </c>
      <c r="AA83" s="134">
        <v>137784.87</v>
      </c>
      <c r="AB83" s="134">
        <v>137784.87</v>
      </c>
      <c r="AC83" s="134">
        <v>136569.57</v>
      </c>
      <c r="AD83" s="134">
        <v>1</v>
      </c>
      <c r="AE83" s="134">
        <v>1</v>
      </c>
      <c r="AF83" s="134">
        <f t="shared" si="6"/>
        <v>0.6</v>
      </c>
      <c r="AG83" s="134">
        <v>0.50215710729826646</v>
      </c>
      <c r="AH83" s="134">
        <v>0.99988505243598824</v>
      </c>
      <c r="AI83" s="134">
        <v>100</v>
      </c>
      <c r="AJ83" s="134">
        <v>60</v>
      </c>
      <c r="AK83" s="143">
        <f t="shared" si="7"/>
        <v>60</v>
      </c>
      <c r="AL83" s="119" t="s">
        <v>951</v>
      </c>
      <c r="AM83" s="144" t="s">
        <v>952</v>
      </c>
    </row>
    <row r="84" spans="2:39" s="140" customFormat="1" ht="15.75" thickBot="1" x14ac:dyDescent="0.3">
      <c r="B84" s="130">
        <v>78</v>
      </c>
      <c r="C84" s="131" t="s">
        <v>740</v>
      </c>
      <c r="D84" s="131" t="s">
        <v>745</v>
      </c>
      <c r="E84" s="131" t="s">
        <v>746</v>
      </c>
      <c r="F84" s="131" t="s">
        <v>383</v>
      </c>
      <c r="G84" s="131" t="s">
        <v>744</v>
      </c>
      <c r="H84" s="131">
        <v>78</v>
      </c>
      <c r="I84" s="114" t="s">
        <v>747</v>
      </c>
      <c r="J84" s="132">
        <v>343</v>
      </c>
      <c r="K84" s="132" t="s">
        <v>749</v>
      </c>
      <c r="L84" s="131" t="s">
        <v>925</v>
      </c>
      <c r="M84" s="133" t="s">
        <v>717</v>
      </c>
      <c r="N84" s="133" t="s">
        <v>883</v>
      </c>
      <c r="O84" s="133" t="s">
        <v>730</v>
      </c>
      <c r="P84" s="114" t="s">
        <v>760</v>
      </c>
      <c r="Q84" s="114">
        <v>1</v>
      </c>
      <c r="R84" s="114">
        <v>1</v>
      </c>
      <c r="S84" s="196">
        <v>0.6</v>
      </c>
      <c r="T84" s="133" t="s">
        <v>692</v>
      </c>
      <c r="U84" s="196">
        <v>0</v>
      </c>
      <c r="V84" s="133" t="s">
        <v>576</v>
      </c>
      <c r="W84" s="196">
        <v>0</v>
      </c>
      <c r="X84" s="133" t="s">
        <v>692</v>
      </c>
      <c r="Y84" s="134">
        <v>293063.55</v>
      </c>
      <c r="Z84" s="134">
        <v>278701.96999999997</v>
      </c>
      <c r="AA84" s="134">
        <v>159381.24</v>
      </c>
      <c r="AB84" s="134">
        <v>159381.24</v>
      </c>
      <c r="AC84" s="134">
        <v>119320.72999999998</v>
      </c>
      <c r="AD84" s="134">
        <v>1</v>
      </c>
      <c r="AE84" s="134">
        <v>1</v>
      </c>
      <c r="AF84" s="134">
        <f t="shared" si="6"/>
        <v>0.6</v>
      </c>
      <c r="AG84" s="134">
        <v>0.5438453195561167</v>
      </c>
      <c r="AH84" s="134">
        <v>0.95099499750139516</v>
      </c>
      <c r="AI84" s="134">
        <v>100</v>
      </c>
      <c r="AJ84" s="134">
        <v>60</v>
      </c>
      <c r="AK84" s="143">
        <f t="shared" si="7"/>
        <v>60</v>
      </c>
      <c r="AL84" s="119" t="s">
        <v>951</v>
      </c>
      <c r="AM84" s="144" t="s">
        <v>9</v>
      </c>
    </row>
    <row r="85" spans="2:39" s="140" customFormat="1" ht="15.75" thickBot="1" x14ac:dyDescent="0.3">
      <c r="B85" s="130">
        <v>79</v>
      </c>
      <c r="C85" s="131" t="s">
        <v>380</v>
      </c>
      <c r="D85" s="131" t="s">
        <v>745</v>
      </c>
      <c r="E85" s="131" t="s">
        <v>746</v>
      </c>
      <c r="F85" s="131" t="s">
        <v>383</v>
      </c>
      <c r="G85" s="131" t="s">
        <v>744</v>
      </c>
      <c r="H85" s="131">
        <v>79</v>
      </c>
      <c r="I85" s="114" t="s">
        <v>747</v>
      </c>
      <c r="J85" s="132">
        <v>348</v>
      </c>
      <c r="K85" s="130"/>
      <c r="L85" s="131" t="s">
        <v>926</v>
      </c>
      <c r="M85" s="133" t="s">
        <v>718</v>
      </c>
      <c r="N85" s="133" t="s">
        <v>884</v>
      </c>
      <c r="O85" s="133" t="s">
        <v>731</v>
      </c>
      <c r="P85" s="114" t="s">
        <v>948</v>
      </c>
      <c r="Q85" s="114">
        <v>1</v>
      </c>
      <c r="R85" s="114">
        <v>1</v>
      </c>
      <c r="S85" s="196">
        <v>1</v>
      </c>
      <c r="T85" s="133" t="s">
        <v>576</v>
      </c>
      <c r="U85" s="196">
        <v>0</v>
      </c>
      <c r="V85" s="133" t="s">
        <v>576</v>
      </c>
      <c r="W85" s="196">
        <v>0</v>
      </c>
      <c r="X85" s="133" t="s">
        <v>576</v>
      </c>
      <c r="Y85" s="134">
        <v>345000</v>
      </c>
      <c r="Z85" s="134">
        <v>345000</v>
      </c>
      <c r="AA85" s="134">
        <v>345000</v>
      </c>
      <c r="AB85" s="134">
        <v>345000</v>
      </c>
      <c r="AC85" s="134">
        <v>0</v>
      </c>
      <c r="AD85" s="134">
        <v>1</v>
      </c>
      <c r="AE85" s="134">
        <v>1</v>
      </c>
      <c r="AF85" s="134">
        <f t="shared" si="6"/>
        <v>1</v>
      </c>
      <c r="AG85" s="134">
        <v>1</v>
      </c>
      <c r="AH85" s="134">
        <v>1</v>
      </c>
      <c r="AI85" s="134">
        <v>100</v>
      </c>
      <c r="AJ85" s="134">
        <v>100</v>
      </c>
      <c r="AK85" s="143">
        <f t="shared" si="7"/>
        <v>100</v>
      </c>
      <c r="AL85" s="119" t="s">
        <v>951</v>
      </c>
      <c r="AM85" s="144" t="s">
        <v>9</v>
      </c>
    </row>
    <row r="86" spans="2:39" s="140" customFormat="1" ht="15.75" thickBot="1" x14ac:dyDescent="0.3">
      <c r="B86" s="130">
        <v>80</v>
      </c>
      <c r="C86" s="131" t="s">
        <v>740</v>
      </c>
      <c r="D86" s="131" t="s">
        <v>745</v>
      </c>
      <c r="E86" s="131" t="s">
        <v>746</v>
      </c>
      <c r="F86" s="131" t="s">
        <v>383</v>
      </c>
      <c r="G86" s="131" t="s">
        <v>744</v>
      </c>
      <c r="H86" s="131">
        <v>80</v>
      </c>
      <c r="I86" s="114" t="s">
        <v>747</v>
      </c>
      <c r="J86" s="132">
        <v>348</v>
      </c>
      <c r="K86" s="130"/>
      <c r="L86" s="131" t="s">
        <v>927</v>
      </c>
      <c r="M86" s="133" t="s">
        <v>719</v>
      </c>
      <c r="N86" s="133" t="s">
        <v>885</v>
      </c>
      <c r="O86" s="133" t="s">
        <v>732</v>
      </c>
      <c r="P86" s="114" t="s">
        <v>943</v>
      </c>
      <c r="Q86" s="114">
        <v>1</v>
      </c>
      <c r="R86" s="114">
        <v>1</v>
      </c>
      <c r="S86" s="196">
        <v>0.5</v>
      </c>
      <c r="T86" s="133" t="s">
        <v>576</v>
      </c>
      <c r="U86" s="196">
        <v>0</v>
      </c>
      <c r="V86" s="133" t="s">
        <v>576</v>
      </c>
      <c r="W86" s="196">
        <v>0.5</v>
      </c>
      <c r="X86" s="133" t="s">
        <v>576</v>
      </c>
      <c r="Y86" s="134">
        <v>2000000</v>
      </c>
      <c r="Z86" s="134">
        <v>1962198.85</v>
      </c>
      <c r="AA86" s="134">
        <v>1633450.87</v>
      </c>
      <c r="AB86" s="134">
        <v>1633450.87</v>
      </c>
      <c r="AC86" s="134">
        <v>328747.98</v>
      </c>
      <c r="AD86" s="134">
        <v>1</v>
      </c>
      <c r="AE86" s="134">
        <v>1</v>
      </c>
      <c r="AF86" s="134">
        <f t="shared" si="6"/>
        <v>1</v>
      </c>
      <c r="AG86" s="134">
        <v>0.81672543500000006</v>
      </c>
      <c r="AH86" s="134">
        <v>0.98109942500000002</v>
      </c>
      <c r="AI86" s="134">
        <v>100</v>
      </c>
      <c r="AJ86" s="134">
        <v>100</v>
      </c>
      <c r="AK86" s="143">
        <f t="shared" si="7"/>
        <v>100</v>
      </c>
      <c r="AL86" s="117" t="s">
        <v>858</v>
      </c>
      <c r="AM86" s="144" t="s">
        <v>9</v>
      </c>
    </row>
    <row r="87" spans="2:39" s="140" customFormat="1" ht="15.75" thickBot="1" x14ac:dyDescent="0.3">
      <c r="B87" s="130">
        <v>81</v>
      </c>
      <c r="C87" s="131" t="s">
        <v>740</v>
      </c>
      <c r="D87" s="131" t="s">
        <v>745</v>
      </c>
      <c r="E87" s="131" t="s">
        <v>746</v>
      </c>
      <c r="F87" s="131" t="s">
        <v>741</v>
      </c>
      <c r="G87" s="131" t="s">
        <v>744</v>
      </c>
      <c r="H87" s="131">
        <v>81</v>
      </c>
      <c r="I87" s="114" t="s">
        <v>747</v>
      </c>
      <c r="J87" s="132">
        <v>348</v>
      </c>
      <c r="K87" s="130"/>
      <c r="L87" s="131" t="s">
        <v>928</v>
      </c>
      <c r="M87" s="133" t="s">
        <v>720</v>
      </c>
      <c r="N87" s="133" t="s">
        <v>901</v>
      </c>
      <c r="O87" s="133" t="s">
        <v>733</v>
      </c>
      <c r="P87" s="114" t="s">
        <v>944</v>
      </c>
      <c r="Q87" s="114">
        <v>1</v>
      </c>
      <c r="R87" s="114">
        <v>1</v>
      </c>
      <c r="S87" s="196">
        <v>0.12</v>
      </c>
      <c r="T87" s="133" t="s">
        <v>692</v>
      </c>
      <c r="U87" s="196">
        <v>0.78</v>
      </c>
      <c r="V87" s="133" t="s">
        <v>692</v>
      </c>
      <c r="W87" s="196">
        <v>0</v>
      </c>
      <c r="X87" s="133" t="s">
        <v>692</v>
      </c>
      <c r="Y87" s="134">
        <v>1196339.1599999999</v>
      </c>
      <c r="Z87" s="134">
        <v>1189963.6599999999</v>
      </c>
      <c r="AA87" s="134">
        <v>1063577.51</v>
      </c>
      <c r="AB87" s="134">
        <v>1063577.51</v>
      </c>
      <c r="AC87" s="134">
        <v>126386.14999999991</v>
      </c>
      <c r="AD87" s="134">
        <v>1</v>
      </c>
      <c r="AE87" s="134">
        <v>1</v>
      </c>
      <c r="AF87" s="134">
        <f t="shared" si="6"/>
        <v>0.9</v>
      </c>
      <c r="AG87" s="134">
        <v>0.88902674555934458</v>
      </c>
      <c r="AH87" s="134">
        <v>0.99467082562105547</v>
      </c>
      <c r="AI87" s="134">
        <v>100</v>
      </c>
      <c r="AJ87" s="134">
        <v>90</v>
      </c>
      <c r="AK87" s="143">
        <f t="shared" si="7"/>
        <v>90</v>
      </c>
      <c r="AL87" s="119" t="s">
        <v>951</v>
      </c>
    </row>
    <row r="88" spans="2:39" s="140" customFormat="1" ht="15.75" thickBot="1" x14ac:dyDescent="0.3">
      <c r="B88" s="130">
        <v>82</v>
      </c>
      <c r="C88" s="131" t="s">
        <v>740</v>
      </c>
      <c r="D88" s="131" t="s">
        <v>745</v>
      </c>
      <c r="E88" s="131" t="s">
        <v>746</v>
      </c>
      <c r="F88" s="131" t="s">
        <v>741</v>
      </c>
      <c r="G88" s="131" t="s">
        <v>744</v>
      </c>
      <c r="H88" s="131">
        <v>82</v>
      </c>
      <c r="I88" s="114" t="s">
        <v>747</v>
      </c>
      <c r="J88" s="132">
        <v>348</v>
      </c>
      <c r="K88" s="130"/>
      <c r="L88" s="131" t="s">
        <v>929</v>
      </c>
      <c r="M88" s="133" t="s">
        <v>886</v>
      </c>
      <c r="N88" s="133" t="s">
        <v>901</v>
      </c>
      <c r="O88" s="133" t="s">
        <v>734</v>
      </c>
      <c r="P88" s="114" t="s">
        <v>944</v>
      </c>
      <c r="Q88" s="114">
        <v>1</v>
      </c>
      <c r="R88" s="114">
        <v>1</v>
      </c>
      <c r="S88" s="196">
        <v>0</v>
      </c>
      <c r="T88" s="133" t="s">
        <v>696</v>
      </c>
      <c r="U88" s="196">
        <v>0.25</v>
      </c>
      <c r="V88" s="133" t="s">
        <v>692</v>
      </c>
      <c r="W88" s="196">
        <v>0</v>
      </c>
      <c r="X88" s="133" t="s">
        <v>692</v>
      </c>
      <c r="Y88" s="134">
        <v>1196339.1599999999</v>
      </c>
      <c r="Z88" s="134">
        <v>1183713.3</v>
      </c>
      <c r="AA88" s="134">
        <v>726846.51</v>
      </c>
      <c r="AB88" s="134">
        <v>726846.51</v>
      </c>
      <c r="AC88" s="134">
        <v>456866.79000000004</v>
      </c>
      <c r="AD88" s="134">
        <v>1</v>
      </c>
      <c r="AE88" s="134">
        <v>1</v>
      </c>
      <c r="AF88" s="134">
        <f t="shared" si="6"/>
        <v>0.25</v>
      </c>
      <c r="AG88" s="134">
        <v>0.60755890495133513</v>
      </c>
      <c r="AH88" s="134">
        <v>0.98944625368612038</v>
      </c>
      <c r="AI88" s="134">
        <v>100</v>
      </c>
      <c r="AJ88" s="134">
        <v>25</v>
      </c>
      <c r="AK88" s="143">
        <f t="shared" si="7"/>
        <v>25</v>
      </c>
      <c r="AL88" s="119" t="s">
        <v>951</v>
      </c>
    </row>
    <row r="89" spans="2:39" s="140" customFormat="1" ht="15.75" thickBot="1" x14ac:dyDescent="0.3">
      <c r="B89" s="130">
        <v>83</v>
      </c>
      <c r="C89" s="131" t="s">
        <v>740</v>
      </c>
      <c r="D89" s="131" t="s">
        <v>745</v>
      </c>
      <c r="E89" s="131" t="s">
        <v>746</v>
      </c>
      <c r="F89" s="131" t="s">
        <v>383</v>
      </c>
      <c r="G89" s="131" t="s">
        <v>744</v>
      </c>
      <c r="H89" s="131">
        <v>83</v>
      </c>
      <c r="I89" s="114" t="s">
        <v>747</v>
      </c>
      <c r="J89" s="132">
        <v>348</v>
      </c>
      <c r="K89" s="130"/>
      <c r="L89" s="131" t="s">
        <v>930</v>
      </c>
      <c r="M89" s="133" t="s">
        <v>721</v>
      </c>
      <c r="N89" s="133" t="s">
        <v>901</v>
      </c>
      <c r="O89" s="133" t="s">
        <v>724</v>
      </c>
      <c r="P89" s="114" t="s">
        <v>795</v>
      </c>
      <c r="Q89" s="114">
        <v>1</v>
      </c>
      <c r="R89" s="114">
        <v>1</v>
      </c>
      <c r="S89" s="196">
        <v>0</v>
      </c>
      <c r="T89" s="133" t="s">
        <v>696</v>
      </c>
      <c r="U89" s="196">
        <v>0.45</v>
      </c>
      <c r="V89" s="133" t="s">
        <v>696</v>
      </c>
      <c r="W89" s="196">
        <v>0</v>
      </c>
      <c r="X89" s="133" t="s">
        <v>696</v>
      </c>
      <c r="Y89" s="134">
        <v>1672998.64</v>
      </c>
      <c r="Z89" s="134">
        <v>1277860.1200000001</v>
      </c>
      <c r="AA89" s="134">
        <v>914375.3</v>
      </c>
      <c r="AB89" s="134">
        <v>914375.3</v>
      </c>
      <c r="AC89" s="134">
        <v>363484.82000000007</v>
      </c>
      <c r="AD89" s="134">
        <v>1</v>
      </c>
      <c r="AE89" s="134">
        <v>1</v>
      </c>
      <c r="AF89" s="134">
        <f t="shared" si="6"/>
        <v>0.45</v>
      </c>
      <c r="AG89" s="134">
        <v>0.54654874076885085</v>
      </c>
      <c r="AH89" s="134">
        <v>0.76381420130742017</v>
      </c>
      <c r="AI89" s="134">
        <v>100</v>
      </c>
      <c r="AJ89" s="134">
        <v>45</v>
      </c>
      <c r="AK89" s="143">
        <f t="shared" si="7"/>
        <v>45</v>
      </c>
      <c r="AL89" s="119" t="s">
        <v>951</v>
      </c>
    </row>
    <row r="90" spans="2:39" s="140" customFormat="1" ht="15.75" thickBot="1" x14ac:dyDescent="0.3">
      <c r="B90" s="130">
        <v>84</v>
      </c>
      <c r="C90" s="131" t="s">
        <v>740</v>
      </c>
      <c r="D90" s="131" t="s">
        <v>745</v>
      </c>
      <c r="E90" s="131" t="s">
        <v>746</v>
      </c>
      <c r="F90" s="131" t="s">
        <v>383</v>
      </c>
      <c r="G90" s="131" t="s">
        <v>744</v>
      </c>
      <c r="H90" s="131">
        <v>84</v>
      </c>
      <c r="I90" s="114" t="s">
        <v>747</v>
      </c>
      <c r="J90" s="132">
        <v>348</v>
      </c>
      <c r="K90" s="130"/>
      <c r="L90" s="131" t="s">
        <v>931</v>
      </c>
      <c r="M90" s="133" t="s">
        <v>735</v>
      </c>
      <c r="N90" s="133" t="s">
        <v>902</v>
      </c>
      <c r="O90" s="133" t="s">
        <v>724</v>
      </c>
      <c r="P90" s="114" t="s">
        <v>949</v>
      </c>
      <c r="Q90" s="114">
        <v>1</v>
      </c>
      <c r="R90" s="114">
        <v>1</v>
      </c>
      <c r="S90" s="196">
        <v>1</v>
      </c>
      <c r="T90" s="133" t="s">
        <v>576</v>
      </c>
      <c r="U90" s="196">
        <v>0</v>
      </c>
      <c r="V90" s="133" t="s">
        <v>576</v>
      </c>
      <c r="W90" s="196">
        <v>0</v>
      </c>
      <c r="X90" s="133" t="s">
        <v>576</v>
      </c>
      <c r="Y90" s="134">
        <v>2256967.06</v>
      </c>
      <c r="Z90" s="134">
        <v>2256405.81</v>
      </c>
      <c r="AA90" s="134">
        <v>2256405.81</v>
      </c>
      <c r="AB90" s="134">
        <v>2256405.81</v>
      </c>
      <c r="AC90" s="134">
        <v>0</v>
      </c>
      <c r="AD90" s="134">
        <v>1</v>
      </c>
      <c r="AE90" s="134">
        <v>1</v>
      </c>
      <c r="AF90" s="134">
        <f t="shared" si="6"/>
        <v>1</v>
      </c>
      <c r="AG90" s="134">
        <v>0.99975132556874802</v>
      </c>
      <c r="AH90" s="134">
        <v>0.99975132556874802</v>
      </c>
      <c r="AI90" s="134">
        <v>100</v>
      </c>
      <c r="AJ90" s="134">
        <v>100</v>
      </c>
      <c r="AK90" s="143">
        <f t="shared" si="7"/>
        <v>100</v>
      </c>
      <c r="AL90" s="119" t="s">
        <v>951</v>
      </c>
    </row>
    <row r="91" spans="2:39" s="140" customFormat="1" ht="15.75" thickBot="1" x14ac:dyDescent="0.3">
      <c r="B91" s="130">
        <v>85</v>
      </c>
      <c r="C91" s="131" t="s">
        <v>740</v>
      </c>
      <c r="D91" s="131" t="s">
        <v>745</v>
      </c>
      <c r="E91" s="131" t="s">
        <v>746</v>
      </c>
      <c r="F91" s="131" t="s">
        <v>383</v>
      </c>
      <c r="G91" s="131" t="s">
        <v>744</v>
      </c>
      <c r="H91" s="131">
        <v>85</v>
      </c>
      <c r="I91" s="130" t="s">
        <v>753</v>
      </c>
      <c r="J91" s="132">
        <v>348</v>
      </c>
      <c r="K91" s="130" t="s">
        <v>9</v>
      </c>
      <c r="L91" s="131" t="s">
        <v>932</v>
      </c>
      <c r="M91" s="133" t="s">
        <v>736</v>
      </c>
      <c r="N91" s="133" t="s">
        <v>903</v>
      </c>
      <c r="O91" s="116" t="s">
        <v>738</v>
      </c>
      <c r="P91" s="114" t="s">
        <v>943</v>
      </c>
      <c r="Q91" s="114">
        <v>1</v>
      </c>
      <c r="R91" s="114">
        <v>1</v>
      </c>
      <c r="S91" s="196">
        <v>1</v>
      </c>
      <c r="T91" s="133" t="s">
        <v>576</v>
      </c>
      <c r="U91" s="196">
        <v>0</v>
      </c>
      <c r="V91" s="133" t="s">
        <v>576</v>
      </c>
      <c r="W91" s="196">
        <v>0</v>
      </c>
      <c r="X91" s="133" t="s">
        <v>576</v>
      </c>
      <c r="Y91" s="134">
        <v>6913532.9699999997</v>
      </c>
      <c r="Z91" s="134">
        <v>5851653.7800000003</v>
      </c>
      <c r="AA91" s="134">
        <v>5851653.7800000003</v>
      </c>
      <c r="AB91" s="134">
        <v>5851653.7800000003</v>
      </c>
      <c r="AC91" s="134">
        <v>0</v>
      </c>
      <c r="AD91" s="134">
        <v>1</v>
      </c>
      <c r="AE91" s="134">
        <v>1</v>
      </c>
      <c r="AF91" s="134">
        <f t="shared" si="6"/>
        <v>1</v>
      </c>
      <c r="AG91" s="134">
        <v>0.84640570969895879</v>
      </c>
      <c r="AH91" s="134">
        <v>0.84640570969895879</v>
      </c>
      <c r="AI91" s="134">
        <v>100</v>
      </c>
      <c r="AJ91" s="134">
        <v>100</v>
      </c>
      <c r="AK91" s="143">
        <f t="shared" si="7"/>
        <v>100</v>
      </c>
      <c r="AL91" s="119" t="s">
        <v>951</v>
      </c>
    </row>
    <row r="92" spans="2:39" s="140" customFormat="1" ht="15.75" thickBot="1" x14ac:dyDescent="0.3">
      <c r="B92" s="130">
        <v>86</v>
      </c>
      <c r="C92" s="131" t="s">
        <v>740</v>
      </c>
      <c r="D92" s="131" t="s">
        <v>745</v>
      </c>
      <c r="E92" s="131" t="s">
        <v>746</v>
      </c>
      <c r="F92" s="131" t="s">
        <v>383</v>
      </c>
      <c r="G92" s="131" t="s">
        <v>744</v>
      </c>
      <c r="H92" s="131">
        <v>86</v>
      </c>
      <c r="I92" s="130" t="s">
        <v>753</v>
      </c>
      <c r="J92" s="132">
        <v>348</v>
      </c>
      <c r="K92" s="130" t="s">
        <v>9</v>
      </c>
      <c r="L92" s="131" t="s">
        <v>933</v>
      </c>
      <c r="M92" s="133" t="s">
        <v>737</v>
      </c>
      <c r="N92" s="133" t="s">
        <v>903</v>
      </c>
      <c r="O92" s="116" t="s">
        <v>739</v>
      </c>
      <c r="P92" s="114" t="s">
        <v>943</v>
      </c>
      <c r="Q92" s="114">
        <v>1</v>
      </c>
      <c r="R92" s="114">
        <v>1</v>
      </c>
      <c r="S92" s="196">
        <v>1</v>
      </c>
      <c r="T92" s="133" t="s">
        <v>576</v>
      </c>
      <c r="U92" s="196">
        <v>0</v>
      </c>
      <c r="V92" s="133" t="s">
        <v>576</v>
      </c>
      <c r="W92" s="196">
        <v>0</v>
      </c>
      <c r="X92" s="133" t="s">
        <v>576</v>
      </c>
      <c r="Y92" s="134">
        <v>4833667.28</v>
      </c>
      <c r="Z92" s="134">
        <v>4195761.97</v>
      </c>
      <c r="AA92" s="134">
        <v>4195761.97</v>
      </c>
      <c r="AB92" s="134">
        <v>4195761.97</v>
      </c>
      <c r="AC92" s="134">
        <v>0</v>
      </c>
      <c r="AD92" s="134">
        <v>1</v>
      </c>
      <c r="AE92" s="134">
        <v>1</v>
      </c>
      <c r="AF92" s="134">
        <f t="shared" si="6"/>
        <v>1</v>
      </c>
      <c r="AG92" s="134">
        <v>0.86802870924951203</v>
      </c>
      <c r="AH92" s="134">
        <v>0.86802870924951203</v>
      </c>
      <c r="AI92" s="134">
        <v>100</v>
      </c>
      <c r="AJ92" s="134">
        <v>100</v>
      </c>
      <c r="AK92" s="143">
        <f t="shared" si="7"/>
        <v>100</v>
      </c>
      <c r="AL92" s="119" t="s">
        <v>951</v>
      </c>
    </row>
    <row r="93" spans="2:39" s="140" customFormat="1" ht="15.75" thickBot="1" x14ac:dyDescent="0.3">
      <c r="B93" s="130">
        <v>87</v>
      </c>
      <c r="C93" s="131" t="s">
        <v>740</v>
      </c>
      <c r="D93" s="131" t="s">
        <v>745</v>
      </c>
      <c r="E93" s="131" t="s">
        <v>746</v>
      </c>
      <c r="F93" s="131" t="s">
        <v>741</v>
      </c>
      <c r="G93" s="131" t="s">
        <v>744</v>
      </c>
      <c r="H93" s="131">
        <v>87</v>
      </c>
      <c r="I93" s="114" t="s">
        <v>747</v>
      </c>
      <c r="J93" s="132" t="s">
        <v>9</v>
      </c>
      <c r="K93" s="130"/>
      <c r="L93" s="131" t="s">
        <v>934</v>
      </c>
      <c r="M93" s="133" t="s">
        <v>887</v>
      </c>
      <c r="N93" s="133" t="s">
        <v>898</v>
      </c>
      <c r="O93" s="116" t="s">
        <v>733</v>
      </c>
      <c r="P93" s="114" t="s">
        <v>944</v>
      </c>
      <c r="Q93" s="114">
        <v>1</v>
      </c>
      <c r="R93" s="114">
        <v>1</v>
      </c>
      <c r="S93" s="196">
        <v>0</v>
      </c>
      <c r="T93" s="133"/>
      <c r="U93" s="196">
        <v>0</v>
      </c>
      <c r="V93" s="133" t="s">
        <v>578</v>
      </c>
      <c r="W93" s="196">
        <v>0.1</v>
      </c>
      <c r="X93" s="133" t="s">
        <v>692</v>
      </c>
      <c r="Y93" s="134">
        <v>1195896.31</v>
      </c>
      <c r="Z93" s="134">
        <v>1195896.31</v>
      </c>
      <c r="AA93" s="134">
        <v>779525.14</v>
      </c>
      <c r="AB93" s="134">
        <v>779525.14</v>
      </c>
      <c r="AC93" s="134">
        <v>416371.17000000004</v>
      </c>
      <c r="AD93" s="134">
        <v>1</v>
      </c>
      <c r="AE93" s="134">
        <v>1</v>
      </c>
      <c r="AF93" s="134">
        <f t="shared" si="6"/>
        <v>0.1</v>
      </c>
      <c r="AG93" s="134">
        <v>0.6518333851201531</v>
      </c>
      <c r="AH93" s="134">
        <v>1</v>
      </c>
      <c r="AI93" s="134">
        <v>100</v>
      </c>
      <c r="AJ93" s="134">
        <v>10</v>
      </c>
      <c r="AK93" s="143">
        <f t="shared" si="7"/>
        <v>10</v>
      </c>
      <c r="AL93" s="119" t="s">
        <v>951</v>
      </c>
      <c r="AM93" s="140" t="s">
        <v>9</v>
      </c>
    </row>
    <row r="94" spans="2:39" s="140" customFormat="1" ht="15.75" thickBot="1" x14ac:dyDescent="0.3">
      <c r="B94" s="130">
        <v>88</v>
      </c>
      <c r="C94" s="131" t="s">
        <v>740</v>
      </c>
      <c r="D94" s="131" t="s">
        <v>745</v>
      </c>
      <c r="E94" s="131" t="s">
        <v>746</v>
      </c>
      <c r="F94" s="131" t="s">
        <v>383</v>
      </c>
      <c r="G94" s="131" t="s">
        <v>744</v>
      </c>
      <c r="H94" s="131">
        <v>88</v>
      </c>
      <c r="I94" s="114" t="s">
        <v>747</v>
      </c>
      <c r="J94" s="132" t="s">
        <v>9</v>
      </c>
      <c r="K94" s="130"/>
      <c r="L94" s="131" t="s">
        <v>935</v>
      </c>
      <c r="M94" s="133" t="s">
        <v>895</v>
      </c>
      <c r="N94" s="133" t="s">
        <v>898</v>
      </c>
      <c r="O94" s="116" t="s">
        <v>896</v>
      </c>
      <c r="P94" s="114" t="s">
        <v>945</v>
      </c>
      <c r="Q94" s="114">
        <v>1</v>
      </c>
      <c r="R94" s="114">
        <v>1</v>
      </c>
      <c r="S94" s="196">
        <v>0</v>
      </c>
      <c r="T94" s="133"/>
      <c r="U94" s="196">
        <v>0</v>
      </c>
      <c r="V94" s="133" t="s">
        <v>578</v>
      </c>
      <c r="W94" s="196">
        <v>0.1</v>
      </c>
      <c r="X94" s="133" t="s">
        <v>692</v>
      </c>
      <c r="Y94" s="134">
        <v>602337.53</v>
      </c>
      <c r="Z94" s="134">
        <v>602337.53</v>
      </c>
      <c r="AA94" s="134">
        <v>301168.77</v>
      </c>
      <c r="AB94" s="134">
        <v>301168.77</v>
      </c>
      <c r="AC94" s="134">
        <v>301168.76</v>
      </c>
      <c r="AD94" s="134">
        <v>1</v>
      </c>
      <c r="AE94" s="134">
        <v>1</v>
      </c>
      <c r="AF94" s="134">
        <f t="shared" si="6"/>
        <v>0.1</v>
      </c>
      <c r="AG94" s="134">
        <v>0.50000000830099367</v>
      </c>
      <c r="AH94" s="134">
        <v>1</v>
      </c>
      <c r="AI94" s="134">
        <v>100</v>
      </c>
      <c r="AJ94" s="134">
        <v>10</v>
      </c>
      <c r="AK94" s="143">
        <f t="shared" si="7"/>
        <v>10</v>
      </c>
      <c r="AL94" s="119" t="s">
        <v>951</v>
      </c>
      <c r="AM94" s="140" t="s">
        <v>9</v>
      </c>
    </row>
    <row r="95" spans="2:39" s="140" customFormat="1" ht="15.75" thickBot="1" x14ac:dyDescent="0.3">
      <c r="B95" s="130">
        <v>89</v>
      </c>
      <c r="C95" s="131" t="s">
        <v>740</v>
      </c>
      <c r="D95" s="131" t="s">
        <v>745</v>
      </c>
      <c r="E95" s="131" t="s">
        <v>746</v>
      </c>
      <c r="F95" s="131" t="s">
        <v>383</v>
      </c>
      <c r="G95" s="131" t="s">
        <v>744</v>
      </c>
      <c r="H95" s="131">
        <v>89</v>
      </c>
      <c r="I95" s="114" t="s">
        <v>747</v>
      </c>
      <c r="J95" s="132" t="s">
        <v>9</v>
      </c>
      <c r="K95" s="130"/>
      <c r="L95" s="131" t="s">
        <v>936</v>
      </c>
      <c r="M95" s="133" t="s">
        <v>894</v>
      </c>
      <c r="N95" s="133" t="s">
        <v>899</v>
      </c>
      <c r="O95" s="116" t="s">
        <v>897</v>
      </c>
      <c r="P95" s="114" t="s">
        <v>945</v>
      </c>
      <c r="Q95" s="114">
        <v>1</v>
      </c>
      <c r="R95" s="114">
        <v>1</v>
      </c>
      <c r="S95" s="196">
        <v>0</v>
      </c>
      <c r="T95" s="133"/>
      <c r="U95" s="196">
        <v>0</v>
      </c>
      <c r="V95" s="133" t="s">
        <v>578</v>
      </c>
      <c r="W95" s="196">
        <v>0.1</v>
      </c>
      <c r="X95" s="133" t="s">
        <v>692</v>
      </c>
      <c r="Y95" s="134">
        <v>399954.86</v>
      </c>
      <c r="Z95" s="134">
        <v>399954.86</v>
      </c>
      <c r="AA95" s="134">
        <v>199977.43</v>
      </c>
      <c r="AB95" s="134">
        <v>199977.43</v>
      </c>
      <c r="AC95" s="134">
        <v>199977.43</v>
      </c>
      <c r="AD95" s="134">
        <v>1</v>
      </c>
      <c r="AE95" s="134">
        <v>1</v>
      </c>
      <c r="AF95" s="134">
        <f t="shared" si="6"/>
        <v>0.1</v>
      </c>
      <c r="AG95" s="134">
        <v>0.5</v>
      </c>
      <c r="AH95" s="134">
        <v>1</v>
      </c>
      <c r="AI95" s="134">
        <v>100</v>
      </c>
      <c r="AJ95" s="134">
        <v>10</v>
      </c>
      <c r="AK95" s="143">
        <f t="shared" si="7"/>
        <v>10</v>
      </c>
      <c r="AL95" s="119" t="s">
        <v>951</v>
      </c>
      <c r="AM95" s="140" t="s">
        <v>9</v>
      </c>
    </row>
    <row r="96" spans="2:39" s="140" customFormat="1" ht="15.75" thickBot="1" x14ac:dyDescent="0.3">
      <c r="B96" s="130">
        <v>90</v>
      </c>
      <c r="C96" s="131" t="s">
        <v>740</v>
      </c>
      <c r="D96" s="131" t="s">
        <v>745</v>
      </c>
      <c r="E96" s="131" t="s">
        <v>746</v>
      </c>
      <c r="F96" s="131" t="s">
        <v>383</v>
      </c>
      <c r="G96" s="131" t="s">
        <v>744</v>
      </c>
      <c r="H96" s="131">
        <v>90</v>
      </c>
      <c r="I96" s="114" t="s">
        <v>747</v>
      </c>
      <c r="J96" s="132" t="s">
        <v>9</v>
      </c>
      <c r="K96" s="130"/>
      <c r="L96" s="131" t="s">
        <v>937</v>
      </c>
      <c r="M96" s="133" t="s">
        <v>893</v>
      </c>
      <c r="N96" s="133" t="s">
        <v>899</v>
      </c>
      <c r="O96" s="116" t="s">
        <v>724</v>
      </c>
      <c r="P96" s="114" t="s">
        <v>950</v>
      </c>
      <c r="Q96" s="114">
        <v>1</v>
      </c>
      <c r="R96" s="114">
        <v>1</v>
      </c>
      <c r="S96" s="196">
        <v>0</v>
      </c>
      <c r="T96" s="133"/>
      <c r="U96" s="196">
        <v>0</v>
      </c>
      <c r="V96" s="133" t="s">
        <v>578</v>
      </c>
      <c r="W96" s="196">
        <v>0.1</v>
      </c>
      <c r="X96" s="133" t="s">
        <v>692</v>
      </c>
      <c r="Y96" s="134">
        <v>1205473.45</v>
      </c>
      <c r="Z96" s="134">
        <v>1205473.45</v>
      </c>
      <c r="AA96" s="134">
        <v>361642.04</v>
      </c>
      <c r="AB96" s="134">
        <v>361642.04</v>
      </c>
      <c r="AC96" s="134">
        <v>843831.40999999992</v>
      </c>
      <c r="AD96" s="134">
        <v>1</v>
      </c>
      <c r="AE96" s="134">
        <v>1</v>
      </c>
      <c r="AF96" s="134">
        <f t="shared" si="6"/>
        <v>0.1</v>
      </c>
      <c r="AG96" s="134">
        <v>0.30000000414774791</v>
      </c>
      <c r="AH96" s="134">
        <v>1</v>
      </c>
      <c r="AI96" s="134">
        <v>100</v>
      </c>
      <c r="AJ96" s="134">
        <v>10</v>
      </c>
      <c r="AK96" s="143">
        <f t="shared" si="7"/>
        <v>10</v>
      </c>
      <c r="AL96" s="119" t="s">
        <v>951</v>
      </c>
    </row>
    <row r="97" spans="2:39" s="140" customFormat="1" ht="15.75" thickBot="1" x14ac:dyDescent="0.3">
      <c r="B97" s="130">
        <v>91</v>
      </c>
      <c r="C97" s="131" t="s">
        <v>740</v>
      </c>
      <c r="D97" s="131" t="s">
        <v>745</v>
      </c>
      <c r="E97" s="131" t="s">
        <v>746</v>
      </c>
      <c r="F97" s="131" t="s">
        <v>383</v>
      </c>
      <c r="G97" s="131" t="s">
        <v>744</v>
      </c>
      <c r="H97" s="131">
        <v>91</v>
      </c>
      <c r="I97" s="114" t="s">
        <v>747</v>
      </c>
      <c r="J97" s="132" t="s">
        <v>9</v>
      </c>
      <c r="K97" s="130"/>
      <c r="L97" s="131" t="s">
        <v>938</v>
      </c>
      <c r="M97" s="133" t="s">
        <v>892</v>
      </c>
      <c r="N97" s="133" t="s">
        <v>899</v>
      </c>
      <c r="O97" s="116" t="s">
        <v>773</v>
      </c>
      <c r="P97" s="114" t="s">
        <v>945</v>
      </c>
      <c r="Q97" s="114">
        <v>1</v>
      </c>
      <c r="R97" s="114">
        <v>1</v>
      </c>
      <c r="S97" s="196">
        <v>0</v>
      </c>
      <c r="T97" s="133"/>
      <c r="U97" s="196">
        <v>0</v>
      </c>
      <c r="V97" s="133" t="s">
        <v>578</v>
      </c>
      <c r="W97" s="196">
        <v>0.1</v>
      </c>
      <c r="X97" s="133" t="s">
        <v>692</v>
      </c>
      <c r="Y97" s="134">
        <v>395573.08</v>
      </c>
      <c r="Z97" s="134">
        <v>395573.08</v>
      </c>
      <c r="AA97" s="134">
        <v>197786.54</v>
      </c>
      <c r="AB97" s="134">
        <v>197786.54</v>
      </c>
      <c r="AC97" s="134">
        <v>197786.54</v>
      </c>
      <c r="AD97" s="134">
        <v>1</v>
      </c>
      <c r="AE97" s="134">
        <v>1</v>
      </c>
      <c r="AF97" s="134">
        <f t="shared" si="6"/>
        <v>0.1</v>
      </c>
      <c r="AG97" s="134">
        <v>0.5</v>
      </c>
      <c r="AH97" s="134">
        <v>1</v>
      </c>
      <c r="AI97" s="134">
        <v>100</v>
      </c>
      <c r="AJ97" s="134">
        <v>10</v>
      </c>
      <c r="AK97" s="143">
        <f t="shared" si="7"/>
        <v>10</v>
      </c>
      <c r="AL97" s="119" t="s">
        <v>951</v>
      </c>
    </row>
    <row r="98" spans="2:39" s="140" customFormat="1" ht="15.75" thickBot="1" x14ac:dyDescent="0.3">
      <c r="B98" s="130">
        <v>92</v>
      </c>
      <c r="C98" s="131" t="s">
        <v>740</v>
      </c>
      <c r="D98" s="131" t="s">
        <v>745</v>
      </c>
      <c r="E98" s="131" t="s">
        <v>746</v>
      </c>
      <c r="F98" s="131" t="s">
        <v>383</v>
      </c>
      <c r="G98" s="131" t="s">
        <v>744</v>
      </c>
      <c r="H98" s="131">
        <v>92</v>
      </c>
      <c r="I98" s="114" t="s">
        <v>747</v>
      </c>
      <c r="J98" s="132" t="s">
        <v>9</v>
      </c>
      <c r="K98" s="130"/>
      <c r="L98" s="131" t="s">
        <v>939</v>
      </c>
      <c r="M98" s="133" t="s">
        <v>891</v>
      </c>
      <c r="N98" s="133" t="s">
        <v>900</v>
      </c>
      <c r="O98" s="116" t="s">
        <v>773</v>
      </c>
      <c r="P98" s="114" t="s">
        <v>945</v>
      </c>
      <c r="Q98" s="114">
        <v>1</v>
      </c>
      <c r="R98" s="114">
        <v>1</v>
      </c>
      <c r="S98" s="196">
        <v>0</v>
      </c>
      <c r="T98" s="133"/>
      <c r="U98" s="196">
        <v>0</v>
      </c>
      <c r="V98" s="133"/>
      <c r="W98" s="196">
        <v>0.1</v>
      </c>
      <c r="X98" s="133" t="s">
        <v>578</v>
      </c>
      <c r="Y98" s="134">
        <v>395627.35</v>
      </c>
      <c r="Z98" s="134">
        <v>395627.35</v>
      </c>
      <c r="AA98" s="134">
        <v>197813.9</v>
      </c>
      <c r="AB98" s="134">
        <v>197813.9</v>
      </c>
      <c r="AC98" s="134">
        <v>197813.44999999998</v>
      </c>
      <c r="AD98" s="134">
        <v>1</v>
      </c>
      <c r="AE98" s="134">
        <v>1</v>
      </c>
      <c r="AF98" s="134">
        <f t="shared" si="6"/>
        <v>0.1</v>
      </c>
      <c r="AG98" s="134">
        <v>0.50000056871700105</v>
      </c>
      <c r="AH98" s="134">
        <v>1</v>
      </c>
      <c r="AI98" s="134">
        <v>100</v>
      </c>
      <c r="AJ98" s="134">
        <v>10</v>
      </c>
      <c r="AK98" s="143">
        <f t="shared" si="7"/>
        <v>10</v>
      </c>
      <c r="AL98" s="119" t="s">
        <v>951</v>
      </c>
    </row>
    <row r="99" spans="2:39" s="140" customFormat="1" ht="15.75" thickBot="1" x14ac:dyDescent="0.3">
      <c r="B99" s="130">
        <v>93</v>
      </c>
      <c r="C99" s="131" t="s">
        <v>740</v>
      </c>
      <c r="D99" s="131" t="s">
        <v>745</v>
      </c>
      <c r="E99" s="131" t="s">
        <v>746</v>
      </c>
      <c r="F99" s="131" t="s">
        <v>383</v>
      </c>
      <c r="G99" s="131" t="s">
        <v>744</v>
      </c>
      <c r="H99" s="131">
        <v>93</v>
      </c>
      <c r="I99" s="114" t="s">
        <v>747</v>
      </c>
      <c r="J99" s="132" t="s">
        <v>9</v>
      </c>
      <c r="K99" s="130"/>
      <c r="L99" s="131" t="s">
        <v>940</v>
      </c>
      <c r="M99" s="133" t="s">
        <v>890</v>
      </c>
      <c r="N99" s="133" t="s">
        <v>900</v>
      </c>
      <c r="O99" s="116" t="s">
        <v>724</v>
      </c>
      <c r="P99" s="114" t="s">
        <v>950</v>
      </c>
      <c r="Q99" s="114">
        <v>1</v>
      </c>
      <c r="R99" s="114">
        <v>1</v>
      </c>
      <c r="S99" s="196">
        <v>0</v>
      </c>
      <c r="T99" s="133"/>
      <c r="U99" s="196">
        <v>0</v>
      </c>
      <c r="V99" s="133"/>
      <c r="W99" s="196">
        <v>0</v>
      </c>
      <c r="X99" s="133" t="s">
        <v>696</v>
      </c>
      <c r="Y99" s="134">
        <v>909774.31</v>
      </c>
      <c r="Z99" s="134">
        <v>909774.31</v>
      </c>
      <c r="AA99" s="134">
        <v>0</v>
      </c>
      <c r="AB99" s="134">
        <v>0</v>
      </c>
      <c r="AC99" s="134">
        <v>909774.31</v>
      </c>
      <c r="AD99" s="134">
        <v>1</v>
      </c>
      <c r="AE99" s="134">
        <v>1</v>
      </c>
      <c r="AF99" s="134">
        <f t="shared" si="6"/>
        <v>0</v>
      </c>
      <c r="AG99" s="134">
        <v>0</v>
      </c>
      <c r="AH99" s="134">
        <v>1</v>
      </c>
      <c r="AI99" s="134">
        <v>100</v>
      </c>
      <c r="AJ99" s="134">
        <v>0</v>
      </c>
      <c r="AK99" s="143">
        <f t="shared" si="7"/>
        <v>0</v>
      </c>
      <c r="AL99" s="119" t="s">
        <v>951</v>
      </c>
    </row>
    <row r="100" spans="2:39" s="140" customFormat="1" ht="15.75" thickBot="1" x14ac:dyDescent="0.3">
      <c r="B100" s="130">
        <v>94</v>
      </c>
      <c r="C100" s="131" t="s">
        <v>740</v>
      </c>
      <c r="D100" s="131" t="s">
        <v>745</v>
      </c>
      <c r="E100" s="131" t="s">
        <v>746</v>
      </c>
      <c r="F100" s="131" t="s">
        <v>383</v>
      </c>
      <c r="G100" s="131" t="s">
        <v>744</v>
      </c>
      <c r="H100" s="131">
        <v>94</v>
      </c>
      <c r="I100" s="114" t="s">
        <v>747</v>
      </c>
      <c r="J100" s="132" t="s">
        <v>9</v>
      </c>
      <c r="K100" s="130"/>
      <c r="L100" s="131" t="s">
        <v>941</v>
      </c>
      <c r="M100" s="133" t="s">
        <v>889</v>
      </c>
      <c r="N100" s="133" t="s">
        <v>900</v>
      </c>
      <c r="O100" s="116" t="s">
        <v>724</v>
      </c>
      <c r="P100" s="114" t="s">
        <v>946</v>
      </c>
      <c r="Q100" s="114">
        <v>1</v>
      </c>
      <c r="R100" s="114">
        <v>1</v>
      </c>
      <c r="S100" s="196">
        <v>0</v>
      </c>
      <c r="T100" s="133"/>
      <c r="U100" s="196">
        <v>0</v>
      </c>
      <c r="V100" s="133"/>
      <c r="W100" s="196">
        <v>0</v>
      </c>
      <c r="X100" s="133" t="s">
        <v>696</v>
      </c>
      <c r="Y100" s="134">
        <v>663032.59</v>
      </c>
      <c r="Z100" s="134">
        <v>663032.59</v>
      </c>
      <c r="AA100" s="134">
        <v>0</v>
      </c>
      <c r="AB100" s="134">
        <v>0</v>
      </c>
      <c r="AC100" s="134">
        <v>663032.59</v>
      </c>
      <c r="AD100" s="134">
        <v>1</v>
      </c>
      <c r="AE100" s="134">
        <v>1</v>
      </c>
      <c r="AF100" s="134">
        <f t="shared" si="6"/>
        <v>0</v>
      </c>
      <c r="AG100" s="134">
        <v>0</v>
      </c>
      <c r="AH100" s="134">
        <v>1</v>
      </c>
      <c r="AI100" s="134">
        <v>100</v>
      </c>
      <c r="AJ100" s="134">
        <v>0</v>
      </c>
      <c r="AK100" s="143">
        <f t="shared" si="7"/>
        <v>0</v>
      </c>
      <c r="AL100" s="119" t="s">
        <v>951</v>
      </c>
      <c r="AM100" s="140" t="s">
        <v>9</v>
      </c>
    </row>
    <row r="101" spans="2:39" s="140" customFormat="1" ht="15.75" thickBot="1" x14ac:dyDescent="0.3">
      <c r="B101" s="130">
        <v>95</v>
      </c>
      <c r="C101" s="131" t="s">
        <v>740</v>
      </c>
      <c r="D101" s="131" t="s">
        <v>745</v>
      </c>
      <c r="E101" s="131" t="s">
        <v>746</v>
      </c>
      <c r="F101" s="131" t="s">
        <v>383</v>
      </c>
      <c r="G101" s="131" t="s">
        <v>744</v>
      </c>
      <c r="H101" s="131">
        <v>95</v>
      </c>
      <c r="I101" s="114" t="s">
        <v>747</v>
      </c>
      <c r="J101" s="132" t="s">
        <v>9</v>
      </c>
      <c r="K101" s="130"/>
      <c r="L101" s="131" t="s">
        <v>942</v>
      </c>
      <c r="M101" s="133" t="s">
        <v>888</v>
      </c>
      <c r="N101" s="133" t="s">
        <v>900</v>
      </c>
      <c r="O101" s="116" t="s">
        <v>724</v>
      </c>
      <c r="P101" s="114" t="s">
        <v>950</v>
      </c>
      <c r="Q101" s="114">
        <v>1</v>
      </c>
      <c r="R101" s="114">
        <v>1</v>
      </c>
      <c r="S101" s="196">
        <v>0</v>
      </c>
      <c r="T101" s="133"/>
      <c r="U101" s="196">
        <v>0</v>
      </c>
      <c r="V101" s="133"/>
      <c r="W101" s="196">
        <v>0</v>
      </c>
      <c r="X101" s="133" t="s">
        <v>696</v>
      </c>
      <c r="Y101" s="134">
        <v>299000</v>
      </c>
      <c r="Z101" s="134">
        <v>299000</v>
      </c>
      <c r="AA101" s="134">
        <v>0</v>
      </c>
      <c r="AB101" s="134">
        <v>0</v>
      </c>
      <c r="AC101" s="134">
        <v>299000</v>
      </c>
      <c r="AD101" s="134">
        <v>1</v>
      </c>
      <c r="AE101" s="134">
        <v>1</v>
      </c>
      <c r="AF101" s="134">
        <f t="shared" si="6"/>
        <v>0</v>
      </c>
      <c r="AG101" s="134">
        <v>0</v>
      </c>
      <c r="AH101" s="134">
        <v>1</v>
      </c>
      <c r="AI101" s="134">
        <v>100</v>
      </c>
      <c r="AJ101" s="134">
        <v>0</v>
      </c>
      <c r="AK101" s="143">
        <f t="shared" si="7"/>
        <v>0</v>
      </c>
      <c r="AL101" s="119" t="s">
        <v>951</v>
      </c>
      <c r="AM101" s="140" t="s">
        <v>9</v>
      </c>
    </row>
    <row r="102" spans="2:39" s="140" customFormat="1" x14ac:dyDescent="0.25">
      <c r="B102" s="130"/>
      <c r="C102" s="131"/>
      <c r="D102" s="131"/>
      <c r="E102" s="130"/>
      <c r="F102" s="131"/>
      <c r="G102" s="131"/>
      <c r="H102" s="131"/>
      <c r="I102" s="114"/>
      <c r="J102" s="132" t="s">
        <v>9</v>
      </c>
      <c r="K102" s="130"/>
      <c r="L102" s="131"/>
      <c r="M102" s="133"/>
      <c r="N102" s="133"/>
      <c r="O102" s="116"/>
      <c r="P102" s="114"/>
      <c r="Q102" s="114"/>
      <c r="R102" s="114"/>
      <c r="S102" s="196">
        <f>SUM(S8:S101)</f>
        <v>61.09</v>
      </c>
      <c r="T102" s="133"/>
      <c r="U102" s="196">
        <f>SUM(U8:U101)</f>
        <v>18.135899999999999</v>
      </c>
      <c r="V102" s="133"/>
      <c r="W102" s="196">
        <f>SUM(W8:W101)</f>
        <v>1.0999999999999999</v>
      </c>
      <c r="X102" s="134"/>
      <c r="Y102" s="134"/>
      <c r="Z102" s="134"/>
      <c r="AA102" s="134"/>
      <c r="AB102" s="134"/>
      <c r="AC102" s="134"/>
      <c r="AD102" s="134"/>
      <c r="AE102" s="134"/>
      <c r="AF102" s="134"/>
      <c r="AG102" s="134"/>
      <c r="AH102" s="134"/>
      <c r="AI102" s="134"/>
      <c r="AJ102" s="134"/>
      <c r="AK102" s="143"/>
      <c r="AL102" s="119" t="s">
        <v>951</v>
      </c>
      <c r="AM102" s="140" t="s">
        <v>9</v>
      </c>
    </row>
    <row r="104" spans="2:39" hidden="1" x14ac:dyDescent="0.25"/>
    <row r="105" spans="2:39" hidden="1" x14ac:dyDescent="0.25">
      <c r="B105" s="192">
        <v>1195896.31</v>
      </c>
      <c r="M105" t="s">
        <v>887</v>
      </c>
      <c r="N105" t="s">
        <v>898</v>
      </c>
      <c r="O105" t="s">
        <v>733</v>
      </c>
    </row>
    <row r="106" spans="2:39" hidden="1" x14ac:dyDescent="0.25">
      <c r="B106" s="192">
        <v>602337.53</v>
      </c>
      <c r="M106" t="s">
        <v>895</v>
      </c>
      <c r="N106" t="s">
        <v>898</v>
      </c>
      <c r="O106" t="s">
        <v>896</v>
      </c>
    </row>
    <row r="107" spans="2:39" hidden="1" x14ac:dyDescent="0.25">
      <c r="B107" s="192">
        <v>399954.86</v>
      </c>
      <c r="M107" t="s">
        <v>894</v>
      </c>
      <c r="N107" t="s">
        <v>899</v>
      </c>
      <c r="O107" t="s">
        <v>897</v>
      </c>
    </row>
    <row r="108" spans="2:39" hidden="1" x14ac:dyDescent="0.25">
      <c r="B108" s="192">
        <v>1205473.45</v>
      </c>
      <c r="M108" t="s">
        <v>893</v>
      </c>
      <c r="N108" t="s">
        <v>899</v>
      </c>
      <c r="O108" t="s">
        <v>724</v>
      </c>
    </row>
    <row r="109" spans="2:39" hidden="1" x14ac:dyDescent="0.25">
      <c r="B109" s="192">
        <v>395573.08</v>
      </c>
      <c r="M109" t="s">
        <v>892</v>
      </c>
      <c r="N109" t="s">
        <v>899</v>
      </c>
      <c r="O109" t="s">
        <v>773</v>
      </c>
    </row>
    <row r="110" spans="2:39" hidden="1" x14ac:dyDescent="0.25">
      <c r="B110" s="192">
        <v>395627.35</v>
      </c>
      <c r="M110" t="s">
        <v>891</v>
      </c>
      <c r="N110" t="s">
        <v>900</v>
      </c>
      <c r="O110" t="s">
        <v>773</v>
      </c>
    </row>
    <row r="111" spans="2:39" hidden="1" x14ac:dyDescent="0.25">
      <c r="B111" s="193">
        <v>909774.31</v>
      </c>
      <c r="M111" t="s">
        <v>890</v>
      </c>
      <c r="N111" t="s">
        <v>900</v>
      </c>
      <c r="O111" t="s">
        <v>724</v>
      </c>
    </row>
    <row r="112" spans="2:39" hidden="1" x14ac:dyDescent="0.25">
      <c r="B112" s="193">
        <v>663032.59</v>
      </c>
      <c r="M112" t="s">
        <v>889</v>
      </c>
      <c r="N112" t="s">
        <v>900</v>
      </c>
      <c r="O112" t="s">
        <v>724</v>
      </c>
    </row>
    <row r="113" spans="2:20" hidden="1" x14ac:dyDescent="0.25">
      <c r="B113" s="193">
        <v>299000</v>
      </c>
      <c r="M113" t="s">
        <v>888</v>
      </c>
      <c r="N113" t="s">
        <v>900</v>
      </c>
      <c r="O113" t="s">
        <v>724</v>
      </c>
    </row>
    <row r="114" spans="2:20" hidden="1" x14ac:dyDescent="0.25"/>
    <row r="115" spans="2:20" x14ac:dyDescent="0.25">
      <c r="S115" s="123" t="s">
        <v>953</v>
      </c>
      <c r="T115">
        <v>80.33</v>
      </c>
    </row>
  </sheetData>
  <mergeCells count="14">
    <mergeCell ref="AD6:AF6"/>
    <mergeCell ref="AG6:AH6"/>
    <mergeCell ref="AI6:AJ6"/>
    <mergeCell ref="AK6:AL6"/>
    <mergeCell ref="F1:Y1"/>
    <mergeCell ref="AC1:AH1"/>
    <mergeCell ref="F2:Y2"/>
    <mergeCell ref="F4:Y4"/>
    <mergeCell ref="C6:I6"/>
    <mergeCell ref="J6:M6"/>
    <mergeCell ref="N6:P6"/>
    <mergeCell ref="Q6:R6"/>
    <mergeCell ref="S6:X6"/>
    <mergeCell ref="Y6:AC6"/>
  </mergeCells>
  <conditionalFormatting sqref="AK8:AK86">
    <cfRule type="cellIs" dxfId="8" priority="13" operator="between">
      <formula>60</formula>
      <formula>99.8</formula>
    </cfRule>
    <cfRule type="cellIs" dxfId="7" priority="14" operator="between">
      <formula>0</formula>
      <formula>59.999</formula>
    </cfRule>
    <cfRule type="cellIs" dxfId="6" priority="15" operator="between">
      <formula>99.9</formula>
      <formula>100.01</formula>
    </cfRule>
  </conditionalFormatting>
  <conditionalFormatting sqref="AK87:AK92">
    <cfRule type="cellIs" dxfId="5" priority="10" operator="between">
      <formula>60</formula>
      <formula>99.8</formula>
    </cfRule>
    <cfRule type="cellIs" dxfId="4" priority="11" operator="between">
      <formula>0</formula>
      <formula>59.999</formula>
    </cfRule>
    <cfRule type="cellIs" dxfId="3" priority="12" operator="between">
      <formula>99.9</formula>
      <formula>100.01</formula>
    </cfRule>
  </conditionalFormatting>
  <conditionalFormatting sqref="AK93:AK102">
    <cfRule type="cellIs" dxfId="2" priority="1" operator="between">
      <formula>60</formula>
      <formula>99.8</formula>
    </cfRule>
    <cfRule type="cellIs" dxfId="1" priority="2" operator="between">
      <formula>0</formula>
      <formula>59.999</formula>
    </cfRule>
    <cfRule type="cellIs" dxfId="0" priority="3" operator="between">
      <formula>99.9</formula>
      <formula>100.01</formula>
    </cfRule>
  </conditionalFormatting>
  <pageMargins left="0.70866141732283472" right="0.70866141732283472" top="0.15748031496062992" bottom="0.15748031496062992" header="0.31496062992125984" footer="0.31496062992125984"/>
  <pageSetup scale="30" fitToWidth="2"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90" zoomScaleNormal="90" workbookViewId="0">
      <selection activeCell="K32" sqref="K32"/>
    </sheetView>
  </sheetViews>
  <sheetFormatPr baseColWidth="10" defaultRowHeight="15" x14ac:dyDescent="0.25"/>
  <cols>
    <col min="1" max="10" width="11.42578125" style="94"/>
    <col min="11" max="13" width="20.7109375" style="99" customWidth="1"/>
    <col min="14" max="16" width="11.42578125" style="94"/>
    <col min="17" max="17" width="14" style="94" customWidth="1"/>
    <col min="18" max="18" width="16.140625" style="94" customWidth="1"/>
    <col min="19" max="19" width="15.85546875" style="94" customWidth="1"/>
    <col min="20" max="20" width="11.42578125" style="94"/>
    <col min="21" max="21" width="12.5703125" style="94" customWidth="1"/>
    <col min="22" max="22" width="17.140625" style="94" customWidth="1"/>
    <col min="23" max="23" width="15.42578125" style="94" customWidth="1"/>
    <col min="24" max="24" width="13" style="94" customWidth="1"/>
    <col min="25" max="16384" width="11.42578125" style="94"/>
  </cols>
  <sheetData>
    <row r="1" spans="1:25" ht="37.5" customHeight="1" x14ac:dyDescent="0.25">
      <c r="A1" s="93"/>
      <c r="B1" s="93"/>
      <c r="C1" s="93"/>
      <c r="D1" s="199" t="s">
        <v>128</v>
      </c>
      <c r="E1" s="199"/>
      <c r="F1" s="199"/>
      <c r="G1" s="199"/>
      <c r="H1" s="199"/>
      <c r="I1" s="199"/>
      <c r="J1" s="199"/>
      <c r="K1" s="199"/>
      <c r="L1" s="199"/>
      <c r="M1" s="199"/>
      <c r="N1" s="199"/>
      <c r="O1" s="199"/>
      <c r="P1" s="199"/>
      <c r="Q1" s="199"/>
      <c r="R1" s="199"/>
      <c r="S1" s="199"/>
      <c r="T1" s="199"/>
      <c r="U1" s="199"/>
      <c r="V1" s="199"/>
      <c r="W1" s="211" t="s">
        <v>131</v>
      </c>
      <c r="X1" s="211"/>
      <c r="Y1" s="211"/>
    </row>
    <row r="2" spans="1:25" ht="33.75" x14ac:dyDescent="0.5">
      <c r="A2" s="93"/>
      <c r="B2" s="93"/>
      <c r="C2" s="93"/>
      <c r="D2" s="209" t="s">
        <v>129</v>
      </c>
      <c r="E2" s="209"/>
      <c r="F2" s="209"/>
      <c r="G2" s="209"/>
      <c r="H2" s="209"/>
      <c r="I2" s="209"/>
      <c r="J2" s="209"/>
      <c r="K2" s="209"/>
      <c r="L2" s="209"/>
      <c r="M2" s="209"/>
      <c r="N2" s="209"/>
      <c r="O2" s="209"/>
      <c r="P2" s="209"/>
      <c r="Q2" s="209"/>
      <c r="R2" s="209"/>
      <c r="S2" s="209"/>
      <c r="T2" s="209"/>
      <c r="U2" s="209"/>
      <c r="V2" s="209"/>
      <c r="W2" s="95"/>
      <c r="X2" s="95"/>
      <c r="Y2" s="95"/>
    </row>
    <row r="3" spans="1:25" ht="21" x14ac:dyDescent="0.35">
      <c r="A3" s="93"/>
      <c r="B3" s="93"/>
      <c r="C3" s="93"/>
      <c r="D3" s="210" t="s">
        <v>130</v>
      </c>
      <c r="E3" s="210"/>
      <c r="F3" s="210"/>
      <c r="G3" s="210"/>
      <c r="H3" s="210"/>
      <c r="I3" s="210"/>
      <c r="J3" s="210"/>
      <c r="K3" s="210"/>
      <c r="L3" s="210"/>
      <c r="M3" s="210"/>
      <c r="N3" s="210"/>
      <c r="O3" s="210"/>
      <c r="P3" s="210"/>
      <c r="Q3" s="210"/>
      <c r="R3" s="210"/>
      <c r="S3" s="210"/>
      <c r="T3" s="210"/>
      <c r="U3" s="210"/>
      <c r="V3" s="210"/>
      <c r="W3" s="93"/>
      <c r="X3" s="93"/>
      <c r="Y3" s="93"/>
    </row>
    <row r="4" spans="1:25" ht="15.75" x14ac:dyDescent="0.25">
      <c r="A4" s="93"/>
      <c r="B4" s="93"/>
      <c r="C4" s="93"/>
      <c r="D4" s="93"/>
      <c r="E4" s="93"/>
      <c r="F4" s="93"/>
      <c r="G4" s="96" t="s">
        <v>9</v>
      </c>
      <c r="H4" s="96"/>
      <c r="I4" s="96"/>
      <c r="J4" s="96"/>
      <c r="K4" s="97"/>
      <c r="L4" s="97"/>
      <c r="M4" s="97"/>
      <c r="N4" s="96"/>
      <c r="O4" s="96"/>
      <c r="P4" s="96"/>
      <c r="Q4" s="96"/>
      <c r="R4" s="96"/>
      <c r="S4" s="96"/>
      <c r="T4" s="96"/>
      <c r="U4" s="96"/>
      <c r="V4" s="96"/>
      <c r="W4" s="96"/>
      <c r="X4" s="96"/>
      <c r="Y4" s="96"/>
    </row>
    <row r="5" spans="1:25" x14ac:dyDescent="0.25">
      <c r="A5" s="93"/>
      <c r="B5" s="93"/>
      <c r="C5" s="93"/>
      <c r="D5" s="93"/>
      <c r="E5" s="93"/>
      <c r="F5" s="93"/>
      <c r="G5" s="93"/>
      <c r="H5" s="93"/>
      <c r="I5" s="93"/>
      <c r="J5" s="93"/>
      <c r="K5" s="98"/>
      <c r="L5" s="98"/>
      <c r="M5" s="98"/>
      <c r="N5" s="93"/>
      <c r="O5" s="93"/>
      <c r="P5" s="93"/>
      <c r="Q5" s="93"/>
      <c r="R5" s="93"/>
      <c r="S5" s="93"/>
      <c r="T5" s="93"/>
      <c r="U5" s="93"/>
      <c r="V5" s="93"/>
      <c r="W5" s="93"/>
      <c r="X5" s="93"/>
      <c r="Y5" s="93"/>
    </row>
    <row r="6" spans="1:25" ht="84.75" customHeight="1" x14ac:dyDescent="0.25">
      <c r="A6" s="36" t="s">
        <v>94</v>
      </c>
      <c r="B6" s="36" t="s">
        <v>95</v>
      </c>
      <c r="C6" s="53" t="s">
        <v>134</v>
      </c>
      <c r="D6" s="53" t="s">
        <v>96</v>
      </c>
      <c r="E6" s="37" t="s">
        <v>135</v>
      </c>
      <c r="F6" s="37" t="s">
        <v>288</v>
      </c>
      <c r="G6" s="54" t="s">
        <v>97</v>
      </c>
      <c r="H6" s="54" t="s">
        <v>288</v>
      </c>
      <c r="I6" s="59" t="s">
        <v>136</v>
      </c>
      <c r="J6" s="50" t="s">
        <v>137</v>
      </c>
      <c r="K6" s="92" t="s">
        <v>89</v>
      </c>
      <c r="L6" s="92" t="s">
        <v>90</v>
      </c>
      <c r="M6" s="92" t="s">
        <v>91</v>
      </c>
      <c r="N6" s="35" t="s">
        <v>92</v>
      </c>
      <c r="O6" s="35" t="s">
        <v>93</v>
      </c>
      <c r="P6" s="38" t="s">
        <v>388</v>
      </c>
      <c r="Q6" s="39" t="s">
        <v>80</v>
      </c>
      <c r="R6" s="39" t="s">
        <v>81</v>
      </c>
      <c r="S6" s="39" t="s">
        <v>82</v>
      </c>
      <c r="T6" s="39" t="s">
        <v>83</v>
      </c>
      <c r="U6" s="39" t="s">
        <v>84</v>
      </c>
      <c r="V6" s="39" t="s">
        <v>85</v>
      </c>
      <c r="W6" s="39" t="s">
        <v>86</v>
      </c>
      <c r="X6" s="40" t="s">
        <v>87</v>
      </c>
      <c r="Y6" s="41" t="s">
        <v>88</v>
      </c>
    </row>
    <row r="7" spans="1:25" s="118" customFormat="1" x14ac:dyDescent="0.25">
      <c r="A7" s="148" t="s">
        <v>380</v>
      </c>
      <c r="B7" s="148" t="s">
        <v>315</v>
      </c>
      <c r="C7" s="116" t="s">
        <v>381</v>
      </c>
      <c r="D7" s="149" t="s">
        <v>382</v>
      </c>
      <c r="E7" s="148" t="s">
        <v>383</v>
      </c>
      <c r="F7" s="149" t="s">
        <v>384</v>
      </c>
      <c r="G7" s="149">
        <v>1100120</v>
      </c>
      <c r="H7" s="149" t="s">
        <v>385</v>
      </c>
      <c r="I7" s="150" t="s">
        <v>386</v>
      </c>
      <c r="J7" s="150"/>
      <c r="K7" s="151"/>
      <c r="L7" s="151"/>
      <c r="M7" s="151"/>
      <c r="N7" s="150"/>
      <c r="O7" s="150"/>
      <c r="P7" s="150" t="s">
        <v>391</v>
      </c>
      <c r="Q7" s="150" t="s">
        <v>389</v>
      </c>
      <c r="R7" s="152" t="s">
        <v>98</v>
      </c>
      <c r="S7" s="150" t="s">
        <v>466</v>
      </c>
      <c r="T7" s="150">
        <v>100</v>
      </c>
      <c r="U7" s="150">
        <v>90</v>
      </c>
      <c r="V7" s="150">
        <v>45</v>
      </c>
      <c r="W7" s="150">
        <f>(45/90)*100</f>
        <v>50</v>
      </c>
      <c r="X7" s="150"/>
      <c r="Y7" s="150"/>
    </row>
    <row r="8" spans="1:25" s="118" customFormat="1" x14ac:dyDescent="0.25">
      <c r="A8" s="148" t="s">
        <v>380</v>
      </c>
      <c r="B8" s="148" t="s">
        <v>315</v>
      </c>
      <c r="C8" s="116" t="s">
        <v>381</v>
      </c>
      <c r="D8" s="149" t="s">
        <v>382</v>
      </c>
      <c r="E8" s="148" t="s">
        <v>383</v>
      </c>
      <c r="F8" s="149" t="s">
        <v>384</v>
      </c>
      <c r="G8" s="149">
        <v>1100120</v>
      </c>
      <c r="H8" s="149" t="s">
        <v>385</v>
      </c>
      <c r="I8" s="150" t="s">
        <v>386</v>
      </c>
      <c r="J8" s="150"/>
      <c r="K8" s="151"/>
      <c r="L8" s="151"/>
      <c r="M8" s="151"/>
      <c r="N8" s="150"/>
      <c r="O8" s="150"/>
      <c r="P8" s="150" t="s">
        <v>409</v>
      </c>
      <c r="Q8" s="150" t="s">
        <v>390</v>
      </c>
      <c r="R8" s="152" t="s">
        <v>99</v>
      </c>
      <c r="S8" s="150"/>
      <c r="T8" s="150"/>
      <c r="U8" s="150"/>
      <c r="V8" s="150"/>
      <c r="W8" s="150"/>
      <c r="X8" s="150"/>
      <c r="Y8" s="150"/>
    </row>
    <row r="9" spans="1:25" s="118" customFormat="1" x14ac:dyDescent="0.25">
      <c r="A9" s="148" t="s">
        <v>380</v>
      </c>
      <c r="B9" s="148" t="s">
        <v>315</v>
      </c>
      <c r="C9" s="116" t="s">
        <v>381</v>
      </c>
      <c r="D9" s="149" t="s">
        <v>382</v>
      </c>
      <c r="E9" s="148" t="s">
        <v>383</v>
      </c>
      <c r="F9" s="149" t="s">
        <v>384</v>
      </c>
      <c r="G9" s="149">
        <v>1100120</v>
      </c>
      <c r="H9" s="149" t="s">
        <v>385</v>
      </c>
      <c r="I9" s="150" t="s">
        <v>387</v>
      </c>
      <c r="J9" s="150"/>
      <c r="K9" s="151"/>
      <c r="L9" s="151"/>
      <c r="M9" s="151"/>
      <c r="N9" s="150"/>
      <c r="O9" s="150"/>
      <c r="P9" s="150" t="s">
        <v>410</v>
      </c>
      <c r="Q9" s="150" t="s">
        <v>411</v>
      </c>
      <c r="R9" s="152" t="s">
        <v>100</v>
      </c>
      <c r="S9" s="150"/>
      <c r="T9" s="150"/>
      <c r="U9" s="150"/>
      <c r="V9" s="150"/>
      <c r="W9" s="150"/>
      <c r="X9" s="150"/>
      <c r="Y9" s="150"/>
    </row>
    <row r="10" spans="1:25" s="118" customFormat="1" x14ac:dyDescent="0.25">
      <c r="A10" s="148" t="s">
        <v>380</v>
      </c>
      <c r="B10" s="148" t="s">
        <v>315</v>
      </c>
      <c r="C10" s="116" t="s">
        <v>381</v>
      </c>
      <c r="D10" s="149" t="s">
        <v>382</v>
      </c>
      <c r="E10" s="148" t="s">
        <v>383</v>
      </c>
      <c r="F10" s="149" t="s">
        <v>384</v>
      </c>
      <c r="G10" s="149">
        <v>1100120</v>
      </c>
      <c r="H10" s="149" t="s">
        <v>385</v>
      </c>
      <c r="I10" s="150" t="s">
        <v>387</v>
      </c>
      <c r="J10" s="150" t="s">
        <v>392</v>
      </c>
      <c r="K10" s="151">
        <v>29640</v>
      </c>
      <c r="L10" s="151">
        <v>29640</v>
      </c>
      <c r="M10" s="151">
        <v>0</v>
      </c>
      <c r="N10" s="150">
        <v>8814</v>
      </c>
      <c r="O10" s="150">
        <v>8814</v>
      </c>
      <c r="P10" s="150" t="s">
        <v>393</v>
      </c>
      <c r="Q10" s="150" t="s">
        <v>412</v>
      </c>
      <c r="R10" s="152" t="s">
        <v>101</v>
      </c>
      <c r="S10" s="150"/>
      <c r="T10" s="150"/>
      <c r="U10" s="150"/>
      <c r="V10" s="150"/>
      <c r="W10" s="150"/>
      <c r="X10" s="150"/>
      <c r="Y10" s="150"/>
    </row>
    <row r="11" spans="1:25" s="118" customFormat="1" x14ac:dyDescent="0.25">
      <c r="A11" s="148"/>
      <c r="B11" s="148"/>
      <c r="C11" s="116"/>
      <c r="D11" s="149"/>
      <c r="E11" s="148"/>
      <c r="F11" s="149"/>
      <c r="G11" s="149"/>
      <c r="H11" s="149"/>
      <c r="I11" s="150"/>
      <c r="J11" s="150" t="s">
        <v>464</v>
      </c>
      <c r="K11" s="151">
        <v>1964967.87</v>
      </c>
      <c r="L11" s="151">
        <v>1964967.87</v>
      </c>
      <c r="M11" s="151">
        <v>67975.14</v>
      </c>
      <c r="N11" s="150">
        <v>537038.91</v>
      </c>
      <c r="O11" s="150">
        <v>605014.05000000005</v>
      </c>
      <c r="P11" s="150"/>
      <c r="Q11" s="150"/>
      <c r="R11" s="152"/>
      <c r="S11" s="150"/>
      <c r="T11" s="150"/>
      <c r="U11" s="150"/>
      <c r="V11" s="150"/>
      <c r="W11" s="150"/>
      <c r="X11" s="150"/>
      <c r="Y11" s="150"/>
    </row>
    <row r="12" spans="1:25" s="118" customFormat="1" x14ac:dyDescent="0.25">
      <c r="A12" s="148"/>
      <c r="B12" s="148"/>
      <c r="C12" s="116"/>
      <c r="D12" s="149"/>
      <c r="E12" s="148"/>
      <c r="F12" s="149"/>
      <c r="G12" s="149"/>
      <c r="H12" s="149"/>
      <c r="I12" s="150"/>
      <c r="J12" s="150" t="s">
        <v>465</v>
      </c>
      <c r="K12" s="151">
        <v>10449604</v>
      </c>
      <c r="L12" s="151">
        <v>10449604</v>
      </c>
      <c r="M12" s="151">
        <v>0</v>
      </c>
      <c r="N12" s="150">
        <v>12795.26</v>
      </c>
      <c r="O12" s="150">
        <v>12795.26</v>
      </c>
      <c r="P12" s="150"/>
      <c r="Q12" s="150"/>
      <c r="R12" s="152"/>
      <c r="S12" s="150"/>
      <c r="T12" s="150"/>
      <c r="U12" s="150"/>
      <c r="V12" s="150"/>
      <c r="W12" s="150"/>
      <c r="X12" s="150"/>
      <c r="Y12" s="150"/>
    </row>
    <row r="13" spans="1:25" s="118" customFormat="1" x14ac:dyDescent="0.25">
      <c r="A13" s="148" t="s">
        <v>380</v>
      </c>
      <c r="B13" s="148" t="s">
        <v>315</v>
      </c>
      <c r="C13" s="116" t="s">
        <v>381</v>
      </c>
      <c r="D13" s="149" t="s">
        <v>382</v>
      </c>
      <c r="E13" s="148" t="s">
        <v>383</v>
      </c>
      <c r="F13" s="149" t="s">
        <v>384</v>
      </c>
      <c r="G13" s="149">
        <v>1100120</v>
      </c>
      <c r="H13" s="149" t="s">
        <v>385</v>
      </c>
      <c r="I13" s="150" t="s">
        <v>387</v>
      </c>
      <c r="J13" s="150" t="s">
        <v>392</v>
      </c>
      <c r="K13" s="151">
        <v>29640</v>
      </c>
      <c r="L13" s="151">
        <v>29640</v>
      </c>
      <c r="M13" s="151">
        <v>0</v>
      </c>
      <c r="N13" s="150">
        <v>8814</v>
      </c>
      <c r="O13" s="150">
        <v>8814</v>
      </c>
      <c r="P13" s="150" t="s">
        <v>404</v>
      </c>
      <c r="Q13" s="150" t="s">
        <v>413</v>
      </c>
      <c r="R13" s="152" t="s">
        <v>102</v>
      </c>
      <c r="S13" s="150"/>
      <c r="T13" s="150"/>
      <c r="U13" s="150"/>
      <c r="V13" s="150"/>
      <c r="W13" s="150"/>
      <c r="X13" s="150"/>
      <c r="Y13" s="150"/>
    </row>
    <row r="14" spans="1:25" s="118" customFormat="1" x14ac:dyDescent="0.25">
      <c r="A14" s="148"/>
      <c r="B14" s="148"/>
      <c r="C14" s="116"/>
      <c r="D14" s="149"/>
      <c r="E14" s="148"/>
      <c r="F14" s="149"/>
      <c r="G14" s="149"/>
      <c r="H14" s="149"/>
      <c r="I14" s="150"/>
      <c r="J14" s="150" t="s">
        <v>464</v>
      </c>
      <c r="K14" s="151">
        <v>1964967.87</v>
      </c>
      <c r="L14" s="151">
        <v>1964967.87</v>
      </c>
      <c r="M14" s="151">
        <v>67975.14</v>
      </c>
      <c r="N14" s="150">
        <v>537038.91</v>
      </c>
      <c r="O14" s="150">
        <v>605014.05000000005</v>
      </c>
      <c r="P14" s="150"/>
      <c r="Q14" s="150"/>
      <c r="R14" s="152"/>
      <c r="S14" s="150"/>
      <c r="T14" s="150"/>
      <c r="U14" s="150"/>
      <c r="V14" s="150"/>
      <c r="W14" s="150"/>
      <c r="X14" s="150"/>
      <c r="Y14" s="150"/>
    </row>
    <row r="15" spans="1:25" s="118" customFormat="1" x14ac:dyDescent="0.25">
      <c r="A15" s="148"/>
      <c r="B15" s="148"/>
      <c r="C15" s="116"/>
      <c r="D15" s="149"/>
      <c r="E15" s="148"/>
      <c r="F15" s="149"/>
      <c r="G15" s="149"/>
      <c r="H15" s="149"/>
      <c r="I15" s="150"/>
      <c r="J15" s="150" t="s">
        <v>465</v>
      </c>
      <c r="K15" s="151">
        <v>10449604</v>
      </c>
      <c r="L15" s="151">
        <v>10449604</v>
      </c>
      <c r="M15" s="151">
        <v>0</v>
      </c>
      <c r="N15" s="150">
        <v>12795.26</v>
      </c>
      <c r="O15" s="150">
        <v>12795.26</v>
      </c>
      <c r="P15" s="150"/>
      <c r="Q15" s="150"/>
      <c r="R15" s="152"/>
      <c r="S15" s="150"/>
      <c r="T15" s="150"/>
      <c r="U15" s="150"/>
      <c r="V15" s="150"/>
      <c r="W15" s="150"/>
      <c r="X15" s="150"/>
      <c r="Y15" s="150"/>
    </row>
    <row r="16" spans="1:25" s="118" customFormat="1" x14ac:dyDescent="0.25">
      <c r="A16" s="148" t="s">
        <v>380</v>
      </c>
      <c r="B16" s="148" t="s">
        <v>315</v>
      </c>
      <c r="C16" s="116" t="s">
        <v>381</v>
      </c>
      <c r="D16" s="149" t="s">
        <v>382</v>
      </c>
      <c r="E16" s="148" t="s">
        <v>383</v>
      </c>
      <c r="F16" s="149" t="s">
        <v>384</v>
      </c>
      <c r="G16" s="149">
        <v>1100120</v>
      </c>
      <c r="H16" s="149" t="s">
        <v>385</v>
      </c>
      <c r="I16" s="150" t="s">
        <v>387</v>
      </c>
      <c r="J16" s="150" t="s">
        <v>392</v>
      </c>
      <c r="K16" s="151">
        <v>29640</v>
      </c>
      <c r="L16" s="151">
        <v>29640</v>
      </c>
      <c r="M16" s="151">
        <v>0</v>
      </c>
      <c r="N16" s="150">
        <v>8814</v>
      </c>
      <c r="O16" s="150">
        <v>8814</v>
      </c>
      <c r="P16" s="150" t="s">
        <v>405</v>
      </c>
      <c r="Q16" s="150" t="s">
        <v>414</v>
      </c>
      <c r="R16" s="152" t="s">
        <v>103</v>
      </c>
      <c r="S16" s="150"/>
      <c r="T16" s="150"/>
      <c r="U16" s="150"/>
      <c r="V16" s="150"/>
      <c r="W16" s="150"/>
      <c r="X16" s="150"/>
      <c r="Y16" s="150"/>
    </row>
    <row r="17" spans="1:25" s="118" customFormat="1" x14ac:dyDescent="0.25">
      <c r="A17" s="148"/>
      <c r="B17" s="148"/>
      <c r="C17" s="116"/>
      <c r="D17" s="149"/>
      <c r="E17" s="148"/>
      <c r="F17" s="149"/>
      <c r="G17" s="149"/>
      <c r="H17" s="149"/>
      <c r="I17" s="150"/>
      <c r="J17" s="150" t="s">
        <v>464</v>
      </c>
      <c r="K17" s="151">
        <v>1964967.87</v>
      </c>
      <c r="L17" s="151">
        <v>1964967.87</v>
      </c>
      <c r="M17" s="151">
        <v>67975.14</v>
      </c>
      <c r="N17" s="150">
        <v>537038.91</v>
      </c>
      <c r="O17" s="150">
        <v>605014.05000000005</v>
      </c>
      <c r="P17" s="150"/>
      <c r="Q17" s="150"/>
      <c r="R17" s="152"/>
      <c r="S17" s="150"/>
      <c r="T17" s="150"/>
      <c r="U17" s="150"/>
      <c r="V17" s="150"/>
      <c r="W17" s="150"/>
      <c r="X17" s="150"/>
      <c r="Y17" s="150"/>
    </row>
    <row r="18" spans="1:25" s="118" customFormat="1" x14ac:dyDescent="0.25">
      <c r="A18" s="148"/>
      <c r="B18" s="148"/>
      <c r="C18" s="116"/>
      <c r="D18" s="149"/>
      <c r="E18" s="148"/>
      <c r="F18" s="149"/>
      <c r="G18" s="149"/>
      <c r="H18" s="149"/>
      <c r="I18" s="150"/>
      <c r="J18" s="150" t="s">
        <v>465</v>
      </c>
      <c r="K18" s="151">
        <v>10449604</v>
      </c>
      <c r="L18" s="151">
        <v>10449604</v>
      </c>
      <c r="M18" s="151">
        <v>0</v>
      </c>
      <c r="N18" s="150">
        <v>12795.26</v>
      </c>
      <c r="O18" s="150">
        <v>12795.26</v>
      </c>
      <c r="P18" s="150"/>
      <c r="Q18" s="150"/>
      <c r="R18" s="152"/>
      <c r="S18" s="150"/>
      <c r="T18" s="150"/>
      <c r="U18" s="150"/>
      <c r="V18" s="150"/>
      <c r="W18" s="150"/>
      <c r="X18" s="150"/>
      <c r="Y18" s="150"/>
    </row>
    <row r="19" spans="1:25" s="118" customFormat="1" x14ac:dyDescent="0.25">
      <c r="A19" s="148" t="s">
        <v>380</v>
      </c>
      <c r="B19" s="148" t="s">
        <v>315</v>
      </c>
      <c r="C19" s="116" t="s">
        <v>381</v>
      </c>
      <c r="D19" s="149" t="s">
        <v>382</v>
      </c>
      <c r="E19" s="148" t="s">
        <v>383</v>
      </c>
      <c r="F19" s="149" t="s">
        <v>384</v>
      </c>
      <c r="G19" s="149">
        <v>1100120</v>
      </c>
      <c r="H19" s="149" t="s">
        <v>385</v>
      </c>
      <c r="I19" s="150" t="s">
        <v>387</v>
      </c>
      <c r="J19" s="150"/>
      <c r="K19" s="151"/>
      <c r="L19" s="151"/>
      <c r="M19" s="151"/>
      <c r="N19" s="150"/>
      <c r="O19" s="150"/>
      <c r="P19" s="150" t="s">
        <v>416</v>
      </c>
      <c r="Q19" s="150" t="s">
        <v>415</v>
      </c>
      <c r="R19" s="152" t="s">
        <v>104</v>
      </c>
      <c r="S19" s="150"/>
      <c r="T19" s="150"/>
      <c r="U19" s="150"/>
      <c r="V19" s="150"/>
      <c r="W19" s="150"/>
      <c r="X19" s="150"/>
      <c r="Y19" s="150"/>
    </row>
    <row r="20" spans="1:25" s="118" customFormat="1" x14ac:dyDescent="0.25">
      <c r="A20" s="148" t="s">
        <v>380</v>
      </c>
      <c r="B20" s="148" t="s">
        <v>315</v>
      </c>
      <c r="C20" s="116" t="s">
        <v>381</v>
      </c>
      <c r="D20" s="149" t="s">
        <v>382</v>
      </c>
      <c r="E20" s="148" t="s">
        <v>383</v>
      </c>
      <c r="F20" s="149" t="s">
        <v>384</v>
      </c>
      <c r="G20" s="149">
        <v>1100120</v>
      </c>
      <c r="H20" s="149" t="s">
        <v>385</v>
      </c>
      <c r="I20" s="150" t="s">
        <v>387</v>
      </c>
      <c r="J20" s="150" t="s">
        <v>392</v>
      </c>
      <c r="K20" s="151">
        <v>29640</v>
      </c>
      <c r="L20" s="151">
        <v>29640</v>
      </c>
      <c r="M20" s="151">
        <v>0</v>
      </c>
      <c r="N20" s="150">
        <v>8814</v>
      </c>
      <c r="O20" s="150">
        <v>8814</v>
      </c>
      <c r="P20" s="150" t="s">
        <v>417</v>
      </c>
      <c r="Q20" s="150" t="s">
        <v>418</v>
      </c>
      <c r="R20" s="152" t="s">
        <v>101</v>
      </c>
      <c r="S20" s="150"/>
      <c r="T20" s="150"/>
      <c r="U20" s="150"/>
      <c r="V20" s="150"/>
      <c r="W20" s="150"/>
      <c r="X20" s="150"/>
      <c r="Y20" s="150"/>
    </row>
    <row r="21" spans="1:25" s="118" customFormat="1" x14ac:dyDescent="0.25">
      <c r="A21" s="148"/>
      <c r="B21" s="148"/>
      <c r="C21" s="116"/>
      <c r="D21" s="149"/>
      <c r="E21" s="148"/>
      <c r="F21" s="149"/>
      <c r="G21" s="149"/>
      <c r="H21" s="149"/>
      <c r="I21" s="150"/>
      <c r="J21" s="150" t="s">
        <v>464</v>
      </c>
      <c r="K21" s="151">
        <v>1964967.87</v>
      </c>
      <c r="L21" s="151">
        <v>1964967.87</v>
      </c>
      <c r="M21" s="151">
        <v>67975.14</v>
      </c>
      <c r="N21" s="150">
        <v>537038.91</v>
      </c>
      <c r="O21" s="150">
        <v>605014.05000000005</v>
      </c>
      <c r="P21" s="150"/>
      <c r="Q21" s="150"/>
      <c r="R21" s="152"/>
      <c r="S21" s="150"/>
      <c r="T21" s="150"/>
      <c r="U21" s="150"/>
      <c r="V21" s="150"/>
      <c r="W21" s="150"/>
      <c r="X21" s="150"/>
      <c r="Y21" s="150"/>
    </row>
    <row r="22" spans="1:25" s="118" customFormat="1" x14ac:dyDescent="0.25">
      <c r="A22" s="148"/>
      <c r="B22" s="148"/>
      <c r="C22" s="116"/>
      <c r="D22" s="149"/>
      <c r="E22" s="148"/>
      <c r="F22" s="149"/>
      <c r="G22" s="149"/>
      <c r="H22" s="149"/>
      <c r="I22" s="150"/>
      <c r="J22" s="150" t="s">
        <v>465</v>
      </c>
      <c r="K22" s="151">
        <v>10449604</v>
      </c>
      <c r="L22" s="151">
        <v>10449604</v>
      </c>
      <c r="M22" s="151">
        <v>0</v>
      </c>
      <c r="N22" s="150">
        <v>12795.26</v>
      </c>
      <c r="O22" s="150">
        <v>12795.26</v>
      </c>
      <c r="P22" s="150"/>
      <c r="Q22" s="150"/>
      <c r="R22" s="152"/>
      <c r="S22" s="150"/>
      <c r="T22" s="150"/>
      <c r="U22" s="150"/>
      <c r="V22" s="150"/>
      <c r="W22" s="150"/>
      <c r="X22" s="150"/>
      <c r="Y22" s="150"/>
    </row>
    <row r="23" spans="1:25" s="118" customFormat="1" x14ac:dyDescent="0.25">
      <c r="A23" s="148" t="s">
        <v>380</v>
      </c>
      <c r="B23" s="148" t="s">
        <v>315</v>
      </c>
      <c r="C23" s="116" t="s">
        <v>381</v>
      </c>
      <c r="D23" s="149" t="s">
        <v>382</v>
      </c>
      <c r="E23" s="148" t="s">
        <v>383</v>
      </c>
      <c r="F23" s="149" t="s">
        <v>384</v>
      </c>
      <c r="G23" s="149">
        <v>1100120</v>
      </c>
      <c r="H23" s="149" t="s">
        <v>385</v>
      </c>
      <c r="I23" s="150" t="s">
        <v>387</v>
      </c>
      <c r="J23" s="150" t="s">
        <v>392</v>
      </c>
      <c r="K23" s="151">
        <v>29640</v>
      </c>
      <c r="L23" s="151">
        <v>29640</v>
      </c>
      <c r="M23" s="151">
        <v>0</v>
      </c>
      <c r="N23" s="150">
        <v>8814</v>
      </c>
      <c r="O23" s="150">
        <v>8814</v>
      </c>
      <c r="P23" s="150" t="s">
        <v>419</v>
      </c>
      <c r="Q23" s="150" t="s">
        <v>420</v>
      </c>
      <c r="R23" s="152" t="s">
        <v>102</v>
      </c>
      <c r="S23" s="150"/>
      <c r="T23" s="150"/>
      <c r="U23" s="150"/>
      <c r="V23" s="150"/>
      <c r="W23" s="150"/>
      <c r="X23" s="150"/>
      <c r="Y23" s="150"/>
    </row>
    <row r="24" spans="1:25" s="118" customFormat="1" x14ac:dyDescent="0.25">
      <c r="A24" s="148"/>
      <c r="B24" s="148"/>
      <c r="C24" s="116"/>
      <c r="D24" s="149"/>
      <c r="E24" s="148"/>
      <c r="F24" s="149"/>
      <c r="G24" s="149"/>
      <c r="H24" s="149"/>
      <c r="I24" s="150"/>
      <c r="J24" s="150" t="s">
        <v>464</v>
      </c>
      <c r="K24" s="151">
        <v>1964967.87</v>
      </c>
      <c r="L24" s="151">
        <v>1964967.87</v>
      </c>
      <c r="M24" s="151">
        <v>67975.14</v>
      </c>
      <c r="N24" s="150">
        <v>537038.91</v>
      </c>
      <c r="O24" s="150">
        <v>605014.05000000005</v>
      </c>
      <c r="P24" s="150"/>
      <c r="Q24" s="150"/>
      <c r="R24" s="152"/>
      <c r="S24" s="150"/>
      <c r="T24" s="150"/>
      <c r="U24" s="150"/>
      <c r="V24" s="150"/>
      <c r="W24" s="150"/>
      <c r="X24" s="150"/>
      <c r="Y24" s="150"/>
    </row>
    <row r="25" spans="1:25" s="118" customFormat="1" x14ac:dyDescent="0.25">
      <c r="A25" s="148"/>
      <c r="B25" s="148"/>
      <c r="C25" s="116"/>
      <c r="D25" s="149"/>
      <c r="E25" s="148"/>
      <c r="F25" s="149"/>
      <c r="G25" s="149"/>
      <c r="H25" s="149"/>
      <c r="I25" s="150"/>
      <c r="J25" s="150" t="s">
        <v>465</v>
      </c>
      <c r="K25" s="151">
        <v>10449604</v>
      </c>
      <c r="L25" s="151">
        <v>10449604</v>
      </c>
      <c r="M25" s="151">
        <v>0</v>
      </c>
      <c r="N25" s="150">
        <v>12795.26</v>
      </c>
      <c r="O25" s="150">
        <v>12795.26</v>
      </c>
      <c r="P25" s="150"/>
      <c r="Q25" s="150"/>
      <c r="R25" s="152"/>
      <c r="S25" s="150"/>
      <c r="T25" s="150"/>
      <c r="U25" s="150"/>
      <c r="V25" s="150"/>
      <c r="W25" s="150"/>
      <c r="X25" s="150"/>
      <c r="Y25" s="150"/>
    </row>
    <row r="26" spans="1:25" s="118" customFormat="1" x14ac:dyDescent="0.25">
      <c r="A26" s="148" t="s">
        <v>380</v>
      </c>
      <c r="B26" s="148" t="s">
        <v>315</v>
      </c>
      <c r="C26" s="116" t="s">
        <v>381</v>
      </c>
      <c r="D26" s="149" t="s">
        <v>382</v>
      </c>
      <c r="E26" s="148" t="s">
        <v>383</v>
      </c>
      <c r="F26" s="149" t="s">
        <v>384</v>
      </c>
      <c r="G26" s="149">
        <v>1100120</v>
      </c>
      <c r="H26" s="149" t="s">
        <v>385</v>
      </c>
      <c r="I26" s="150" t="s">
        <v>387</v>
      </c>
      <c r="J26" s="150"/>
      <c r="K26" s="151"/>
      <c r="L26" s="151"/>
      <c r="M26" s="151"/>
      <c r="N26" s="150"/>
      <c r="O26" s="150"/>
      <c r="P26" s="150" t="s">
        <v>421</v>
      </c>
      <c r="Q26" s="150" t="s">
        <v>422</v>
      </c>
      <c r="R26" s="152" t="s">
        <v>105</v>
      </c>
      <c r="S26" s="150"/>
      <c r="T26" s="150"/>
      <c r="U26" s="150"/>
      <c r="V26" s="150"/>
      <c r="W26" s="150"/>
      <c r="X26" s="150"/>
      <c r="Y26" s="150"/>
    </row>
    <row r="27" spans="1:25" s="118" customFormat="1" x14ac:dyDescent="0.25">
      <c r="A27" s="148" t="s">
        <v>380</v>
      </c>
      <c r="B27" s="148" t="s">
        <v>315</v>
      </c>
      <c r="C27" s="116" t="s">
        <v>381</v>
      </c>
      <c r="D27" s="149" t="s">
        <v>382</v>
      </c>
      <c r="E27" s="148" t="s">
        <v>383</v>
      </c>
      <c r="F27" s="149" t="s">
        <v>384</v>
      </c>
      <c r="G27" s="149">
        <v>1100120</v>
      </c>
      <c r="H27" s="149" t="s">
        <v>385</v>
      </c>
      <c r="I27" s="150" t="s">
        <v>387</v>
      </c>
      <c r="J27" s="150" t="s">
        <v>392</v>
      </c>
      <c r="K27" s="151">
        <v>29640</v>
      </c>
      <c r="L27" s="151">
        <v>29640</v>
      </c>
      <c r="M27" s="151">
        <v>0</v>
      </c>
      <c r="N27" s="150">
        <v>8814</v>
      </c>
      <c r="O27" s="150">
        <v>8814</v>
      </c>
      <c r="P27" s="150" t="s">
        <v>425</v>
      </c>
      <c r="Q27" s="150" t="s">
        <v>426</v>
      </c>
      <c r="R27" s="152" t="s">
        <v>101</v>
      </c>
      <c r="S27" s="150"/>
      <c r="T27" s="150"/>
      <c r="U27" s="150"/>
      <c r="V27" s="150"/>
      <c r="W27" s="150"/>
      <c r="X27" s="150"/>
      <c r="Y27" s="150"/>
    </row>
    <row r="28" spans="1:25" s="118" customFormat="1" x14ac:dyDescent="0.25">
      <c r="A28" s="148"/>
      <c r="B28" s="148"/>
      <c r="C28" s="116"/>
      <c r="D28" s="149"/>
      <c r="E28" s="148"/>
      <c r="F28" s="149"/>
      <c r="G28" s="149"/>
      <c r="H28" s="149"/>
      <c r="I28" s="150"/>
      <c r="J28" s="150" t="s">
        <v>464</v>
      </c>
      <c r="K28" s="151">
        <v>1964967.87</v>
      </c>
      <c r="L28" s="151">
        <v>1964967.87</v>
      </c>
      <c r="M28" s="151">
        <v>67975.14</v>
      </c>
      <c r="N28" s="150">
        <v>537038.91</v>
      </c>
      <c r="O28" s="150">
        <v>605014.05000000005</v>
      </c>
      <c r="P28" s="150"/>
      <c r="Q28" s="150"/>
      <c r="R28" s="152"/>
      <c r="S28" s="150"/>
      <c r="T28" s="150"/>
      <c r="U28" s="150"/>
      <c r="V28" s="150"/>
      <c r="W28" s="150"/>
      <c r="X28" s="150"/>
      <c r="Y28" s="150"/>
    </row>
    <row r="29" spans="1:25" s="118" customFormat="1" x14ac:dyDescent="0.25">
      <c r="A29" s="148"/>
      <c r="B29" s="148"/>
      <c r="C29" s="116"/>
      <c r="D29" s="149"/>
      <c r="E29" s="148"/>
      <c r="F29" s="149"/>
      <c r="G29" s="149"/>
      <c r="H29" s="149"/>
      <c r="I29" s="150"/>
      <c r="J29" s="150" t="s">
        <v>465</v>
      </c>
      <c r="K29" s="151">
        <v>10449604</v>
      </c>
      <c r="L29" s="151">
        <v>10449604</v>
      </c>
      <c r="M29" s="151">
        <v>0</v>
      </c>
      <c r="N29" s="150">
        <v>12795.26</v>
      </c>
      <c r="O29" s="150">
        <v>12795.26</v>
      </c>
      <c r="P29" s="150"/>
      <c r="Q29" s="150"/>
      <c r="R29" s="152"/>
      <c r="S29" s="150"/>
      <c r="T29" s="150"/>
      <c r="U29" s="150"/>
      <c r="V29" s="150"/>
      <c r="W29" s="150"/>
      <c r="X29" s="150"/>
      <c r="Y29" s="150"/>
    </row>
    <row r="30" spans="1:25" s="118" customFormat="1" x14ac:dyDescent="0.25">
      <c r="A30" s="148" t="s">
        <v>380</v>
      </c>
      <c r="B30" s="148" t="s">
        <v>315</v>
      </c>
      <c r="C30" s="116" t="s">
        <v>381</v>
      </c>
      <c r="D30" s="149" t="s">
        <v>382</v>
      </c>
      <c r="E30" s="148" t="s">
        <v>383</v>
      </c>
      <c r="F30" s="149" t="s">
        <v>384</v>
      </c>
      <c r="G30" s="149">
        <v>1100120</v>
      </c>
      <c r="H30" s="149" t="s">
        <v>385</v>
      </c>
      <c r="I30" s="150" t="s">
        <v>387</v>
      </c>
      <c r="J30" s="150" t="s">
        <v>392</v>
      </c>
      <c r="K30" s="151">
        <v>29640</v>
      </c>
      <c r="L30" s="151">
        <v>29640</v>
      </c>
      <c r="M30" s="151">
        <v>0</v>
      </c>
      <c r="N30" s="150">
        <v>8814</v>
      </c>
      <c r="O30" s="150">
        <v>8814</v>
      </c>
      <c r="P30" s="150" t="s">
        <v>427</v>
      </c>
      <c r="Q30" s="150" t="s">
        <v>428</v>
      </c>
      <c r="R30" s="152" t="s">
        <v>102</v>
      </c>
      <c r="S30" s="150"/>
      <c r="T30" s="150"/>
      <c r="U30" s="150"/>
      <c r="V30" s="150"/>
      <c r="W30" s="150"/>
      <c r="X30" s="150"/>
      <c r="Y30" s="150"/>
    </row>
    <row r="31" spans="1:25" s="118" customFormat="1" x14ac:dyDescent="0.25">
      <c r="A31" s="148"/>
      <c r="B31" s="148"/>
      <c r="C31" s="116"/>
      <c r="D31" s="149"/>
      <c r="E31" s="148"/>
      <c r="F31" s="149"/>
      <c r="G31" s="149"/>
      <c r="H31" s="149"/>
      <c r="I31" s="150"/>
      <c r="J31" s="150" t="s">
        <v>464</v>
      </c>
      <c r="K31" s="151">
        <v>1964967.87</v>
      </c>
      <c r="L31" s="151">
        <v>1964967.87</v>
      </c>
      <c r="M31" s="151">
        <v>67975.14</v>
      </c>
      <c r="N31" s="150">
        <v>537038.91</v>
      </c>
      <c r="O31" s="150">
        <v>605014.05000000005</v>
      </c>
      <c r="P31" s="150"/>
      <c r="Q31" s="150"/>
      <c r="R31" s="152"/>
      <c r="S31" s="150"/>
      <c r="T31" s="150"/>
      <c r="U31" s="150"/>
      <c r="V31" s="150"/>
      <c r="W31" s="150"/>
      <c r="X31" s="150"/>
      <c r="Y31" s="150"/>
    </row>
    <row r="32" spans="1:25" s="118" customFormat="1" x14ac:dyDescent="0.25">
      <c r="A32" s="148"/>
      <c r="B32" s="148"/>
      <c r="C32" s="116"/>
      <c r="D32" s="149"/>
      <c r="E32" s="148"/>
      <c r="F32" s="149"/>
      <c r="G32" s="149"/>
      <c r="H32" s="149"/>
      <c r="I32" s="150"/>
      <c r="J32" s="150" t="s">
        <v>465</v>
      </c>
      <c r="K32" s="151">
        <v>10449604</v>
      </c>
      <c r="L32" s="151">
        <v>10449604</v>
      </c>
      <c r="M32" s="151">
        <v>0</v>
      </c>
      <c r="N32" s="150">
        <v>12795.26</v>
      </c>
      <c r="O32" s="150">
        <v>12795.26</v>
      </c>
      <c r="P32" s="150"/>
      <c r="Q32" s="150"/>
      <c r="R32" s="152"/>
      <c r="S32" s="150"/>
      <c r="T32" s="150"/>
      <c r="U32" s="150"/>
      <c r="V32" s="150"/>
      <c r="W32" s="150"/>
      <c r="X32" s="150"/>
      <c r="Y32" s="150"/>
    </row>
    <row r="33" spans="1:25" s="118" customFormat="1" x14ac:dyDescent="0.25">
      <c r="A33" s="148" t="s">
        <v>380</v>
      </c>
      <c r="B33" s="148" t="s">
        <v>315</v>
      </c>
      <c r="C33" s="116" t="s">
        <v>381</v>
      </c>
      <c r="D33" s="149" t="s">
        <v>382</v>
      </c>
      <c r="E33" s="148" t="s">
        <v>383</v>
      </c>
      <c r="F33" s="149" t="s">
        <v>384</v>
      </c>
      <c r="G33" s="149">
        <v>1100120</v>
      </c>
      <c r="H33" s="149" t="s">
        <v>385</v>
      </c>
      <c r="I33" s="150" t="s">
        <v>387</v>
      </c>
      <c r="J33" s="150" t="s">
        <v>392</v>
      </c>
      <c r="K33" s="151">
        <v>29640</v>
      </c>
      <c r="L33" s="151">
        <v>29640</v>
      </c>
      <c r="M33" s="151">
        <v>0</v>
      </c>
      <c r="N33" s="150">
        <v>8814</v>
      </c>
      <c r="O33" s="150">
        <v>8814</v>
      </c>
      <c r="P33" s="150" t="s">
        <v>429</v>
      </c>
      <c r="Q33" s="150" t="s">
        <v>430</v>
      </c>
      <c r="R33" s="152" t="s">
        <v>103</v>
      </c>
      <c r="S33" s="150"/>
      <c r="T33" s="150"/>
      <c r="U33" s="150"/>
      <c r="V33" s="150"/>
      <c r="W33" s="150"/>
      <c r="X33" s="150"/>
      <c r="Y33" s="150"/>
    </row>
    <row r="34" spans="1:25" s="118" customFormat="1" x14ac:dyDescent="0.25">
      <c r="A34" s="148"/>
      <c r="B34" s="148"/>
      <c r="C34" s="116"/>
      <c r="D34" s="149"/>
      <c r="E34" s="148"/>
      <c r="F34" s="149"/>
      <c r="G34" s="149"/>
      <c r="H34" s="149"/>
      <c r="I34" s="150"/>
      <c r="J34" s="150" t="s">
        <v>464</v>
      </c>
      <c r="K34" s="151">
        <v>1964967.87</v>
      </c>
      <c r="L34" s="151">
        <v>1964967.87</v>
      </c>
      <c r="M34" s="151">
        <v>67975.14</v>
      </c>
      <c r="N34" s="150">
        <v>537038.91</v>
      </c>
      <c r="O34" s="150">
        <v>605014.05000000005</v>
      </c>
      <c r="P34" s="150"/>
      <c r="Q34" s="150"/>
      <c r="R34" s="152"/>
      <c r="S34" s="150"/>
      <c r="T34" s="150"/>
      <c r="U34" s="150"/>
      <c r="V34" s="150"/>
      <c r="W34" s="150"/>
      <c r="X34" s="150"/>
      <c r="Y34" s="150"/>
    </row>
    <row r="35" spans="1:25" s="118" customFormat="1" x14ac:dyDescent="0.25">
      <c r="A35" s="148"/>
      <c r="B35" s="148"/>
      <c r="C35" s="116"/>
      <c r="D35" s="149"/>
      <c r="E35" s="148"/>
      <c r="F35" s="149"/>
      <c r="G35" s="149"/>
      <c r="H35" s="149"/>
      <c r="I35" s="150"/>
      <c r="J35" s="150" t="s">
        <v>465</v>
      </c>
      <c r="K35" s="151">
        <v>10449604</v>
      </c>
      <c r="L35" s="151">
        <v>10449604</v>
      </c>
      <c r="M35" s="151">
        <v>0</v>
      </c>
      <c r="N35" s="150">
        <v>12795.26</v>
      </c>
      <c r="O35" s="150">
        <v>12795.26</v>
      </c>
      <c r="P35" s="150"/>
      <c r="Q35" s="150"/>
      <c r="R35" s="152"/>
      <c r="S35" s="150"/>
      <c r="T35" s="150"/>
      <c r="U35" s="150"/>
      <c r="V35" s="150"/>
      <c r="W35" s="150"/>
      <c r="X35" s="150"/>
      <c r="Y35" s="150"/>
    </row>
    <row r="36" spans="1:25" s="118" customFormat="1" x14ac:dyDescent="0.25">
      <c r="A36" s="148" t="s">
        <v>380</v>
      </c>
      <c r="B36" s="148" t="s">
        <v>315</v>
      </c>
      <c r="C36" s="116" t="s">
        <v>381</v>
      </c>
      <c r="D36" s="149" t="s">
        <v>382</v>
      </c>
      <c r="E36" s="148" t="s">
        <v>383</v>
      </c>
      <c r="F36" s="149" t="s">
        <v>384</v>
      </c>
      <c r="G36" s="149">
        <v>1100120</v>
      </c>
      <c r="H36" s="149" t="s">
        <v>385</v>
      </c>
      <c r="I36" s="150" t="s">
        <v>387</v>
      </c>
      <c r="J36" s="150" t="s">
        <v>392</v>
      </c>
      <c r="K36" s="151">
        <v>29640</v>
      </c>
      <c r="L36" s="151">
        <v>29640</v>
      </c>
      <c r="M36" s="151">
        <v>0</v>
      </c>
      <c r="N36" s="150">
        <v>8814</v>
      </c>
      <c r="O36" s="150">
        <v>8814</v>
      </c>
      <c r="P36" s="150" t="s">
        <v>431</v>
      </c>
      <c r="Q36" s="150" t="s">
        <v>432</v>
      </c>
      <c r="R36" s="152" t="s">
        <v>423</v>
      </c>
      <c r="S36" s="150"/>
      <c r="T36" s="150"/>
      <c r="U36" s="150"/>
      <c r="V36" s="150"/>
      <c r="W36" s="150"/>
      <c r="X36" s="150"/>
      <c r="Y36" s="150"/>
    </row>
    <row r="37" spans="1:25" s="118" customFormat="1" x14ac:dyDescent="0.25">
      <c r="A37" s="148"/>
      <c r="B37" s="148"/>
      <c r="C37" s="116"/>
      <c r="D37" s="149"/>
      <c r="E37" s="148"/>
      <c r="F37" s="149"/>
      <c r="G37" s="149"/>
      <c r="H37" s="149"/>
      <c r="I37" s="150"/>
      <c r="J37" s="150" t="s">
        <v>464</v>
      </c>
      <c r="K37" s="151">
        <v>1964967.87</v>
      </c>
      <c r="L37" s="151">
        <v>1964967.87</v>
      </c>
      <c r="M37" s="151">
        <v>67975.14</v>
      </c>
      <c r="N37" s="150">
        <v>537038.91</v>
      </c>
      <c r="O37" s="150">
        <v>605014.05000000005</v>
      </c>
      <c r="P37" s="150"/>
      <c r="Q37" s="150"/>
      <c r="R37" s="152"/>
      <c r="S37" s="150"/>
      <c r="T37" s="150"/>
      <c r="U37" s="150"/>
      <c r="V37" s="150"/>
      <c r="W37" s="150"/>
      <c r="X37" s="150"/>
      <c r="Y37" s="150"/>
    </row>
    <row r="38" spans="1:25" s="118" customFormat="1" x14ac:dyDescent="0.25">
      <c r="A38" s="148"/>
      <c r="B38" s="148"/>
      <c r="C38" s="116"/>
      <c r="D38" s="149"/>
      <c r="E38" s="148"/>
      <c r="F38" s="149"/>
      <c r="G38" s="149"/>
      <c r="H38" s="149"/>
      <c r="I38" s="150"/>
      <c r="J38" s="150" t="s">
        <v>465</v>
      </c>
      <c r="K38" s="151">
        <v>10449604</v>
      </c>
      <c r="L38" s="151">
        <v>10449604</v>
      </c>
      <c r="M38" s="151">
        <v>0</v>
      </c>
      <c r="N38" s="150">
        <v>12795.26</v>
      </c>
      <c r="O38" s="150">
        <v>12795.26</v>
      </c>
      <c r="P38" s="150"/>
      <c r="Q38" s="150"/>
      <c r="R38" s="152"/>
      <c r="S38" s="150"/>
      <c r="T38" s="150"/>
      <c r="U38" s="150"/>
      <c r="V38" s="150"/>
      <c r="W38" s="150"/>
      <c r="X38" s="150"/>
      <c r="Y38" s="150"/>
    </row>
    <row r="39" spans="1:25" s="118" customFormat="1" x14ac:dyDescent="0.25">
      <c r="A39" s="148" t="s">
        <v>380</v>
      </c>
      <c r="B39" s="148" t="s">
        <v>315</v>
      </c>
      <c r="C39" s="116" t="s">
        <v>381</v>
      </c>
      <c r="D39" s="149" t="s">
        <v>382</v>
      </c>
      <c r="E39" s="148" t="s">
        <v>383</v>
      </c>
      <c r="F39" s="149" t="s">
        <v>384</v>
      </c>
      <c r="G39" s="149">
        <v>1100120</v>
      </c>
      <c r="H39" s="149" t="s">
        <v>385</v>
      </c>
      <c r="I39" s="150" t="s">
        <v>387</v>
      </c>
      <c r="J39" s="150" t="s">
        <v>392</v>
      </c>
      <c r="K39" s="151">
        <v>29640</v>
      </c>
      <c r="L39" s="151">
        <v>29640</v>
      </c>
      <c r="M39" s="151">
        <v>0</v>
      </c>
      <c r="N39" s="150">
        <v>8814</v>
      </c>
      <c r="O39" s="150">
        <v>8814</v>
      </c>
      <c r="P39" s="150" t="s">
        <v>433</v>
      </c>
      <c r="Q39" s="150" t="s">
        <v>434</v>
      </c>
      <c r="R39" s="152" t="s">
        <v>424</v>
      </c>
      <c r="S39" s="150"/>
      <c r="T39" s="150"/>
      <c r="U39" s="150"/>
      <c r="V39" s="150"/>
      <c r="W39" s="150"/>
      <c r="X39" s="150"/>
      <c r="Y39" s="150"/>
    </row>
    <row r="40" spans="1:25" s="118" customFormat="1" x14ac:dyDescent="0.25">
      <c r="A40" s="148"/>
      <c r="B40" s="148"/>
      <c r="C40" s="116"/>
      <c r="D40" s="149"/>
      <c r="E40" s="148"/>
      <c r="F40" s="149"/>
      <c r="G40" s="149"/>
      <c r="H40" s="149"/>
      <c r="I40" s="150"/>
      <c r="J40" s="150" t="s">
        <v>464</v>
      </c>
      <c r="K40" s="151">
        <v>1964967.87</v>
      </c>
      <c r="L40" s="151">
        <v>1964967.87</v>
      </c>
      <c r="M40" s="151">
        <v>67975.14</v>
      </c>
      <c r="N40" s="150">
        <v>537038.91</v>
      </c>
      <c r="O40" s="150">
        <v>605014.05000000005</v>
      </c>
      <c r="P40" s="150"/>
      <c r="Q40" s="150"/>
      <c r="R40" s="152"/>
      <c r="S40" s="150"/>
      <c r="T40" s="150"/>
      <c r="U40" s="150"/>
      <c r="V40" s="150"/>
      <c r="W40" s="150"/>
      <c r="X40" s="150"/>
      <c r="Y40" s="150"/>
    </row>
    <row r="41" spans="1:25" s="118" customFormat="1" x14ac:dyDescent="0.25">
      <c r="A41" s="148"/>
      <c r="B41" s="148"/>
      <c r="C41" s="116"/>
      <c r="D41" s="149"/>
      <c r="E41" s="148"/>
      <c r="F41" s="149"/>
      <c r="G41" s="149"/>
      <c r="H41" s="149"/>
      <c r="I41" s="150"/>
      <c r="J41" s="150" t="s">
        <v>465</v>
      </c>
      <c r="K41" s="151">
        <v>10449604</v>
      </c>
      <c r="L41" s="151">
        <v>10449604</v>
      </c>
      <c r="M41" s="151">
        <v>0</v>
      </c>
      <c r="N41" s="150">
        <v>12795.26</v>
      </c>
      <c r="O41" s="150">
        <v>12795.26</v>
      </c>
      <c r="P41" s="150"/>
      <c r="Q41" s="150"/>
      <c r="R41" s="152"/>
      <c r="S41" s="150"/>
      <c r="T41" s="150"/>
      <c r="U41" s="150"/>
      <c r="V41" s="150"/>
      <c r="W41" s="150"/>
      <c r="X41" s="150"/>
      <c r="Y41" s="150"/>
    </row>
    <row r="42" spans="1:25" s="118" customFormat="1" x14ac:dyDescent="0.25">
      <c r="A42" s="148"/>
      <c r="B42" s="148"/>
      <c r="C42" s="116"/>
      <c r="D42" s="149"/>
      <c r="E42" s="148"/>
      <c r="F42" s="149"/>
      <c r="G42" s="149"/>
      <c r="H42" s="149"/>
      <c r="I42" s="150"/>
      <c r="J42" s="150"/>
      <c r="K42" s="151">
        <f>SUM(K7:K41)</f>
        <v>124442118.70000002</v>
      </c>
      <c r="L42" s="151">
        <f t="shared" ref="L42:M42" si="0">SUM(L7:L41)</f>
        <v>124442118.70000002</v>
      </c>
      <c r="M42" s="151">
        <f t="shared" si="0"/>
        <v>679751.4</v>
      </c>
      <c r="N42" s="150"/>
      <c r="O42" s="150"/>
      <c r="P42" s="150"/>
      <c r="Q42" s="150"/>
      <c r="R42" s="152"/>
      <c r="S42" s="150"/>
      <c r="T42" s="150"/>
      <c r="U42" s="150"/>
      <c r="V42" s="150"/>
      <c r="W42" s="150"/>
      <c r="X42" s="150"/>
      <c r="Y42" s="150"/>
    </row>
  </sheetData>
  <mergeCells count="4">
    <mergeCell ref="D1:V1"/>
    <mergeCell ref="D2:V2"/>
    <mergeCell ref="D3:V3"/>
    <mergeCell ref="W1:Y1"/>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142" workbookViewId="0">
      <selection activeCell="A22" sqref="A1:A22"/>
    </sheetView>
  </sheetViews>
  <sheetFormatPr baseColWidth="10" defaultRowHeight="15" x14ac:dyDescent="0.25"/>
  <cols>
    <col min="1" max="1" width="135" customWidth="1"/>
  </cols>
  <sheetData>
    <row r="1" spans="1:1" ht="15.75" x14ac:dyDescent="0.25">
      <c r="A1" s="42" t="s">
        <v>106</v>
      </c>
    </row>
    <row r="2" spans="1:1" ht="72.75" customHeight="1" x14ac:dyDescent="0.25">
      <c r="A2" s="43" t="s">
        <v>107</v>
      </c>
    </row>
    <row r="3" spans="1:1" ht="30" customHeight="1" x14ac:dyDescent="0.25">
      <c r="A3" s="43" t="s">
        <v>108</v>
      </c>
    </row>
    <row r="4" spans="1:1" ht="21.95" customHeight="1" x14ac:dyDescent="0.25">
      <c r="A4" s="43" t="s">
        <v>109</v>
      </c>
    </row>
    <row r="5" spans="1:1" ht="21.95" customHeight="1" x14ac:dyDescent="0.25">
      <c r="A5" s="43" t="s">
        <v>110</v>
      </c>
    </row>
    <row r="6" spans="1:1" ht="21.95" customHeight="1" x14ac:dyDescent="0.25">
      <c r="A6" s="44" t="s">
        <v>111</v>
      </c>
    </row>
    <row r="7" spans="1:1" ht="21.95" customHeight="1" x14ac:dyDescent="0.25">
      <c r="A7" s="44" t="s">
        <v>112</v>
      </c>
    </row>
    <row r="8" spans="1:1" ht="21.95" customHeight="1" x14ac:dyDescent="0.25">
      <c r="A8" s="44" t="s">
        <v>113</v>
      </c>
    </row>
    <row r="9" spans="1:1" ht="21.95" customHeight="1" x14ac:dyDescent="0.25">
      <c r="A9" s="44" t="s">
        <v>114</v>
      </c>
    </row>
    <row r="10" spans="1:1" ht="21.95" customHeight="1" x14ac:dyDescent="0.25">
      <c r="A10" s="44" t="s">
        <v>115</v>
      </c>
    </row>
    <row r="11" spans="1:1" ht="21.95" customHeight="1" x14ac:dyDescent="0.25">
      <c r="A11" s="43" t="s">
        <v>116</v>
      </c>
    </row>
    <row r="12" spans="1:1" ht="21.95" customHeight="1" x14ac:dyDescent="0.25">
      <c r="A12" s="43" t="s">
        <v>117</v>
      </c>
    </row>
    <row r="13" spans="1:1" ht="21.95" customHeight="1" x14ac:dyDescent="0.25">
      <c r="A13" s="43" t="s">
        <v>118</v>
      </c>
    </row>
    <row r="14" spans="1:1" ht="21.95" customHeight="1" x14ac:dyDescent="0.25">
      <c r="A14" s="43" t="s">
        <v>119</v>
      </c>
    </row>
    <row r="15" spans="1:1" ht="21.95" customHeight="1" x14ac:dyDescent="0.25">
      <c r="A15" s="45" t="s">
        <v>120</v>
      </c>
    </row>
    <row r="16" spans="1:1" ht="21.95" customHeight="1" x14ac:dyDescent="0.25">
      <c r="A16" s="45" t="s">
        <v>121</v>
      </c>
    </row>
    <row r="17" spans="1:2" ht="21.95" customHeight="1" x14ac:dyDescent="0.25">
      <c r="A17" s="45" t="s">
        <v>122</v>
      </c>
    </row>
    <row r="18" spans="1:2" ht="21.95" customHeight="1" x14ac:dyDescent="0.25">
      <c r="A18" s="43" t="s">
        <v>123</v>
      </c>
    </row>
    <row r="19" spans="1:2" ht="39.75" customHeight="1" x14ac:dyDescent="0.25">
      <c r="A19" s="43" t="s">
        <v>124</v>
      </c>
    </row>
    <row r="20" spans="1:2" ht="60" customHeight="1" x14ac:dyDescent="0.25">
      <c r="A20" s="43" t="s">
        <v>125</v>
      </c>
    </row>
    <row r="21" spans="1:2" ht="15.75" x14ac:dyDescent="0.25">
      <c r="A21" s="46" t="s">
        <v>126</v>
      </c>
    </row>
    <row r="22" spans="1:2" ht="50.1" customHeight="1" x14ac:dyDescent="0.25">
      <c r="A22" s="43" t="s">
        <v>127</v>
      </c>
    </row>
    <row r="23" spans="1:2" ht="50.1" customHeight="1" x14ac:dyDescent="0.25">
      <c r="A23" s="43"/>
    </row>
    <row r="24" spans="1:2" ht="15.75" x14ac:dyDescent="0.25">
      <c r="A24" s="57" t="s">
        <v>157</v>
      </c>
      <c r="B24" s="51"/>
    </row>
    <row r="25" spans="1:2" x14ac:dyDescent="0.25">
      <c r="A25" s="51" t="s">
        <v>151</v>
      </c>
      <c r="B25" s="51"/>
    </row>
    <row r="26" spans="1:2" x14ac:dyDescent="0.25">
      <c r="A26" s="51" t="s">
        <v>152</v>
      </c>
      <c r="B26" s="52"/>
    </row>
    <row r="27" spans="1:2" x14ac:dyDescent="0.25">
      <c r="A27" s="52" t="s">
        <v>153</v>
      </c>
      <c r="B27" s="52"/>
    </row>
    <row r="28" spans="1:2" x14ac:dyDescent="0.25">
      <c r="A28" s="52" t="s">
        <v>154</v>
      </c>
      <c r="B28" s="52"/>
    </row>
    <row r="29" spans="1:2" x14ac:dyDescent="0.25">
      <c r="A29" s="52" t="s">
        <v>155</v>
      </c>
      <c r="B29" s="51"/>
    </row>
    <row r="30" spans="1:2" x14ac:dyDescent="0.25">
      <c r="A30" s="51" t="s">
        <v>156</v>
      </c>
    </row>
    <row r="31" spans="1:2" ht="47.25" customHeight="1" x14ac:dyDescent="0.25">
      <c r="A31" s="47"/>
    </row>
    <row r="32" spans="1:2" ht="15.75" x14ac:dyDescent="0.25">
      <c r="A32" s="58" t="s">
        <v>158</v>
      </c>
    </row>
    <row r="33" spans="1:1" x14ac:dyDescent="0.25">
      <c r="A33" s="51" t="s">
        <v>162</v>
      </c>
    </row>
    <row r="34" spans="1:1" x14ac:dyDescent="0.25">
      <c r="A34" s="52" t="s">
        <v>171</v>
      </c>
    </row>
    <row r="35" spans="1:1" x14ac:dyDescent="0.25">
      <c r="A35" s="52" t="s">
        <v>163</v>
      </c>
    </row>
    <row r="36" spans="1:1" x14ac:dyDescent="0.25">
      <c r="A36" s="52" t="s">
        <v>164</v>
      </c>
    </row>
    <row r="37" spans="1:1" x14ac:dyDescent="0.25">
      <c r="A37" s="52" t="s">
        <v>170</v>
      </c>
    </row>
    <row r="38" spans="1:1" x14ac:dyDescent="0.25">
      <c r="A38" s="52" t="s">
        <v>165</v>
      </c>
    </row>
    <row r="39" spans="1:1" x14ac:dyDescent="0.25">
      <c r="A39" s="56" t="s">
        <v>166</v>
      </c>
    </row>
    <row r="40" spans="1:1" x14ac:dyDescent="0.25">
      <c r="A40" s="56" t="s">
        <v>167</v>
      </c>
    </row>
    <row r="41" spans="1:1" x14ac:dyDescent="0.25">
      <c r="A41" s="56" t="s">
        <v>168</v>
      </c>
    </row>
    <row r="42" spans="1:1" x14ac:dyDescent="0.25">
      <c r="A42" s="52" t="s">
        <v>169</v>
      </c>
    </row>
    <row r="43" spans="1:1" x14ac:dyDescent="0.25">
      <c r="A43" s="52" t="s">
        <v>172</v>
      </c>
    </row>
    <row r="44" spans="1:1" x14ac:dyDescent="0.25">
      <c r="A44" s="52" t="s">
        <v>173</v>
      </c>
    </row>
    <row r="45" spans="1:1" x14ac:dyDescent="0.25">
      <c r="A45" s="52" t="s">
        <v>174</v>
      </c>
    </row>
    <row r="46" spans="1:1" x14ac:dyDescent="0.25">
      <c r="A46" s="52" t="s">
        <v>175</v>
      </c>
    </row>
    <row r="47" spans="1:1" x14ac:dyDescent="0.25">
      <c r="A47" s="52" t="s">
        <v>176</v>
      </c>
    </row>
    <row r="48" spans="1:1" x14ac:dyDescent="0.25">
      <c r="A48" s="52" t="s">
        <v>177</v>
      </c>
    </row>
    <row r="49" spans="1:1" x14ac:dyDescent="0.25">
      <c r="A49" s="52" t="s">
        <v>178</v>
      </c>
    </row>
    <row r="50" spans="1:1" x14ac:dyDescent="0.25">
      <c r="A50" s="52" t="s">
        <v>179</v>
      </c>
    </row>
    <row r="51" spans="1:1" x14ac:dyDescent="0.25">
      <c r="A51" s="52" t="s">
        <v>180</v>
      </c>
    </row>
    <row r="52" spans="1:1" x14ac:dyDescent="0.25">
      <c r="A52" s="52" t="s">
        <v>192</v>
      </c>
    </row>
    <row r="53" spans="1:1" x14ac:dyDescent="0.25">
      <c r="A53" s="52" t="s">
        <v>181</v>
      </c>
    </row>
    <row r="54" spans="1:1" x14ac:dyDescent="0.25">
      <c r="A54" s="52" t="s">
        <v>182</v>
      </c>
    </row>
    <row r="55" spans="1:1" x14ac:dyDescent="0.25">
      <c r="A55" s="52" t="s">
        <v>183</v>
      </c>
    </row>
    <row r="56" spans="1:1" x14ac:dyDescent="0.25">
      <c r="A56" s="52" t="s">
        <v>184</v>
      </c>
    </row>
    <row r="57" spans="1:1" x14ac:dyDescent="0.25">
      <c r="A57" s="52" t="s">
        <v>185</v>
      </c>
    </row>
    <row r="58" spans="1:1" x14ac:dyDescent="0.25">
      <c r="A58" s="52" t="s">
        <v>186</v>
      </c>
    </row>
    <row r="59" spans="1:1" x14ac:dyDescent="0.25">
      <c r="A59" s="52" t="s">
        <v>187</v>
      </c>
    </row>
    <row r="60" spans="1:1" x14ac:dyDescent="0.25">
      <c r="A60" s="56" t="s">
        <v>188</v>
      </c>
    </row>
    <row r="61" spans="1:1" x14ac:dyDescent="0.25">
      <c r="A61" s="52" t="s">
        <v>189</v>
      </c>
    </row>
    <row r="62" spans="1:1" x14ac:dyDescent="0.25">
      <c r="A62" s="56" t="s">
        <v>190</v>
      </c>
    </row>
    <row r="63" spans="1:1" x14ac:dyDescent="0.25">
      <c r="A63" s="56" t="s">
        <v>191</v>
      </c>
    </row>
    <row r="64" spans="1:1" x14ac:dyDescent="0.25">
      <c r="A64" s="56" t="s">
        <v>193</v>
      </c>
    </row>
    <row r="65" spans="1:1" x14ac:dyDescent="0.25">
      <c r="A65" s="56" t="s">
        <v>194</v>
      </c>
    </row>
    <row r="66" spans="1:1" x14ac:dyDescent="0.25">
      <c r="A66" s="52" t="s">
        <v>195</v>
      </c>
    </row>
    <row r="67" spans="1:1" x14ac:dyDescent="0.25">
      <c r="A67" s="52" t="s">
        <v>196</v>
      </c>
    </row>
    <row r="68" spans="1:1" x14ac:dyDescent="0.25">
      <c r="A68" s="52" t="s">
        <v>197</v>
      </c>
    </row>
    <row r="69" spans="1:1" x14ac:dyDescent="0.25">
      <c r="A69" s="52" t="s">
        <v>198</v>
      </c>
    </row>
    <row r="70" spans="1:1" x14ac:dyDescent="0.25">
      <c r="A70" s="52" t="s">
        <v>199</v>
      </c>
    </row>
    <row r="71" spans="1:1" x14ac:dyDescent="0.25">
      <c r="A71" s="52" t="s">
        <v>200</v>
      </c>
    </row>
    <row r="72" spans="1:1" x14ac:dyDescent="0.25">
      <c r="A72" s="51" t="s">
        <v>159</v>
      </c>
    </row>
    <row r="73" spans="1:1" x14ac:dyDescent="0.25">
      <c r="A73" s="52" t="s">
        <v>201</v>
      </c>
    </row>
    <row r="74" spans="1:1" x14ac:dyDescent="0.25">
      <c r="A74" s="52" t="s">
        <v>202</v>
      </c>
    </row>
    <row r="75" spans="1:1" x14ac:dyDescent="0.25">
      <c r="A75" s="52" t="s">
        <v>203</v>
      </c>
    </row>
    <row r="76" spans="1:1" x14ac:dyDescent="0.25">
      <c r="A76" s="52" t="s">
        <v>204</v>
      </c>
    </row>
    <row r="77" spans="1:1" x14ac:dyDescent="0.25">
      <c r="A77" s="52" t="s">
        <v>205</v>
      </c>
    </row>
    <row r="78" spans="1:1" x14ac:dyDescent="0.25">
      <c r="A78" s="52" t="s">
        <v>206</v>
      </c>
    </row>
    <row r="79" spans="1:1" x14ac:dyDescent="0.25">
      <c r="A79" s="52" t="s">
        <v>207</v>
      </c>
    </row>
    <row r="80" spans="1:1" x14ac:dyDescent="0.25">
      <c r="A80" s="52" t="s">
        <v>208</v>
      </c>
    </row>
    <row r="81" spans="1:1" x14ac:dyDescent="0.25">
      <c r="A81" s="52" t="s">
        <v>209</v>
      </c>
    </row>
    <row r="82" spans="1:1" x14ac:dyDescent="0.25">
      <c r="A82" s="52" t="s">
        <v>210</v>
      </c>
    </row>
    <row r="83" spans="1:1" x14ac:dyDescent="0.25">
      <c r="A83" s="52" t="s">
        <v>211</v>
      </c>
    </row>
    <row r="84" spans="1:1" x14ac:dyDescent="0.25">
      <c r="A84" s="52" t="s">
        <v>212</v>
      </c>
    </row>
    <row r="85" spans="1:1" x14ac:dyDescent="0.25">
      <c r="A85" s="52" t="s">
        <v>213</v>
      </c>
    </row>
    <row r="86" spans="1:1" x14ac:dyDescent="0.25">
      <c r="A86" s="52" t="s">
        <v>214</v>
      </c>
    </row>
    <row r="87" spans="1:1" x14ac:dyDescent="0.25">
      <c r="A87" s="52" t="s">
        <v>215</v>
      </c>
    </row>
    <row r="88" spans="1:1" x14ac:dyDescent="0.25">
      <c r="A88" s="52" t="s">
        <v>216</v>
      </c>
    </row>
    <row r="89" spans="1:1" x14ac:dyDescent="0.25">
      <c r="A89" s="52" t="s">
        <v>217</v>
      </c>
    </row>
    <row r="90" spans="1:1" x14ac:dyDescent="0.25">
      <c r="A90" s="52" t="s">
        <v>218</v>
      </c>
    </row>
    <row r="91" spans="1:1" x14ac:dyDescent="0.25">
      <c r="A91" s="52" t="s">
        <v>219</v>
      </c>
    </row>
    <row r="92" spans="1:1" x14ac:dyDescent="0.25">
      <c r="A92" s="52" t="s">
        <v>220</v>
      </c>
    </row>
    <row r="93" spans="1:1" x14ac:dyDescent="0.25">
      <c r="A93" s="52" t="s">
        <v>221</v>
      </c>
    </row>
    <row r="94" spans="1:1" x14ac:dyDescent="0.25">
      <c r="A94" s="52" t="s">
        <v>222</v>
      </c>
    </row>
    <row r="95" spans="1:1" x14ac:dyDescent="0.25">
      <c r="A95" s="52" t="s">
        <v>223</v>
      </c>
    </row>
    <row r="96" spans="1:1" x14ac:dyDescent="0.25">
      <c r="A96" s="52" t="s">
        <v>224</v>
      </c>
    </row>
    <row r="97" spans="1:1" x14ac:dyDescent="0.25">
      <c r="A97" s="52" t="s">
        <v>225</v>
      </c>
    </row>
    <row r="98" spans="1:1" x14ac:dyDescent="0.25">
      <c r="A98" s="52" t="s">
        <v>226</v>
      </c>
    </row>
    <row r="99" spans="1:1" x14ac:dyDescent="0.25">
      <c r="A99" s="52" t="s">
        <v>227</v>
      </c>
    </row>
    <row r="100" spans="1:1" x14ac:dyDescent="0.25">
      <c r="A100" s="52" t="s">
        <v>228</v>
      </c>
    </row>
    <row r="101" spans="1:1" x14ac:dyDescent="0.25">
      <c r="A101" s="52" t="s">
        <v>229</v>
      </c>
    </row>
    <row r="102" spans="1:1" x14ac:dyDescent="0.25">
      <c r="A102" s="52" t="s">
        <v>230</v>
      </c>
    </row>
    <row r="103" spans="1:1" x14ac:dyDescent="0.25">
      <c r="A103" s="52" t="s">
        <v>231</v>
      </c>
    </row>
    <row r="104" spans="1:1" x14ac:dyDescent="0.25">
      <c r="A104" s="52" t="s">
        <v>232</v>
      </c>
    </row>
    <row r="105" spans="1:1" x14ac:dyDescent="0.25">
      <c r="A105" s="52" t="s">
        <v>233</v>
      </c>
    </row>
    <row r="106" spans="1:1" x14ac:dyDescent="0.25">
      <c r="A106" s="52" t="s">
        <v>234</v>
      </c>
    </row>
    <row r="107" spans="1:1" x14ac:dyDescent="0.25">
      <c r="A107" s="52" t="s">
        <v>236</v>
      </c>
    </row>
    <row r="108" spans="1:1" x14ac:dyDescent="0.25">
      <c r="A108" s="52" t="s">
        <v>235</v>
      </c>
    </row>
    <row r="109" spans="1:1" x14ac:dyDescent="0.25">
      <c r="A109" s="52" t="s">
        <v>237</v>
      </c>
    </row>
    <row r="110" spans="1:1" x14ac:dyDescent="0.25">
      <c r="A110" s="52" t="s">
        <v>238</v>
      </c>
    </row>
    <row r="111" spans="1:1" x14ac:dyDescent="0.25">
      <c r="A111" s="52" t="s">
        <v>239</v>
      </c>
    </row>
    <row r="112" spans="1:1" x14ac:dyDescent="0.25">
      <c r="A112" s="52" t="s">
        <v>240</v>
      </c>
    </row>
    <row r="113" spans="1:1" x14ac:dyDescent="0.25">
      <c r="A113" s="52" t="s">
        <v>241</v>
      </c>
    </row>
    <row r="114" spans="1:1" x14ac:dyDescent="0.25">
      <c r="A114" s="52" t="s">
        <v>242</v>
      </c>
    </row>
    <row r="115" spans="1:1" x14ac:dyDescent="0.25">
      <c r="A115" s="52" t="s">
        <v>243</v>
      </c>
    </row>
    <row r="116" spans="1:1" x14ac:dyDescent="0.25">
      <c r="A116" s="52" t="s">
        <v>244</v>
      </c>
    </row>
    <row r="117" spans="1:1" x14ac:dyDescent="0.25">
      <c r="A117" s="52" t="s">
        <v>245</v>
      </c>
    </row>
    <row r="118" spans="1:1" x14ac:dyDescent="0.25">
      <c r="A118" s="51" t="s">
        <v>160</v>
      </c>
    </row>
    <row r="119" spans="1:1" x14ac:dyDescent="0.25">
      <c r="A119" s="52" t="s">
        <v>246</v>
      </c>
    </row>
    <row r="120" spans="1:1" x14ac:dyDescent="0.25">
      <c r="A120" s="52" t="s">
        <v>247</v>
      </c>
    </row>
    <row r="121" spans="1:1" x14ac:dyDescent="0.25">
      <c r="A121" s="52" t="s">
        <v>248</v>
      </c>
    </row>
    <row r="122" spans="1:1" x14ac:dyDescent="0.25">
      <c r="A122" s="52" t="s">
        <v>249</v>
      </c>
    </row>
    <row r="123" spans="1:1" x14ac:dyDescent="0.25">
      <c r="A123" s="52" t="s">
        <v>250</v>
      </c>
    </row>
    <row r="124" spans="1:1" x14ac:dyDescent="0.25">
      <c r="A124" s="52" t="s">
        <v>251</v>
      </c>
    </row>
    <row r="125" spans="1:1" x14ac:dyDescent="0.25">
      <c r="A125" s="52" t="s">
        <v>252</v>
      </c>
    </row>
    <row r="126" spans="1:1" x14ac:dyDescent="0.25">
      <c r="A126" s="52" t="s">
        <v>253</v>
      </c>
    </row>
    <row r="127" spans="1:1" x14ac:dyDescent="0.25">
      <c r="A127" s="52" t="s">
        <v>254</v>
      </c>
    </row>
    <row r="128" spans="1:1" x14ac:dyDescent="0.25">
      <c r="A128" s="52" t="s">
        <v>255</v>
      </c>
    </row>
    <row r="129" spans="1:1" x14ac:dyDescent="0.25">
      <c r="A129" s="52" t="s">
        <v>256</v>
      </c>
    </row>
    <row r="130" spans="1:1" x14ac:dyDescent="0.25">
      <c r="A130" s="52" t="s">
        <v>257</v>
      </c>
    </row>
    <row r="131" spans="1:1" x14ac:dyDescent="0.25">
      <c r="A131" s="52" t="s">
        <v>258</v>
      </c>
    </row>
    <row r="132" spans="1:1" x14ac:dyDescent="0.25">
      <c r="A132" s="52" t="s">
        <v>259</v>
      </c>
    </row>
    <row r="133" spans="1:1" x14ac:dyDescent="0.25">
      <c r="A133" s="52" t="s">
        <v>260</v>
      </c>
    </row>
    <row r="134" spans="1:1" x14ac:dyDescent="0.25">
      <c r="A134" s="52" t="s">
        <v>261</v>
      </c>
    </row>
    <row r="135" spans="1:1" x14ac:dyDescent="0.25">
      <c r="A135" s="52" t="s">
        <v>262</v>
      </c>
    </row>
    <row r="136" spans="1:1" x14ac:dyDescent="0.25">
      <c r="A136" s="52" t="s">
        <v>263</v>
      </c>
    </row>
    <row r="137" spans="1:1" x14ac:dyDescent="0.25">
      <c r="A137" s="52" t="s">
        <v>264</v>
      </c>
    </row>
    <row r="138" spans="1:1" x14ac:dyDescent="0.25">
      <c r="A138" s="52" t="s">
        <v>265</v>
      </c>
    </row>
    <row r="139" spans="1:1" x14ac:dyDescent="0.25">
      <c r="A139" s="52" t="s">
        <v>266</v>
      </c>
    </row>
    <row r="140" spans="1:1" x14ac:dyDescent="0.25">
      <c r="A140" s="52" t="s">
        <v>268</v>
      </c>
    </row>
    <row r="141" spans="1:1" x14ac:dyDescent="0.25">
      <c r="A141" s="52" t="s">
        <v>267</v>
      </c>
    </row>
    <row r="142" spans="1:1" x14ac:dyDescent="0.25">
      <c r="A142" s="52" t="s">
        <v>269</v>
      </c>
    </row>
    <row r="143" spans="1:1" x14ac:dyDescent="0.25">
      <c r="A143" s="52" t="s">
        <v>270</v>
      </c>
    </row>
    <row r="144" spans="1:1" x14ac:dyDescent="0.25">
      <c r="A144" s="52" t="s">
        <v>271</v>
      </c>
    </row>
    <row r="145" spans="1:1" x14ac:dyDescent="0.25">
      <c r="A145" s="52" t="s">
        <v>272</v>
      </c>
    </row>
    <row r="146" spans="1:1" x14ac:dyDescent="0.25">
      <c r="A146" s="52" t="s">
        <v>273</v>
      </c>
    </row>
    <row r="147" spans="1:1" x14ac:dyDescent="0.25">
      <c r="A147" s="52" t="s">
        <v>274</v>
      </c>
    </row>
    <row r="148" spans="1:1" x14ac:dyDescent="0.25">
      <c r="A148" s="52" t="s">
        <v>275</v>
      </c>
    </row>
    <row r="149" spans="1:1" x14ac:dyDescent="0.25">
      <c r="A149" s="52" t="s">
        <v>276</v>
      </c>
    </row>
    <row r="150" spans="1:1" x14ac:dyDescent="0.25">
      <c r="A150" s="52" t="s">
        <v>277</v>
      </c>
    </row>
    <row r="151" spans="1:1" x14ac:dyDescent="0.25">
      <c r="A151" s="52" t="s">
        <v>278</v>
      </c>
    </row>
    <row r="152" spans="1:1" x14ac:dyDescent="0.25">
      <c r="A152" s="52" t="s">
        <v>279</v>
      </c>
    </row>
    <row r="153" spans="1:1" x14ac:dyDescent="0.25">
      <c r="A153" s="52" t="s">
        <v>280</v>
      </c>
    </row>
    <row r="154" spans="1:1" x14ac:dyDescent="0.25">
      <c r="A154" s="52" t="s">
        <v>281</v>
      </c>
    </row>
    <row r="155" spans="1:1" x14ac:dyDescent="0.25">
      <c r="A155" s="52" t="s">
        <v>282</v>
      </c>
    </row>
    <row r="156" spans="1:1" x14ac:dyDescent="0.25">
      <c r="A156" s="52" t="s">
        <v>283</v>
      </c>
    </row>
    <row r="157" spans="1:1" x14ac:dyDescent="0.25">
      <c r="A157" s="52" t="s">
        <v>284</v>
      </c>
    </row>
    <row r="158" spans="1:1" x14ac:dyDescent="0.25">
      <c r="A158" s="52" t="s">
        <v>285</v>
      </c>
    </row>
    <row r="159" spans="1:1" x14ac:dyDescent="0.25">
      <c r="A159" s="52" t="s">
        <v>286</v>
      </c>
    </row>
    <row r="160" spans="1:1" x14ac:dyDescent="0.25">
      <c r="A160" s="52" t="s">
        <v>287</v>
      </c>
    </row>
    <row r="161" spans="1:5" x14ac:dyDescent="0.25">
      <c r="A161" s="51" t="s">
        <v>161</v>
      </c>
    </row>
    <row r="164" spans="1:5" ht="16.5" x14ac:dyDescent="0.3">
      <c r="A164" s="60" t="s">
        <v>150</v>
      </c>
    </row>
    <row r="165" spans="1:5" x14ac:dyDescent="0.25">
      <c r="A165" s="51" t="s">
        <v>138</v>
      </c>
      <c r="E165" s="51"/>
    </row>
    <row r="166" spans="1:5" x14ac:dyDescent="0.25">
      <c r="A166" s="52" t="s">
        <v>139</v>
      </c>
      <c r="E166" s="52"/>
    </row>
    <row r="167" spans="1:5" x14ac:dyDescent="0.25">
      <c r="A167" s="52" t="s">
        <v>140</v>
      </c>
      <c r="E167" s="52"/>
    </row>
    <row r="168" spans="1:5" x14ac:dyDescent="0.25">
      <c r="A168" s="52" t="s">
        <v>141</v>
      </c>
      <c r="E168" s="52"/>
    </row>
    <row r="169" spans="1:5" x14ac:dyDescent="0.25">
      <c r="A169" s="52" t="s">
        <v>142</v>
      </c>
      <c r="E169" s="52"/>
    </row>
    <row r="170" spans="1:5" x14ac:dyDescent="0.25">
      <c r="A170" s="52" t="s">
        <v>143</v>
      </c>
      <c r="E170" s="52"/>
    </row>
    <row r="171" spans="1:5" x14ac:dyDescent="0.25">
      <c r="A171" s="52" t="s">
        <v>144</v>
      </c>
      <c r="E171" s="52"/>
    </row>
    <row r="172" spans="1:5" x14ac:dyDescent="0.25">
      <c r="A172" s="52" t="s">
        <v>145</v>
      </c>
      <c r="E172" s="52"/>
    </row>
    <row r="173" spans="1:5" x14ac:dyDescent="0.25">
      <c r="A173" s="51" t="s">
        <v>146</v>
      </c>
      <c r="E173" s="51"/>
    </row>
    <row r="174" spans="1:5" x14ac:dyDescent="0.25">
      <c r="A174" s="52" t="s">
        <v>147</v>
      </c>
      <c r="E174" s="52"/>
    </row>
    <row r="175" spans="1:5" x14ac:dyDescent="0.25">
      <c r="A175" s="52" t="s">
        <v>148</v>
      </c>
      <c r="E175" s="52"/>
    </row>
    <row r="176" spans="1:5" x14ac:dyDescent="0.25">
      <c r="A176" s="52" t="s">
        <v>149</v>
      </c>
      <c r="E176" s="52"/>
    </row>
    <row r="180" spans="2:3" x14ac:dyDescent="0.25">
      <c r="B180" s="51"/>
      <c r="C180" s="55"/>
    </row>
    <row r="181" spans="2:3" x14ac:dyDescent="0.25">
      <c r="B181" s="52"/>
    </row>
    <row r="182" spans="2:3" x14ac:dyDescent="0.25">
      <c r="B182" s="52"/>
    </row>
    <row r="183" spans="2:3" x14ac:dyDescent="0.25">
      <c r="B183" s="52"/>
    </row>
    <row r="184" spans="2:3" x14ac:dyDescent="0.25">
      <c r="B184" s="52"/>
    </row>
    <row r="185" spans="2:3" x14ac:dyDescent="0.25">
      <c r="B185" s="56"/>
    </row>
    <row r="186" spans="2:3" x14ac:dyDescent="0.25">
      <c r="B186" s="56"/>
    </row>
    <row r="187" spans="2:3" x14ac:dyDescent="0.25">
      <c r="B187" s="56"/>
    </row>
    <row r="188" spans="2:3" x14ac:dyDescent="0.25">
      <c r="B188" s="52"/>
    </row>
    <row r="189" spans="2:3" x14ac:dyDescent="0.25">
      <c r="B189" s="52"/>
    </row>
    <row r="190" spans="2:3" x14ac:dyDescent="0.25">
      <c r="B190" s="52"/>
    </row>
    <row r="191" spans="2:3" x14ac:dyDescent="0.25">
      <c r="B191" s="52"/>
    </row>
    <row r="192" spans="2:3" x14ac:dyDescent="0.25">
      <c r="B192" s="52"/>
    </row>
    <row r="193" spans="2:2" x14ac:dyDescent="0.25">
      <c r="B193" s="52"/>
    </row>
    <row r="194" spans="2:2" x14ac:dyDescent="0.25">
      <c r="B194" s="52"/>
    </row>
    <row r="195" spans="2:2" x14ac:dyDescent="0.25">
      <c r="B195" s="52"/>
    </row>
    <row r="196" spans="2:2" x14ac:dyDescent="0.25">
      <c r="B196" s="52"/>
    </row>
    <row r="197" spans="2:2" x14ac:dyDescent="0.25">
      <c r="B197" s="52"/>
    </row>
    <row r="198" spans="2:2" x14ac:dyDescent="0.25">
      <c r="B198" s="52"/>
    </row>
    <row r="199" spans="2:2" x14ac:dyDescent="0.25">
      <c r="B199" s="52"/>
    </row>
    <row r="200" spans="2:2" x14ac:dyDescent="0.25">
      <c r="B200" s="52"/>
    </row>
    <row r="201" spans="2:2" x14ac:dyDescent="0.25">
      <c r="B201" s="52"/>
    </row>
    <row r="202" spans="2:2" x14ac:dyDescent="0.25">
      <c r="B202" s="52"/>
    </row>
    <row r="203" spans="2:2" x14ac:dyDescent="0.25">
      <c r="B203" s="52"/>
    </row>
    <row r="204" spans="2:2" x14ac:dyDescent="0.25">
      <c r="B204" s="52"/>
    </row>
    <row r="205" spans="2:2" x14ac:dyDescent="0.25">
      <c r="B205" s="52"/>
    </row>
    <row r="206" spans="2:2" x14ac:dyDescent="0.25">
      <c r="B206" s="56"/>
    </row>
    <row r="207" spans="2:2" x14ac:dyDescent="0.25">
      <c r="B207" s="52"/>
    </row>
    <row r="208" spans="2:2" x14ac:dyDescent="0.25">
      <c r="B208" s="56"/>
    </row>
    <row r="209" spans="2:2" x14ac:dyDescent="0.25">
      <c r="B209" s="56"/>
    </row>
    <row r="210" spans="2:2" x14ac:dyDescent="0.25">
      <c r="B210" s="56"/>
    </row>
    <row r="211" spans="2:2" x14ac:dyDescent="0.25">
      <c r="B211" s="56"/>
    </row>
    <row r="212" spans="2:2" x14ac:dyDescent="0.25">
      <c r="B212" s="52"/>
    </row>
    <row r="213" spans="2:2" x14ac:dyDescent="0.25">
      <c r="B213" s="52"/>
    </row>
    <row r="214" spans="2:2" x14ac:dyDescent="0.25">
      <c r="B214" s="52"/>
    </row>
    <row r="215" spans="2:2" x14ac:dyDescent="0.25">
      <c r="B215" s="52"/>
    </row>
    <row r="216" spans="2:2" x14ac:dyDescent="0.25">
      <c r="B216" s="52"/>
    </row>
    <row r="217" spans="2:2" x14ac:dyDescent="0.25">
      <c r="B217" s="52"/>
    </row>
    <row r="219" spans="2:2" x14ac:dyDescent="0.25">
      <c r="B219" s="52"/>
    </row>
    <row r="220" spans="2:2" x14ac:dyDescent="0.25">
      <c r="B220" s="52"/>
    </row>
    <row r="221" spans="2:2" x14ac:dyDescent="0.25">
      <c r="B221" s="52"/>
    </row>
    <row r="222" spans="2:2" x14ac:dyDescent="0.25">
      <c r="B222" s="52"/>
    </row>
    <row r="223" spans="2:2" x14ac:dyDescent="0.25">
      <c r="B223" s="52"/>
    </row>
    <row r="224" spans="2:2" x14ac:dyDescent="0.25">
      <c r="B224" s="52"/>
    </row>
    <row r="225" spans="2:2" x14ac:dyDescent="0.25">
      <c r="B225" s="52"/>
    </row>
    <row r="226" spans="2:2" x14ac:dyDescent="0.25">
      <c r="B226" s="52"/>
    </row>
    <row r="227" spans="2:2" x14ac:dyDescent="0.25">
      <c r="B227" s="52"/>
    </row>
    <row r="228" spans="2:2" x14ac:dyDescent="0.25">
      <c r="B228" s="52"/>
    </row>
    <row r="229" spans="2:2" x14ac:dyDescent="0.25">
      <c r="B229" s="52"/>
    </row>
    <row r="230" spans="2:2" x14ac:dyDescent="0.25">
      <c r="B230" s="52"/>
    </row>
    <row r="231" spans="2:2" x14ac:dyDescent="0.25">
      <c r="B231" s="52"/>
    </row>
    <row r="232" spans="2:2" x14ac:dyDescent="0.25">
      <c r="B232" s="52"/>
    </row>
    <row r="233" spans="2:2" x14ac:dyDescent="0.25">
      <c r="B233" s="52"/>
    </row>
    <row r="234" spans="2:2" x14ac:dyDescent="0.25">
      <c r="B234" s="52"/>
    </row>
    <row r="235" spans="2:2" x14ac:dyDescent="0.25">
      <c r="B235" s="52"/>
    </row>
    <row r="236" spans="2:2" x14ac:dyDescent="0.25">
      <c r="B236" s="52"/>
    </row>
    <row r="237" spans="2:2" x14ac:dyDescent="0.25">
      <c r="B237" s="52"/>
    </row>
    <row r="238" spans="2:2" x14ac:dyDescent="0.25">
      <c r="B238" s="52"/>
    </row>
    <row r="239" spans="2:2" x14ac:dyDescent="0.25">
      <c r="B239" s="52"/>
    </row>
    <row r="240" spans="2:2" x14ac:dyDescent="0.25">
      <c r="B240" s="52"/>
    </row>
    <row r="241" spans="2:2" x14ac:dyDescent="0.25">
      <c r="B241" s="52"/>
    </row>
    <row r="242" spans="2:2" x14ac:dyDescent="0.25">
      <c r="B242" s="52"/>
    </row>
    <row r="243" spans="2:2" x14ac:dyDescent="0.25">
      <c r="B243" s="52"/>
    </row>
    <row r="244" spans="2:2" x14ac:dyDescent="0.25">
      <c r="B244" s="52"/>
    </row>
    <row r="245" spans="2:2" x14ac:dyDescent="0.25">
      <c r="B245" s="52"/>
    </row>
    <row r="246" spans="2:2" x14ac:dyDescent="0.25">
      <c r="B246" s="52"/>
    </row>
    <row r="247" spans="2:2" x14ac:dyDescent="0.25">
      <c r="B247" s="52"/>
    </row>
    <row r="248" spans="2:2" x14ac:dyDescent="0.25">
      <c r="B248" s="52"/>
    </row>
    <row r="249" spans="2:2" x14ac:dyDescent="0.25">
      <c r="B249" s="52"/>
    </row>
    <row r="250" spans="2:2" x14ac:dyDescent="0.25">
      <c r="B250" s="52"/>
    </row>
    <row r="251" spans="2:2" x14ac:dyDescent="0.25">
      <c r="B251" s="52"/>
    </row>
    <row r="252" spans="2:2" x14ac:dyDescent="0.25">
      <c r="B252" s="52"/>
    </row>
    <row r="253" spans="2:2" x14ac:dyDescent="0.25">
      <c r="B253" s="52"/>
    </row>
    <row r="254" spans="2:2" x14ac:dyDescent="0.25">
      <c r="B254" s="52"/>
    </row>
    <row r="255" spans="2:2" x14ac:dyDescent="0.25">
      <c r="B255" s="52"/>
    </row>
    <row r="256" spans="2:2" x14ac:dyDescent="0.25">
      <c r="B256" s="52"/>
    </row>
    <row r="257" spans="2:2" x14ac:dyDescent="0.25">
      <c r="B257" s="52"/>
    </row>
    <row r="258" spans="2:2" x14ac:dyDescent="0.25">
      <c r="B258" s="52"/>
    </row>
    <row r="259" spans="2:2" x14ac:dyDescent="0.25">
      <c r="B259" s="52"/>
    </row>
    <row r="260" spans="2:2" x14ac:dyDescent="0.25">
      <c r="B260" s="52"/>
    </row>
    <row r="261" spans="2:2" x14ac:dyDescent="0.25">
      <c r="B261" s="52"/>
    </row>
    <row r="262" spans="2:2" x14ac:dyDescent="0.25">
      <c r="B262" s="52"/>
    </row>
    <row r="263" spans="2:2" x14ac:dyDescent="0.25">
      <c r="B263" s="52"/>
    </row>
    <row r="265" spans="2:2" x14ac:dyDescent="0.25">
      <c r="B265" s="52"/>
    </row>
    <row r="266" spans="2:2" x14ac:dyDescent="0.25">
      <c r="B266" s="52"/>
    </row>
    <row r="267" spans="2:2" x14ac:dyDescent="0.25">
      <c r="B267" s="52"/>
    </row>
    <row r="268" spans="2:2" x14ac:dyDescent="0.25">
      <c r="B268" s="52"/>
    </row>
    <row r="269" spans="2:2" x14ac:dyDescent="0.25">
      <c r="B269" s="52"/>
    </row>
    <row r="270" spans="2:2" x14ac:dyDescent="0.25">
      <c r="B270" s="52"/>
    </row>
    <row r="271" spans="2:2" x14ac:dyDescent="0.25">
      <c r="B271" s="52"/>
    </row>
    <row r="272" spans="2:2" x14ac:dyDescent="0.25">
      <c r="B272" s="52"/>
    </row>
    <row r="273" spans="2:2" x14ac:dyDescent="0.25">
      <c r="B273" s="52"/>
    </row>
    <row r="274" spans="2:2" x14ac:dyDescent="0.25">
      <c r="B274" s="52"/>
    </row>
    <row r="275" spans="2:2" x14ac:dyDescent="0.25">
      <c r="B275" s="52"/>
    </row>
    <row r="276" spans="2:2" x14ac:dyDescent="0.25">
      <c r="B276" s="52"/>
    </row>
    <row r="277" spans="2:2" x14ac:dyDescent="0.25">
      <c r="B277" s="52"/>
    </row>
    <row r="278" spans="2:2" x14ac:dyDescent="0.25">
      <c r="B278" s="52"/>
    </row>
    <row r="279" spans="2:2" x14ac:dyDescent="0.25">
      <c r="B279" s="52"/>
    </row>
    <row r="280" spans="2:2" x14ac:dyDescent="0.25">
      <c r="B280" s="52"/>
    </row>
    <row r="281" spans="2:2" x14ac:dyDescent="0.25">
      <c r="B281" s="52"/>
    </row>
    <row r="282" spans="2:2" x14ac:dyDescent="0.25">
      <c r="B282" s="52"/>
    </row>
    <row r="283" spans="2:2" x14ac:dyDescent="0.25">
      <c r="B283" s="52"/>
    </row>
    <row r="284" spans="2:2" x14ac:dyDescent="0.25">
      <c r="B284" s="52"/>
    </row>
    <row r="285" spans="2:2" x14ac:dyDescent="0.25">
      <c r="B285" s="52"/>
    </row>
    <row r="286" spans="2:2" x14ac:dyDescent="0.25">
      <c r="B286" s="52"/>
    </row>
    <row r="287" spans="2:2" x14ac:dyDescent="0.25">
      <c r="B287" s="52"/>
    </row>
    <row r="288" spans="2:2" x14ac:dyDescent="0.25">
      <c r="B288" s="52"/>
    </row>
    <row r="289" spans="2:2" x14ac:dyDescent="0.25">
      <c r="B289" s="52"/>
    </row>
    <row r="290" spans="2:2" x14ac:dyDescent="0.25">
      <c r="B290" s="52"/>
    </row>
    <row r="291" spans="2:2" x14ac:dyDescent="0.25">
      <c r="B291" s="52"/>
    </row>
    <row r="292" spans="2:2" x14ac:dyDescent="0.25">
      <c r="B292" s="52"/>
    </row>
    <row r="293" spans="2:2" x14ac:dyDescent="0.25">
      <c r="B293" s="52"/>
    </row>
    <row r="294" spans="2:2" x14ac:dyDescent="0.25">
      <c r="B294" s="52"/>
    </row>
    <row r="295" spans="2:2" x14ac:dyDescent="0.25">
      <c r="B295" s="52"/>
    </row>
    <row r="296" spans="2:2" x14ac:dyDescent="0.25">
      <c r="B296" s="52"/>
    </row>
    <row r="297" spans="2:2" x14ac:dyDescent="0.25">
      <c r="B297" s="52"/>
    </row>
    <row r="298" spans="2:2" x14ac:dyDescent="0.25">
      <c r="B298"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1:2" x14ac:dyDescent="0.25">
      <c r="B305" s="52"/>
    </row>
    <row r="306" spans="1:2" x14ac:dyDescent="0.25">
      <c r="B306" s="52"/>
    </row>
    <row r="308" spans="1:2" x14ac:dyDescent="0.25">
      <c r="A308" s="52"/>
      <c r="B308" s="52"/>
    </row>
    <row r="309" spans="1:2" x14ac:dyDescent="0.25">
      <c r="A309" s="52"/>
      <c r="B309" s="52"/>
    </row>
    <row r="310" spans="1:2" x14ac:dyDescent="0.25">
      <c r="A310" s="52"/>
      <c r="B310" s="52"/>
    </row>
    <row r="311" spans="1:2" x14ac:dyDescent="0.25">
      <c r="A311" s="52"/>
      <c r="B311" s="52"/>
    </row>
    <row r="312" spans="1:2" x14ac:dyDescent="0.25">
      <c r="A312" s="52"/>
      <c r="B312" s="52"/>
    </row>
    <row r="313" spans="1:2" x14ac:dyDescent="0.25">
      <c r="A313" s="52"/>
      <c r="B313" s="52"/>
    </row>
    <row r="314" spans="1:2" x14ac:dyDescent="0.25">
      <c r="A314" s="52"/>
      <c r="B314" s="52"/>
    </row>
    <row r="315" spans="1:2" x14ac:dyDescent="0.25">
      <c r="A315" s="52"/>
      <c r="B315" s="52"/>
    </row>
    <row r="316" spans="1:2" x14ac:dyDescent="0.25">
      <c r="A316" s="52"/>
      <c r="B316" s="52"/>
    </row>
    <row r="317" spans="1:2" x14ac:dyDescent="0.25">
      <c r="A317" s="52"/>
      <c r="B317" s="52"/>
    </row>
    <row r="318" spans="1:2" x14ac:dyDescent="0.25">
      <c r="A318" s="52"/>
      <c r="B318" s="52"/>
    </row>
    <row r="319" spans="1:2" x14ac:dyDescent="0.25">
      <c r="A319" s="52"/>
      <c r="B319" s="52"/>
    </row>
    <row r="320" spans="1:2" x14ac:dyDescent="0.25">
      <c r="A320" s="52"/>
      <c r="B320" s="52"/>
    </row>
    <row r="321" spans="1:2" x14ac:dyDescent="0.25">
      <c r="A321" s="52"/>
      <c r="B321" s="5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POA FORMATO 1</vt:lpstr>
      <vt:lpstr>POA FORMATO 2</vt:lpstr>
      <vt:lpstr>POA FORMATO 2 (ENERO-MARZO)</vt:lpstr>
      <vt:lpstr>POA FORMATO 2 (ABRIL-JUNIO)</vt:lpstr>
      <vt:lpstr>POA FORMATO 2 (JULIO-SEPTIE) (3</vt:lpstr>
      <vt:lpstr>POA FORMATO 2 (OCTUB-DICIEM (4</vt:lpstr>
      <vt:lpstr>FORMATO 3 indicadores rdo</vt:lpstr>
      <vt:lpstr>instructivo 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2022-01-13T20:48:51Z</cp:lastPrinted>
  <dcterms:created xsi:type="dcterms:W3CDTF">2020-04-08T16:47:57Z</dcterms:created>
  <dcterms:modified xsi:type="dcterms:W3CDTF">2022-02-08T16:48:16Z</dcterms:modified>
</cp:coreProperties>
</file>