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POA FORMATO 1" sheetId="1" r:id="rId1"/>
    <sheet name="POA FORMATO 2" sheetId="11" r:id="rId2"/>
    <sheet name="instructivo formato 3" sheetId="4" r:id="rId3"/>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51" i="11" l="1"/>
  <c r="BB58" i="11"/>
  <c r="BB59" i="11"/>
  <c r="BB60" i="11"/>
  <c r="BB52" i="11" l="1"/>
  <c r="BB53" i="11"/>
  <c r="BB54" i="11"/>
  <c r="BB55" i="11"/>
  <c r="BB56" i="11"/>
  <c r="BB57" i="1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7" i="1"/>
  <c r="BB51" i="11" l="1"/>
  <c r="BA51" i="11"/>
  <c r="AT61" i="11"/>
  <c r="AS61" i="11"/>
  <c r="BA52" i="11" l="1"/>
  <c r="BA60" i="11" l="1"/>
  <c r="AZ60" i="11"/>
  <c r="AY60" i="11"/>
  <c r="AU60" i="11"/>
  <c r="BA59" i="11"/>
  <c r="AZ59" i="11"/>
  <c r="AY59" i="11"/>
  <c r="AU59" i="11"/>
  <c r="BA58" i="11"/>
  <c r="AZ58" i="11"/>
  <c r="AY58" i="11"/>
  <c r="AU58" i="11"/>
  <c r="BA57" i="11"/>
  <c r="AZ57" i="11"/>
  <c r="AY57" i="11"/>
  <c r="AU57" i="11"/>
  <c r="BA56" i="11"/>
  <c r="AZ56" i="11"/>
  <c r="AY56" i="11"/>
  <c r="AU56" i="11"/>
  <c r="BA55" i="11"/>
  <c r="AZ55" i="11"/>
  <c r="AY55" i="11"/>
  <c r="AU55" i="11"/>
  <c r="BA54" i="11"/>
  <c r="AZ54" i="11"/>
  <c r="AY54" i="11"/>
  <c r="AU54" i="11"/>
  <c r="BA53" i="11"/>
  <c r="AZ53" i="11"/>
  <c r="AY53" i="11"/>
  <c r="AU53" i="11"/>
  <c r="AZ52" i="11"/>
  <c r="AY52" i="11"/>
  <c r="AU52" i="11"/>
  <c r="AY51" i="11"/>
  <c r="AR51" i="11"/>
  <c r="BB50" i="11"/>
  <c r="BA50" i="11"/>
  <c r="AY50" i="11"/>
  <c r="AZ50" i="11"/>
  <c r="BB49" i="11"/>
  <c r="BA49" i="11"/>
  <c r="AZ49" i="11"/>
  <c r="AY49" i="11"/>
  <c r="AU49" i="11"/>
  <c r="BB48" i="11"/>
  <c r="BA48" i="11"/>
  <c r="AZ48" i="11"/>
  <c r="AY48" i="11"/>
  <c r="AU48" i="11"/>
  <c r="BB47" i="11"/>
  <c r="BA47" i="11"/>
  <c r="AZ47" i="11"/>
  <c r="AY47" i="11"/>
  <c r="AU47" i="11"/>
  <c r="C47" i="11"/>
  <c r="BB46" i="11"/>
  <c r="BA46" i="11"/>
  <c r="AZ46" i="11"/>
  <c r="AY46" i="11"/>
  <c r="AU46" i="11"/>
  <c r="BB45" i="11"/>
  <c r="BA45" i="11"/>
  <c r="AZ45" i="11"/>
  <c r="AY45" i="11"/>
  <c r="AU45" i="11"/>
  <c r="BB44" i="11"/>
  <c r="BA44" i="11"/>
  <c r="AZ44" i="11"/>
  <c r="AY44" i="11"/>
  <c r="AU44" i="11"/>
  <c r="BB43" i="11"/>
  <c r="BA43" i="11"/>
  <c r="AZ43" i="11"/>
  <c r="AY43" i="11"/>
  <c r="AU43" i="11"/>
  <c r="BB42" i="11"/>
  <c r="BA42" i="11"/>
  <c r="AZ42" i="11"/>
  <c r="AY42" i="11"/>
  <c r="AU42" i="11"/>
  <c r="BB41" i="11"/>
  <c r="BA41" i="11"/>
  <c r="AZ41" i="11"/>
  <c r="AY41" i="11"/>
  <c r="AU41" i="11"/>
  <c r="BB40" i="11"/>
  <c r="BA40" i="11"/>
  <c r="AZ40" i="11"/>
  <c r="AY40" i="11"/>
  <c r="AU40" i="11"/>
  <c r="BB39" i="11"/>
  <c r="BA39" i="11"/>
  <c r="AZ39" i="11"/>
  <c r="AY39" i="11"/>
  <c r="AU39" i="11"/>
  <c r="BB38" i="11"/>
  <c r="BA38" i="11"/>
  <c r="AZ38" i="11"/>
  <c r="AY38" i="11"/>
  <c r="AU38" i="11"/>
  <c r="BB37" i="11"/>
  <c r="BA37" i="11"/>
  <c r="AZ37" i="11"/>
  <c r="AY37" i="11"/>
  <c r="AU37" i="11"/>
  <c r="H37" i="11"/>
  <c r="H38" i="11" s="1"/>
  <c r="BB36" i="11"/>
  <c r="BA36" i="11"/>
  <c r="AZ36" i="11"/>
  <c r="AY36" i="11"/>
  <c r="AU36" i="11"/>
  <c r="BB35" i="11"/>
  <c r="BA35" i="11"/>
  <c r="AZ35" i="11"/>
  <c r="AY35" i="11"/>
  <c r="AU35" i="11"/>
  <c r="BB34" i="11"/>
  <c r="BA34" i="11"/>
  <c r="AZ34" i="11"/>
  <c r="AY34" i="11"/>
  <c r="AU34" i="11"/>
  <c r="BB33" i="11"/>
  <c r="BA33" i="11"/>
  <c r="AZ33" i="11"/>
  <c r="AY33" i="11"/>
  <c r="AU33" i="11"/>
  <c r="BB32" i="11"/>
  <c r="BA32" i="11"/>
  <c r="AZ32" i="11"/>
  <c r="AY32" i="11"/>
  <c r="AU32" i="11"/>
  <c r="BB31" i="11"/>
  <c r="BA31" i="11"/>
  <c r="AZ31" i="11"/>
  <c r="AY31" i="11"/>
  <c r="AU31" i="11"/>
  <c r="BB30" i="11"/>
  <c r="BA30" i="11"/>
  <c r="AZ30" i="11"/>
  <c r="AY30" i="11"/>
  <c r="AU30" i="11"/>
  <c r="BB29" i="11"/>
  <c r="BA29" i="11"/>
  <c r="AZ29" i="11"/>
  <c r="AY29" i="11"/>
  <c r="AU29" i="11"/>
  <c r="BB28" i="11"/>
  <c r="BA28" i="11"/>
  <c r="AZ28" i="11"/>
  <c r="AY28" i="11"/>
  <c r="AU28" i="11"/>
  <c r="BB27" i="11"/>
  <c r="BA27" i="11"/>
  <c r="AZ27" i="11"/>
  <c r="AY27" i="11"/>
  <c r="AU27" i="11"/>
  <c r="BB26" i="11"/>
  <c r="BA26" i="11"/>
  <c r="AZ26" i="11"/>
  <c r="AY26" i="11"/>
  <c r="AU26" i="11"/>
  <c r="BB25" i="11"/>
  <c r="BA25" i="11"/>
  <c r="AZ25" i="11"/>
  <c r="AY25" i="11"/>
  <c r="AU25" i="11"/>
  <c r="J25" i="11"/>
  <c r="J26" i="11" s="1"/>
  <c r="J27" i="11" s="1"/>
  <c r="J28" i="11" s="1"/>
  <c r="J29" i="11" s="1"/>
  <c r="J30" i="11" s="1"/>
  <c r="I25" i="11"/>
  <c r="I26" i="11" s="1"/>
  <c r="I27" i="11" s="1"/>
  <c r="I28" i="11" s="1"/>
  <c r="I29" i="11" s="1"/>
  <c r="I30" i="11" s="1"/>
  <c r="E25" i="11"/>
  <c r="E26" i="11" s="1"/>
  <c r="E27" i="11" s="1"/>
  <c r="E28" i="11" s="1"/>
  <c r="E29" i="11" s="1"/>
  <c r="E30" i="11" s="1"/>
  <c r="C25" i="11"/>
  <c r="C26" i="11" s="1"/>
  <c r="C27" i="11" s="1"/>
  <c r="C28" i="11" s="1"/>
  <c r="C29" i="11" s="1"/>
  <c r="C30" i="11" s="1"/>
  <c r="B25" i="11"/>
  <c r="B26" i="11" s="1"/>
  <c r="B27" i="11" s="1"/>
  <c r="B28" i="11" s="1"/>
  <c r="B29" i="11" s="1"/>
  <c r="B30" i="11" s="1"/>
  <c r="BB24" i="11"/>
  <c r="BA24" i="11"/>
  <c r="AZ24" i="11"/>
  <c r="AY24" i="11"/>
  <c r="AU24" i="11"/>
  <c r="H24" i="11"/>
  <c r="BB23" i="11"/>
  <c r="BA23" i="11"/>
  <c r="AZ23" i="11"/>
  <c r="AY23" i="11"/>
  <c r="AU23" i="11"/>
  <c r="AZ22" i="11"/>
  <c r="AY22" i="11"/>
  <c r="AW22" i="11"/>
  <c r="AU22" i="11"/>
  <c r="BB21" i="11"/>
  <c r="BA21" i="11"/>
  <c r="AZ21" i="11"/>
  <c r="AY21" i="11"/>
  <c r="AU21" i="11"/>
  <c r="BA20" i="11"/>
  <c r="AZ20" i="11"/>
  <c r="AY20" i="11"/>
  <c r="AW20" i="11"/>
  <c r="BB20" i="11" s="1"/>
  <c r="AU20" i="11"/>
  <c r="BB19" i="11"/>
  <c r="BA19" i="11"/>
  <c r="AZ19" i="11"/>
  <c r="AU19" i="11"/>
  <c r="AQ19" i="11"/>
  <c r="AY19" i="11" s="1"/>
  <c r="BA18" i="11"/>
  <c r="AZ18" i="11"/>
  <c r="AY18" i="11"/>
  <c r="AW18" i="11"/>
  <c r="BB18" i="11" s="1"/>
  <c r="AU18" i="11"/>
  <c r="H18" i="11"/>
  <c r="H19" i="11" s="1"/>
  <c r="H20" i="11" s="1"/>
  <c r="BA17" i="11"/>
  <c r="AZ17" i="11"/>
  <c r="AY17" i="11"/>
  <c r="AW17" i="11"/>
  <c r="BB17" i="11" s="1"/>
  <c r="AU17" i="11"/>
  <c r="BB16" i="11"/>
  <c r="BA16" i="11"/>
  <c r="AZ16" i="11"/>
  <c r="AY16" i="11"/>
  <c r="AU16" i="11"/>
  <c r="BB15" i="11"/>
  <c r="BA15" i="11"/>
  <c r="AZ15" i="11"/>
  <c r="AY15" i="11"/>
  <c r="AU15" i="11"/>
  <c r="J15" i="11"/>
  <c r="I15" i="11"/>
  <c r="E15" i="11"/>
  <c r="C15" i="11"/>
  <c r="B15" i="11"/>
  <c r="BB14" i="11"/>
  <c r="BA14" i="11"/>
  <c r="AZ14" i="11"/>
  <c r="AY14" i="11"/>
  <c r="AU14" i="11"/>
  <c r="BB13" i="11"/>
  <c r="BA13" i="11"/>
  <c r="AZ13" i="11"/>
  <c r="AY13" i="11"/>
  <c r="AU13" i="11"/>
  <c r="BB12" i="11"/>
  <c r="BA12" i="11"/>
  <c r="AZ12" i="11"/>
  <c r="AY12" i="11"/>
  <c r="AU12" i="11"/>
  <c r="J12" i="11"/>
  <c r="I12" i="11"/>
  <c r="F12" i="11"/>
  <c r="E12" i="11"/>
  <c r="C12" i="11"/>
  <c r="B12" i="11"/>
  <c r="BB11" i="11"/>
  <c r="BA11" i="11"/>
  <c r="AZ11" i="11"/>
  <c r="AU11" i="11"/>
  <c r="AQ11" i="11"/>
  <c r="H11" i="11"/>
  <c r="BA10" i="11"/>
  <c r="AZ10" i="11"/>
  <c r="AY10" i="11"/>
  <c r="BB10" i="11"/>
  <c r="AU10" i="11"/>
  <c r="AZ9" i="11"/>
  <c r="AY9" i="11"/>
  <c r="AV9" i="11"/>
  <c r="BB9" i="11" s="1"/>
  <c r="AU9" i="11"/>
  <c r="BB8" i="11"/>
  <c r="AZ8" i="11"/>
  <c r="AY8" i="11"/>
  <c r="AV8" i="11"/>
  <c r="BA8" i="11" s="1"/>
  <c r="AU8" i="11"/>
  <c r="AY11" i="11" l="1"/>
  <c r="AQ61" i="11"/>
  <c r="AR61" i="11"/>
  <c r="AU51" i="11"/>
  <c r="AU50" i="11"/>
  <c r="BA9" i="11"/>
  <c r="AU61" i="11" l="1"/>
  <c r="R13" i="1"/>
  <c r="W10" i="1"/>
  <c r="W9" i="1"/>
  <c r="R23" i="1" l="1"/>
  <c r="R17" i="1"/>
  <c r="R18" i="1" s="1"/>
  <c r="R19" i="1" s="1"/>
  <c r="C24" i="1"/>
  <c r="C25" i="1" s="1"/>
  <c r="C26" i="1" s="1"/>
  <c r="C27" i="1" s="1"/>
  <c r="C28" i="1" s="1"/>
  <c r="C29" i="1" s="1"/>
  <c r="D24" i="1"/>
  <c r="D25" i="1" s="1"/>
  <c r="D26" i="1" s="1"/>
  <c r="D27" i="1" s="1"/>
  <c r="D28" i="1" s="1"/>
  <c r="D29" i="1" s="1"/>
  <c r="E24" i="1"/>
  <c r="E25" i="1" s="1"/>
  <c r="E26" i="1" s="1"/>
  <c r="E27" i="1" s="1"/>
  <c r="E28" i="1" s="1"/>
  <c r="E29" i="1" s="1"/>
  <c r="F24" i="1"/>
  <c r="F25" i="1" s="1"/>
  <c r="F26" i="1" s="1"/>
  <c r="F27" i="1" s="1"/>
  <c r="F28" i="1" s="1"/>
  <c r="F29" i="1" s="1"/>
  <c r="G24" i="1"/>
  <c r="G25" i="1" s="1"/>
  <c r="G26" i="1" s="1"/>
  <c r="G27" i="1" s="1"/>
  <c r="G28" i="1" s="1"/>
  <c r="G29" i="1" s="1"/>
  <c r="H24" i="1"/>
  <c r="H25" i="1" s="1"/>
  <c r="H26" i="1" s="1"/>
  <c r="H27" i="1" s="1"/>
  <c r="H28" i="1" s="1"/>
  <c r="H29" i="1" s="1"/>
  <c r="I24" i="1"/>
  <c r="I25" i="1" s="1"/>
  <c r="I26" i="1" s="1"/>
  <c r="I27" i="1" s="1"/>
  <c r="I28" i="1" s="1"/>
  <c r="I29" i="1" s="1"/>
  <c r="J24" i="1"/>
  <c r="J25" i="1" s="1"/>
  <c r="J26" i="1" s="1"/>
  <c r="J27" i="1" s="1"/>
  <c r="J28" i="1" s="1"/>
  <c r="J29" i="1" s="1"/>
  <c r="B24" i="1"/>
  <c r="B25" i="1" s="1"/>
  <c r="B26" i="1" s="1"/>
  <c r="B27" i="1" s="1"/>
  <c r="B28" i="1" s="1"/>
  <c r="B29" i="1" s="1"/>
  <c r="C14" i="1"/>
  <c r="D14" i="1"/>
  <c r="E14" i="1"/>
  <c r="F14" i="1"/>
  <c r="G14" i="1"/>
  <c r="H14" i="1"/>
  <c r="I14" i="1"/>
  <c r="J14" i="1"/>
  <c r="B14" i="1"/>
  <c r="C11" i="1"/>
  <c r="D11" i="1"/>
  <c r="E11" i="1"/>
  <c r="F11" i="1"/>
  <c r="G11" i="1"/>
  <c r="H11" i="1"/>
  <c r="I11" i="1"/>
  <c r="J11" i="1"/>
  <c r="K11" i="1"/>
  <c r="B11"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W8" i="1" l="1"/>
  <c r="Y8" i="1" s="1"/>
  <c r="I45" i="1" l="1"/>
  <c r="M10" i="1" l="1"/>
  <c r="M17" i="1"/>
  <c r="M18" i="1" s="1"/>
  <c r="M19" i="1" s="1"/>
  <c r="M36" i="1"/>
  <c r="M37" i="1" s="1"/>
  <c r="M23" i="1"/>
</calcChain>
</file>

<file path=xl/comments1.xml><?xml version="1.0" encoding="utf-8"?>
<comments xmlns="http://schemas.openxmlformats.org/spreadsheetml/2006/main">
  <authors>
    <author/>
  </authors>
  <commentList>
    <comment ref="T6" authorId="0">
      <text>
        <r>
          <rPr>
            <sz val="11"/>
            <color rgb="FF000000"/>
            <rFont val="Calibri"/>
            <family val="2"/>
          </rPr>
          <t>Ecologia:
Número de personas que requieren el servicio</t>
        </r>
      </text>
    </comment>
    <comment ref="V6" authorId="0">
      <text>
        <r>
          <rPr>
            <sz val="11"/>
            <color rgb="FF000000"/>
            <rFont val="Calibri"/>
            <family val="2"/>
          </rPr>
          <t>Ecologia:
Cabecera municipal</t>
        </r>
      </text>
    </comment>
    <comment ref="X6" authorId="0">
      <text>
        <r>
          <rPr>
            <sz val="11"/>
            <color rgb="FF000000"/>
            <rFont val="Calibri"/>
            <family val="2"/>
          </rPr>
          <t>Comparativa entre la población objetivo contra la población beneficiada</t>
        </r>
      </text>
    </comment>
    <comment ref="Y6"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BA7"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<sst xmlns="http://schemas.openxmlformats.org/spreadsheetml/2006/main" count="1974" uniqueCount="633">
  <si>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</si>
  <si>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</si>
  <si>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</si>
  <si>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</si>
  <si>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</si>
  <si>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</si>
  <si>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</si>
  <si>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</si>
  <si>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</si>
  <si>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</si>
  <si>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</si>
  <si>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</si>
  <si>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</si>
  <si>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</si>
  <si>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</si>
  <si>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</si>
  <si>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</si>
  <si>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</si>
  <si>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</si>
  <si>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SEMAFORO DE RESULTADOS</t>
  </si>
  <si>
    <t>UMBRAL</t>
  </si>
  <si>
    <t>INTÉRVALO (%)</t>
  </si>
  <si>
    <t>ROJO</t>
  </si>
  <si>
    <t>0 - 59</t>
  </si>
  <si>
    <t>AMARILLO</t>
  </si>
  <si>
    <t>60 - 99</t>
  </si>
  <si>
    <t>VERDE</t>
  </si>
  <si>
    <t>(escudo de la administracion)</t>
  </si>
  <si>
    <t>CLAVE FUNCIONAL</t>
  </si>
  <si>
    <t>UNIDAD DE MEDIDA</t>
  </si>
  <si>
    <t>APROBADO</t>
  </si>
  <si>
    <t>MODIFICADO</t>
  </si>
  <si>
    <t>POR EJERCER</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</si>
  <si>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</si>
  <si>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</si>
  <si>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</si>
  <si>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</si>
  <si>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</si>
  <si>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</si>
  <si>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EJERCIDO</t>
  </si>
  <si>
    <t>ESCENARIO</t>
  </si>
  <si>
    <t>NUMERO</t>
  </si>
  <si>
    <t>VALUACION ESTIMADA
(Lo que se desea lograr)</t>
  </si>
  <si>
    <t>FECHA INICIO Y TERMINO</t>
  </si>
  <si>
    <t xml:space="preserve">DESCRIPCION DE ACTIVIDADES 1ER TRIMESTRE </t>
  </si>
  <si>
    <t>CANTIDAD DE LA META ANUAL</t>
  </si>
  <si>
    <t>No. meta</t>
  </si>
  <si>
    <t>EVIDENCIAS</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</si>
  <si>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</si>
  <si>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</si>
  <si>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</si>
  <si>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</si>
  <si>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</si>
  <si>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</si>
  <si>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</si>
  <si>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</si>
  <si>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</si>
  <si>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</si>
  <si>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</si>
  <si>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</si>
  <si>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</si>
  <si>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</si>
  <si>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</si>
  <si>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</si>
  <si>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</si>
  <si>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</si>
  <si>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</si>
  <si>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</si>
  <si>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 AVANCE FISICO DE METAS</t>
  </si>
  <si>
    <t>% AVANCE FINANCIERO DE EGRESOS</t>
  </si>
  <si>
    <t>DATOS DE PROGRAMA DE GOBIERNO MUNICIPAL</t>
  </si>
  <si>
    <t>DEVENGADO</t>
  </si>
  <si>
    <t>ALCANZADO</t>
  </si>
  <si>
    <t>DEVENGADO/MODIFICADO</t>
  </si>
  <si>
    <t>ALCANZADO/PROGRAMADO</t>
  </si>
  <si>
    <t>ALCANZADO/MODIFICADO</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</si>
  <si>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</si>
  <si>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</si>
  <si>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</si>
  <si>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</si>
  <si>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</si>
  <si>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</si>
  <si>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</si>
  <si>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</si>
  <si>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</si>
  <si>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</si>
  <si>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</si>
  <si>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</si>
  <si>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</si>
  <si>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</si>
  <si>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</si>
  <si>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</si>
  <si>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</si>
  <si>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</si>
  <si>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</si>
  <si>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</si>
  <si>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</si>
  <si>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</si>
  <si>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</si>
  <si>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INDICADORES Pp</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</si>
  <si>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</si>
  <si>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</si>
  <si>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</si>
  <si>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</si>
  <si>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</si>
  <si>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</si>
  <si>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</si>
  <si>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</si>
  <si>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</si>
  <si>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</si>
  <si>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</si>
  <si>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</si>
  <si>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</si>
  <si>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</si>
  <si>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</si>
  <si>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</si>
  <si>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</si>
  <si>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</si>
  <si>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</si>
  <si>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</si>
  <si>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</si>
  <si>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</si>
  <si>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</si>
  <si>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</si>
  <si>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</si>
  <si>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</si>
  <si>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</si>
  <si>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</si>
  <si>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</si>
  <si>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</si>
  <si>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</si>
  <si>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</si>
  <si>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</si>
  <si>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</si>
  <si>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</si>
  <si>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</si>
  <si>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</si>
  <si>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</si>
  <si>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</si>
  <si>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</si>
  <si>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</si>
  <si>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</si>
  <si>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</si>
  <si>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</si>
  <si>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</si>
  <si>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</si>
  <si>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</si>
  <si>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</si>
  <si>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</si>
  <si>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</si>
  <si>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</si>
  <si>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</si>
  <si>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</si>
  <si>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</si>
  <si>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</si>
  <si>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</si>
  <si>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</si>
  <si>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</si>
  <si>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</si>
  <si>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</si>
  <si>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</si>
  <si>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</si>
  <si>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</si>
  <si>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</si>
  <si>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</si>
  <si>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</si>
  <si>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</si>
  <si>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</si>
  <si>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</si>
  <si>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</si>
  <si>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</si>
  <si>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</si>
  <si>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</si>
  <si>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</si>
  <si>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</si>
  <si>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</si>
  <si>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</si>
  <si>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</si>
  <si>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</si>
  <si>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</si>
  <si>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</si>
  <si>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</si>
  <si>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</si>
  <si>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</si>
  <si>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</si>
  <si>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</si>
  <si>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</si>
  <si>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</si>
  <si>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</si>
  <si>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</si>
  <si>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</si>
  <si>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</si>
  <si>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</si>
  <si>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</si>
  <si>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</si>
  <si>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</si>
  <si>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</si>
  <si>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</si>
  <si>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</si>
  <si>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</si>
  <si>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</si>
  <si>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</si>
  <si>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</si>
  <si>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</si>
  <si>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</si>
  <si>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</si>
  <si>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</si>
  <si>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</si>
  <si>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</si>
  <si>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</si>
  <si>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</si>
  <si>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</si>
  <si>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</si>
  <si>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</si>
  <si>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</si>
  <si>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</si>
  <si>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</si>
  <si>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</si>
  <si>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</si>
  <si>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</si>
  <si>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</si>
  <si>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</si>
  <si>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</si>
  <si>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</si>
  <si>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</si>
  <si>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</si>
  <si>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</si>
  <si>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</si>
  <si>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</si>
  <si>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</si>
  <si>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</si>
  <si>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</si>
  <si>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</si>
  <si>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</si>
  <si>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</si>
  <si>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</si>
  <si>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</si>
  <si>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</si>
  <si>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</si>
  <si>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</si>
  <si>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</si>
  <si>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</si>
  <si>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</si>
  <si>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</si>
  <si>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</si>
  <si>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</si>
  <si>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</si>
  <si>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</si>
  <si>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</si>
  <si>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</si>
  <si>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DEVENGADO/APROBADO</t>
  </si>
  <si>
    <t>1.2.3.3</t>
  </si>
  <si>
    <t xml:space="preserve">1.  Numero de programas administrativos institucionales aplicados </t>
  </si>
  <si>
    <t xml:space="preserve">Establecer 4 programas administrativos y de seguimiento en la administraciòn </t>
  </si>
  <si>
    <t>E0001</t>
  </si>
  <si>
    <t xml:space="preserve">Realizar 30 acciones del programa de calidad, con el fin de mejorar en el servicio de atenciòn a todos los ciudadanos </t>
  </si>
  <si>
    <t xml:space="preserve">2. Numero de acciones realizadas en el programa de calidad </t>
  </si>
  <si>
    <t xml:space="preserve">3. Porcentaje con calificaciòn satisfactoria en el trato recibido por parte de los servidores publicos </t>
  </si>
  <si>
    <t>Incrementar 10% la calificaciòn satisfactoria en el trato recibido.</t>
  </si>
  <si>
    <t xml:space="preserve">4.Proceso de seguimiento de las acciones de Gobierno implementados </t>
  </si>
  <si>
    <t xml:space="preserve">Incrementar un 90% la congruencia de las acciones de Gobierno con el plan de desarrollo Municipal y plan de desarrollo </t>
  </si>
  <si>
    <t>5. Porcentaje de acciones logradas de cada direcciòn o àrea responsable.</t>
  </si>
  <si>
    <t>vigilar que las direcciones ejecuten un 90% de las acciones establecidas en los instrumentos del sistema Municipal de planeaciòn</t>
  </si>
  <si>
    <t xml:space="preserve">6.Porcentaje con calificaciòn satisfactoria de los servicios pùblicos basicos </t>
  </si>
  <si>
    <t xml:space="preserve">Realizar 2 encuestas para mediar la sastisfacciòn en los servicios publicos basicos </t>
  </si>
  <si>
    <t>1.2.3.5.</t>
  </si>
  <si>
    <t xml:space="preserve">1. Programa de mejora regulatoria implementado </t>
  </si>
  <si>
    <t xml:space="preserve">lograr que todas las direcciones se incluyan al programa de mejora regulatoria </t>
  </si>
  <si>
    <t>Gobierno</t>
  </si>
  <si>
    <t xml:space="preserve">2. Procesos electronicos y comunicación digital diseñados. </t>
  </si>
  <si>
    <t xml:space="preserve">Diseñar un proceso electronico y comunicación digital en el municipio </t>
  </si>
  <si>
    <t xml:space="preserve">Sistemas </t>
  </si>
  <si>
    <t xml:space="preserve">3. Numero de gestiones efectuadas paras la adquisicion de microondas para ampliar cobertura en el municipio y espacios publicos </t>
  </si>
  <si>
    <t>Efectuar 3 gestiones para la adquisicion de microondas y poder ampliar cobertura en el municipio y espacios publicos</t>
  </si>
  <si>
    <t xml:space="preserve">4. numero de asesorias otorgadas para la adquisicion de equipos de computo </t>
  </si>
  <si>
    <t xml:space="preserve">Asesorar 100% de servidores publicos que lo soliciten para la adqusicion de equipos de computo </t>
  </si>
  <si>
    <t xml:space="preserve">5. numero de gestiones efectuadas para adquisicion de dispositivos de almacenamiento </t>
  </si>
  <si>
    <t xml:space="preserve">Realizar 3 gestiones para la adquisición de dispositivos de almacenamiento </t>
  </si>
  <si>
    <t>1.2.3.8</t>
  </si>
  <si>
    <t xml:space="preserve">2. numero de equipos de computo adquuirido </t>
  </si>
  <si>
    <t>Adquirir 10 equipos de computo para que los servidores publicos puedan ofrecer mejor su servicios.</t>
  </si>
  <si>
    <t>Administracion publica con organización y calidad</t>
  </si>
  <si>
    <t>POA</t>
  </si>
  <si>
    <t>PbR</t>
  </si>
  <si>
    <t>GDM</t>
  </si>
  <si>
    <t>Presupuesto programatico</t>
  </si>
  <si>
    <t>plan anual</t>
  </si>
  <si>
    <t>manual de Organización municipal</t>
  </si>
  <si>
    <t>Seguimiento al  programa de gobierno</t>
  </si>
  <si>
    <t>MAS</t>
  </si>
  <si>
    <t>Encuestas de calidad</t>
  </si>
  <si>
    <t>Evaluacion a los servidores publicos sobre tramites y servicios</t>
  </si>
  <si>
    <t>activar buzon de quejas y denuncias</t>
  </si>
  <si>
    <t>preparacion al Informe de Gobierno</t>
  </si>
  <si>
    <t>control de servidores publicos capacitados</t>
  </si>
  <si>
    <t>Seguimiento de gobierno abierto</t>
  </si>
  <si>
    <t>cumplimiento a la LGCG</t>
  </si>
  <si>
    <t xml:space="preserve">Revisión de fichas tecnicas de control interno </t>
  </si>
  <si>
    <t>vigilar la congruencia del pbr, POA Y PLAN ANUAL</t>
  </si>
  <si>
    <t>talleres a los servidores publicos de primer conctacto para tramites y servicios y trato al ciudadano</t>
  </si>
  <si>
    <t>llenar formatos de transparencia y subirlos a plataforma</t>
  </si>
  <si>
    <t>Revisión de cumplimiento de 52 rubros publicados en pagina web</t>
  </si>
  <si>
    <t>cecania ciudadana</t>
  </si>
  <si>
    <t>apoyos otorgados</t>
  </si>
  <si>
    <t>1.2.3.3.1.1.</t>
  </si>
  <si>
    <t>1.2.3.3.1.2</t>
  </si>
  <si>
    <t xml:space="preserve">Coordinar programas administrativos institucionales </t>
  </si>
  <si>
    <t xml:space="preserve">Implementar programas de calidad y atenciòn ciudadana en la administraciòn publica </t>
  </si>
  <si>
    <t>Evaluar a los servidores publicos la experiencia en tramites y servicios que ofrece la administraciòn</t>
  </si>
  <si>
    <t xml:space="preserve">Vigilar que los planes, programas y acciones de las diferentes dependencias esten alineados al programa de Gobierno </t>
  </si>
  <si>
    <t>Vigilar periodicamente el avance de los programas administrativos institucionales de cada de cada direcciòn o àrea responsable.</t>
  </si>
  <si>
    <t>Evaluacion de los Servicios publicos basicos que otorga el municipio</t>
  </si>
  <si>
    <t xml:space="preserve">Implementar programa de mejora regulatoria </t>
  </si>
  <si>
    <t xml:space="preserve">Diseñar y coordinar procesos electronicos y comunicación digital para agilizar los procesos administrativos </t>
  </si>
  <si>
    <t xml:space="preserve">Gestionar antenas de microondas para ampliar cobertura en el municipio y espacios publicos </t>
  </si>
  <si>
    <t>Gestionar la adquisicion de nuevos dispositivos de almacenamiento</t>
  </si>
  <si>
    <t xml:space="preserve">Asesorar en la adquisicion de equipos de computo para el personal administrativo </t>
  </si>
  <si>
    <t xml:space="preserve">Gestionar la adquisicion de equipo de equipo de computo para aprovechamiento de las tecnologias de la información mejorando el servicio del Gobierno </t>
  </si>
  <si>
    <t xml:space="preserve">Cumplimento a un mejor Gobierno </t>
  </si>
  <si>
    <t>Beatriz Rangel</t>
  </si>
  <si>
    <t>Monserrat Sanchez</t>
  </si>
  <si>
    <t>Rafael</t>
  </si>
  <si>
    <t>1.3.1.</t>
  </si>
  <si>
    <t>1.2.3.3.3.1</t>
  </si>
  <si>
    <t>1.2.3.3.4.1</t>
  </si>
  <si>
    <t>1.2.3.3.4.2</t>
  </si>
  <si>
    <t>1.2.3.3.4.3</t>
  </si>
  <si>
    <t>1.2.3.3.4.4</t>
  </si>
  <si>
    <t>1.2.3.3.5.1.</t>
  </si>
  <si>
    <t>1.2.3.3.6.1</t>
  </si>
  <si>
    <t>1.2.3.3.6.2</t>
  </si>
  <si>
    <t>1.2.3.3.8.2</t>
  </si>
  <si>
    <t>1.2.3.3.10.1</t>
  </si>
  <si>
    <t>1.2.3.3.11.1</t>
  </si>
  <si>
    <t>1.2.3.3.12.1</t>
  </si>
  <si>
    <t>1.2.3.3.13.1</t>
  </si>
  <si>
    <t>1.2.3.3.16.1</t>
  </si>
  <si>
    <t>1.2.3.8.1.1.</t>
  </si>
  <si>
    <t>Gestionar apertura de programas presupuestales</t>
  </si>
  <si>
    <t>publicar en pagina web presupuesto modelo Guanajuato</t>
  </si>
  <si>
    <t>publicar en pagina web el presupuesto ciudadano</t>
  </si>
  <si>
    <t>vigilar el cumplimiento de los manuales de organización y procedimientos del municipio</t>
  </si>
  <si>
    <t xml:space="preserve">llevar un control  del avance de presupuesto programatico de las areas. </t>
  </si>
  <si>
    <t>Integrarse en mesas de trabajo para la continuidad de Gobierno Abierto</t>
  </si>
  <si>
    <t xml:space="preserve">Satisfaccion ciudadana por los servicios publicos </t>
  </si>
  <si>
    <t>efectuar 2 encuestas sobre los servicios públicos básicos y reportar los resultados</t>
  </si>
  <si>
    <t>Asistir a reuniones de trabajo de mejora regulatoria</t>
  </si>
  <si>
    <t>Control de audiencias con el alcalde</t>
  </si>
  <si>
    <t>llevar un control de los avances de cercanía ciudadana</t>
  </si>
  <si>
    <t xml:space="preserve">llevar un control de los ciudadanos beneficiados </t>
  </si>
  <si>
    <t>efectuar encuestas de calidad</t>
  </si>
  <si>
    <t xml:space="preserve">Numero de areas revisadas con resultados obtenidos </t>
  </si>
  <si>
    <t xml:space="preserve">Numero de programas aperturados </t>
  </si>
  <si>
    <t>Numero de areas coordinadas con GDM</t>
  </si>
  <si>
    <t>Numero de rubros registrados en pagina</t>
  </si>
  <si>
    <t xml:space="preserve">Numero de areas revisadas presupuesto programatico </t>
  </si>
  <si>
    <t xml:space="preserve">                                                                                                                                                                                                                                                                                                                                                                                                                                                                                                                                                                                                                                                                                                                                                                                                                                                                                                                                                                                                                                                                                                                                                                                                                                                                                                                                                                                                                                                                                                                                                                                                                                                                                                                                                                                                                                                                                                                                                                                                                                                                                                                                                                                                                                                                                                                                                                                                                                                                                                                                                                                                                                                                                                                                                                                                                                                                                                                                                                                                                                                                                                                                                                                                                                                                                                                                                                                                                                                                                                                                                                                                                                                                                                                                                                                                                                                                                                                                                                                                                                                                                                                                                                                                                                                                                                                                  </t>
  </si>
  <si>
    <t xml:space="preserve">                                                                                                                                                                                                                                                                                                                                                                                                                                                                                                                                                                                                                                                                                                                                                                                                                                                                                                                                                                           </t>
  </si>
  <si>
    <t>Numero de areas revisadas pbr, POA y plan Anual</t>
  </si>
  <si>
    <t xml:space="preserve">Numero de programas presupuestarios gestionados </t>
  </si>
  <si>
    <t xml:space="preserve">Numero de buzones activados </t>
  </si>
  <si>
    <t xml:space="preserve">Numero de servidores publicos capacitados </t>
  </si>
  <si>
    <t xml:space="preserve">Porcentaje de seguimiento y cumplimiento a propuestas </t>
  </si>
  <si>
    <t xml:space="preserve">Porcentaje de resultados de encuestas </t>
  </si>
  <si>
    <t>Numero de revisiones efectuadas de POA</t>
  </si>
  <si>
    <t>Numero de areas revisadas de fichas tecnicas</t>
  </si>
  <si>
    <t xml:space="preserve">Numero de talleres de tramites y servicios </t>
  </si>
  <si>
    <t>Inadeacuada organización y desempeño de la administracion publica</t>
  </si>
  <si>
    <t>convenios firmados por el presidente</t>
  </si>
  <si>
    <t>representacion y participacion en eventos oficiales</t>
  </si>
  <si>
    <t>Mejora regulatoria</t>
  </si>
  <si>
    <t>sistema digital electronico municipal</t>
  </si>
  <si>
    <t>1.3.1</t>
  </si>
  <si>
    <t>1.2.3.1.</t>
  </si>
  <si>
    <t>asesorar a los directores en la realización del diagnóstico de municipio identificando los problemas que afectan la sociedad</t>
  </si>
  <si>
    <t>numero de asesorías realizadas para los directores y enlaces de oficina</t>
  </si>
  <si>
    <t>Atender el 100% de solicitudes de asesoría recibidas</t>
  </si>
  <si>
    <t>Capacitar a los directores para la identificación y elaboración de políticas publicas</t>
  </si>
  <si>
    <t>numero de capacitaciones realizadas con los directores para la elaboración de políticas públicas</t>
  </si>
  <si>
    <t>programar 3 capacitaciones por año para elaborar políticas publicas y revisar sus logros</t>
  </si>
  <si>
    <t>1.2.3.4.</t>
  </si>
  <si>
    <t>Planear el diseño del sistema de evaluación de desempeño</t>
  </si>
  <si>
    <t>1. sistema de evaluación de desempeño elaborado y diseñado</t>
  </si>
  <si>
    <t>diseñar a un 100% el sistema de evaluación</t>
  </si>
  <si>
    <t xml:space="preserve">vigilar con periodicidad los avances de cada programa, proyecto o acción e informar los resultados al presidente municipal </t>
  </si>
  <si>
    <t>2.- Porcentaje de información actualizada en el sistema de desempeño</t>
  </si>
  <si>
    <t>Informe trimestral de resultados por cada programa</t>
  </si>
  <si>
    <t>3. Implementar el sistema de evaluación de desempeño y publicar los resultados</t>
  </si>
  <si>
    <t>3.- porcentaje de prercepción de desempeño de Gobierno</t>
  </si>
  <si>
    <t xml:space="preserve">Incrementar 1% la percepción de desempeño de Gobierno </t>
  </si>
  <si>
    <t>---</t>
  </si>
  <si>
    <t>GOBIERNO PARA TODOS</t>
  </si>
  <si>
    <t>Planeación, control y evaluación</t>
  </si>
  <si>
    <t>Cada una de las areas se de cuenta de la prioridad de necesidades en el municipio de acuerdo a las funciones que le corresponde</t>
  </si>
  <si>
    <t>vigilar que las areas cuenten con su arbol problemas y objetivos, mir y ficha tecnica y   emitir un reporte</t>
  </si>
  <si>
    <t xml:space="preserve">Numero de areas revisadas </t>
  </si>
  <si>
    <t>1.2.3.1.1.1</t>
  </si>
  <si>
    <t>numero de areas que cuenten con su diagnostico del programa presupuestal</t>
  </si>
  <si>
    <t>numero de reuniones efectuadas</t>
  </si>
  <si>
    <t>politicas publicas</t>
  </si>
  <si>
    <t>incumplimiento de los servidores publicos</t>
  </si>
  <si>
    <t>indiferencia de los servidores publicos para identificar las  problematicas de la ciudadanía</t>
  </si>
  <si>
    <t>sistema de evaluación de desempeño</t>
  </si>
  <si>
    <t>Obtener un resultado de la evaluación de desempeño midiendo la meta</t>
  </si>
  <si>
    <t>porcentaje de resultados incrementado</t>
  </si>
  <si>
    <t>problemas con el sistema de evalaucion</t>
  </si>
  <si>
    <t>que los resultados no sean verdaderos</t>
  </si>
  <si>
    <t>que no se logre incrementar la meta asignada</t>
  </si>
  <si>
    <t>programas presupuestarios</t>
  </si>
  <si>
    <t>servidores publicos capacitados en politicas publicas</t>
  </si>
  <si>
    <t>control interno</t>
  </si>
  <si>
    <t xml:space="preserve">control de metas y logros cumplidos.  Vigilar que todas las acciones publicadas en pagina web deben mencionar su estrategia especifica. </t>
  </si>
  <si>
    <t>mecanismos de participacion ciudadana</t>
  </si>
  <si>
    <t>seguimiento de los formatos del POA y sus evidencias y emitir un reporte</t>
  </si>
  <si>
    <t>vigilar que los logros publicados en pagina web en boletines del municipio se encuentren dentro de las metas del POA y emitir un reporte</t>
  </si>
  <si>
    <t>1.2.3.3.2.3</t>
  </si>
  <si>
    <t>1.2.3.3.2.2</t>
  </si>
  <si>
    <t>1.2.3.3.2.1</t>
  </si>
  <si>
    <t>Alimentar el sistema de evaluacion (SED)</t>
  </si>
  <si>
    <t>vigilar que todas las acciones publicadas en la pagina web deben estar derivadas de estrategias especificas</t>
  </si>
  <si>
    <t>link para recibir propuestas de la ciudadanía y seguimiento a propuestas para desarrollo del municipio</t>
  </si>
  <si>
    <t>1.- Verificar la eficiencia de los tramites y servicios de mejora regulatoria  2.- seguimiento a las quejas de los tramites y servicios de mejora regulatoria</t>
  </si>
  <si>
    <t>Dar seguimiento al programa MAS con formatos e información solicitada en GTO.</t>
  </si>
  <si>
    <t>Coordinación d plan anual de todas las direcciones</t>
  </si>
  <si>
    <t>Elaborar el plan anual del area de gobierno  y secretaria particular</t>
  </si>
  <si>
    <t>1.- Gestionar ante el H. Ayuntamiento la creacion de nuevos programas presupuestarios   2.- Solicitar a tesoreria municipal modificacion presupuestal para asignar recursos a los programas presupuestales.</t>
  </si>
  <si>
    <t>1.2.3.3.1.3</t>
  </si>
  <si>
    <t>audiencias y atencion ciudadana del alcalde</t>
  </si>
  <si>
    <t>agenda presidencia</t>
  </si>
  <si>
    <t>seguimiento de oficios y peticiones</t>
  </si>
  <si>
    <t>alimentacion del sistema de evaluación de los presupuestos programaticos de las areas (SED)</t>
  </si>
  <si>
    <t>Obtener un resultado de la evaluación de desempeño midiendo la meta e informar  al alcalde y en pagina web</t>
  </si>
  <si>
    <t>procesos electronicos y comunicación digital</t>
  </si>
  <si>
    <t>programa de mantenimiento de equipo de computo</t>
  </si>
  <si>
    <t>Asesorias para adquisición de equipos de computo</t>
  </si>
  <si>
    <t>Gestión de adquisición de dispositivos de almacenamiento</t>
  </si>
  <si>
    <t xml:space="preserve">Mejoramiento de servicio de internet en las diferentes areas </t>
  </si>
  <si>
    <t>base de datos de lugares publicos con servicio de internet</t>
  </si>
  <si>
    <t>sistemas informaticos</t>
  </si>
  <si>
    <t>servicio de internet publico gratuito</t>
  </si>
  <si>
    <t>sistema informatico</t>
  </si>
  <si>
    <t>1.2.3.1.1.2</t>
  </si>
  <si>
    <t>1.2.3.3.5.2.</t>
  </si>
  <si>
    <t>1. vigliar que todas las areas cuenten con Diagnosticos de sus programas presupuestarios  3.- llevar un control de servidores publicos capacitados   4.- Mesas de trabajo para realizar programas intermunicipales</t>
  </si>
  <si>
    <t>reuniones de trabajo y talleres con servidores publicos para la elaboración de politicas publicas</t>
  </si>
  <si>
    <t>1.2.3.3.6.3.</t>
  </si>
  <si>
    <t>1.2.3.3.6.4</t>
  </si>
  <si>
    <t>1.2.3.3.6.5.</t>
  </si>
  <si>
    <t>1.2.3.3.6.6.</t>
  </si>
  <si>
    <t>1.2.3.3.6.7.</t>
  </si>
  <si>
    <t>1.2.3.3.6.8</t>
  </si>
  <si>
    <t>1.2.3.3.7.1</t>
  </si>
  <si>
    <t>1.2.3.3.7.2.</t>
  </si>
  <si>
    <t>1.2.3.3.8.1</t>
  </si>
  <si>
    <t>1.2.3.3.9.1</t>
  </si>
  <si>
    <t>1.2.3.3.9.2</t>
  </si>
  <si>
    <t>1.2.3.3.9.3</t>
  </si>
  <si>
    <t>1.2.3.3.9.4</t>
  </si>
  <si>
    <t>1.2.3.3.9.5</t>
  </si>
  <si>
    <t>1.2.3.3.14.1</t>
  </si>
  <si>
    <t>1.2.3.3.15.1</t>
  </si>
  <si>
    <t>1.2.3.3.17.1</t>
  </si>
  <si>
    <t>1.2.3.3.18.1</t>
  </si>
  <si>
    <t>1.2.3.4.1.1</t>
  </si>
  <si>
    <t>1.2.3.4.1.2</t>
  </si>
  <si>
    <t>1.2.3.4.1.3</t>
  </si>
  <si>
    <t>1.2.3.5.1.1</t>
  </si>
  <si>
    <t>1.2.3.5.1.2</t>
  </si>
  <si>
    <t>1.2.3.5.2.1.</t>
  </si>
  <si>
    <t>1.2.3.5.3.1.</t>
  </si>
  <si>
    <t>1.2.3.5.3.2</t>
  </si>
  <si>
    <t>1.2.3.5.3.3</t>
  </si>
  <si>
    <t>1.2.3.8.1.2</t>
  </si>
  <si>
    <t>-----</t>
  </si>
  <si>
    <t>reuniones de trabajo con directores</t>
  </si>
  <si>
    <t>numero de revisiones efectuadas de poa al año</t>
  </si>
  <si>
    <t>Elaborar y actualizar  el POA de gobierno</t>
  </si>
  <si>
    <t>numero de actualizaciones efectuadas</t>
  </si>
  <si>
    <t>Numero de actualizaciones efectuadas al SED</t>
  </si>
  <si>
    <t>Numero de formatos llenados al año</t>
  </si>
  <si>
    <t>Numero de presupuestos modelo Guanajuato  elaborados</t>
  </si>
  <si>
    <t>Numero de presupuestos ciudadanos  elaborados</t>
  </si>
  <si>
    <t>numero de revisiones efectuadas</t>
  </si>
  <si>
    <t xml:space="preserve">numero de actualizaciones de la agenda presidencia </t>
  </si>
  <si>
    <t>numero de oficios y peticiones turnadas</t>
  </si>
  <si>
    <t>numero de convenios firmados por el presidente Municipal</t>
  </si>
  <si>
    <t>numero de representaciones y participaciones del alcalde en eventos oficiales</t>
  </si>
  <si>
    <t>Numero de manuales integrados</t>
  </si>
  <si>
    <t>numero de manuales de organización elaborados y actualizados</t>
  </si>
  <si>
    <t>Elaborar y actualizarel manual de organización de Gobierno</t>
  </si>
  <si>
    <t>Numero de evaluaciones a servidores publicos efectuadas</t>
  </si>
  <si>
    <t>Numero de acciones de seguimiento atendidas con personal de GTO</t>
  </si>
  <si>
    <t>Numero de ciudadadanos atendidos</t>
  </si>
  <si>
    <t>numero de asuntos atentidos en el programa de cercania ciudadana</t>
  </si>
  <si>
    <t>numero de ciudadanos beneficiados con un apoyo</t>
  </si>
  <si>
    <t>numero de encuestas efectuadas</t>
  </si>
  <si>
    <t>numero de metas cumplidas</t>
  </si>
  <si>
    <t>porcentaje avance para el informe de gobierno</t>
  </si>
  <si>
    <t>numero de sesiones de gobierno abierto celebradas</t>
  </si>
  <si>
    <t xml:space="preserve">porcentaje de logros de las areas </t>
  </si>
  <si>
    <t xml:space="preserve">numero de acciones logradasdel programa mejora regulatoria </t>
  </si>
  <si>
    <t>numero de acciones logradas en procesos electronicos y comunicación digital</t>
  </si>
  <si>
    <t>numero de solicitudes atendidas para mantenimiento de equipo de computo</t>
  </si>
  <si>
    <t>numero de solicitudes atendidas para mejorar el servicio de internet</t>
  </si>
  <si>
    <t>numero de asesorias emitidas para la adquisicion de quipo de computo</t>
  </si>
  <si>
    <t>numero de gestiones efectuadas</t>
  </si>
  <si>
    <t>numero de lugares publicos con servicio de internet registrados</t>
  </si>
  <si>
    <t>lograr que los Directores enfoquen sus planes de trabajo por la prioridad de las necesidades de los ciudadanos</t>
  </si>
  <si>
    <t>llevar un control de los avances de las acciones planteadas por los directores</t>
  </si>
  <si>
    <t>tener informada a la ciudadania de los logros que realiza el area, pero a la vez que se logre un seguimiento a lo planeado</t>
  </si>
  <si>
    <t>cumplir como todas las areas con nuestra planeacion</t>
  </si>
  <si>
    <t>Que todas las areas cumplan con las disposiciones legales y logren entender la priorizacion de atención a las problematicas mas urgentes del ciudadano</t>
  </si>
  <si>
    <t>Informar a las areas la situación real de su trabajo y sus metas establecidas</t>
  </si>
  <si>
    <t>Coordinar el GDM con las areas participantes</t>
  </si>
  <si>
    <t>Que todas las areas tengan un panorama mas amplio de los indicadores del municipio y donde estan fallando para poder mejorar</t>
  </si>
  <si>
    <t>cumplimiento a las disposiciones legales y para tener informado a la ciudadanía</t>
  </si>
  <si>
    <t>Numero de areas que elaboran su plan anual</t>
  </si>
  <si>
    <t>porcentaje de avance del plan anual de gobierno</t>
  </si>
  <si>
    <t>que todas las areas tengan bien claro su plan de trabajo para todo el año</t>
  </si>
  <si>
    <t>llevar un mejor control interno y tener información actualizada</t>
  </si>
  <si>
    <t>informar a la ciudadania sobre los resultados logrados y que coincidan con el programa de gobierno</t>
  </si>
  <si>
    <t xml:space="preserve">Municipio Apaseo el grande </t>
  </si>
  <si>
    <t xml:space="preserve">diagnostivo de ecologia y servicios  municipales </t>
  </si>
  <si>
    <t xml:space="preserve">diagnostico de  COMUDE </t>
  </si>
  <si>
    <t xml:space="preserve">DIAGNOSTICO UNIDAD DE TRANPARENCIA Y CASA DE LA CULTURA </t>
  </si>
  <si>
    <t xml:space="preserve">programa de contingencia </t>
  </si>
  <si>
    <t xml:space="preserve">atender a la ciudadadia ante las problemticas emergentes </t>
  </si>
  <si>
    <t xml:space="preserve">instalaciones adecuadas para una mejor imagen y servicio </t>
  </si>
  <si>
    <t xml:space="preserve">seguimiento deprograma poa </t>
  </si>
  <si>
    <t xml:space="preserve">actualizar formato poa gobierno </t>
  </si>
  <si>
    <t xml:space="preserve">ASESORIAS DE APOYO A LA CIUDADANIA </t>
  </si>
  <si>
    <t xml:space="preserve">AYUDAR EN LA PROBLEMÁTICA DEL CIUDADANO </t>
  </si>
  <si>
    <t>SEMAFORO DE RESULTADOS TRIMESTRAL</t>
  </si>
  <si>
    <t>SEMAFORO DE RESULTADOS ANUAL</t>
  </si>
  <si>
    <t>Seguimiento de   programa de gobierno</t>
  </si>
  <si>
    <t>Seguimiento de  programa de gobierno</t>
  </si>
  <si>
    <t>revison de arbol de problemas, objetivos,miry ficha tecnica</t>
  </si>
  <si>
    <t xml:space="preserve">reporte de revision </t>
  </si>
  <si>
    <t xml:space="preserve">revision </t>
  </si>
  <si>
    <t xml:space="preserve">DESCRIPCION DE ACTIVIDADES 2DO TRIMESTRE </t>
  </si>
  <si>
    <t>ABRIL (Cantidad)</t>
  </si>
  <si>
    <t>ABRIL (Descripción)</t>
  </si>
  <si>
    <t xml:space="preserve"> MAYO (Cantidad)</t>
  </si>
  <si>
    <t>MAYO (Descripción)</t>
  </si>
  <si>
    <t>JUNIO (Cantidad)</t>
  </si>
  <si>
    <t>JUNIO  (descripción)</t>
  </si>
  <si>
    <t>0- 64</t>
  </si>
  <si>
    <t>65 - 74</t>
  </si>
  <si>
    <t>75+</t>
  </si>
  <si>
    <t xml:space="preserve">Gobierno  </t>
  </si>
  <si>
    <t>NO</t>
  </si>
  <si>
    <t>E0002</t>
  </si>
  <si>
    <t>1.2.3.3.9.6</t>
  </si>
  <si>
    <t xml:space="preserve">DIAGNOSTICO </t>
  </si>
  <si>
    <t xml:space="preserve">ASESORIAS PARA APOYO A LA CIUDANIA </t>
  </si>
  <si>
    <t>No hubo audiencias por COVID</t>
  </si>
  <si>
    <t xml:space="preserve">actualizacio de plan anual </t>
  </si>
  <si>
    <t xml:space="preserve">Revision y seguimiento del plan anual de las areas administrativas </t>
  </si>
  <si>
    <t>Documento elaborado al 100%</t>
  </si>
  <si>
    <t xml:space="preserve">Elaboracion del plan anual del area de Gobierno y secretaria particular </t>
  </si>
  <si>
    <t>n/a</t>
  </si>
  <si>
    <t xml:space="preserve">Revision de fichas tecnicas de cada area </t>
  </si>
  <si>
    <t>Revision de manuales de organización</t>
  </si>
  <si>
    <t xml:space="preserve">alimentacion del sistema </t>
  </si>
  <si>
    <t xml:space="preserve">PROGRAMA D MANTENIMIENTO DE EQUIPO </t>
  </si>
  <si>
    <t xml:space="preserve">NO SE HA REALIZAO </t>
  </si>
  <si>
    <t xml:space="preserve">EQUIPOS DE COMPUTO </t>
  </si>
  <si>
    <t>publicacion en pagina web el presupuesto ciudadano</t>
  </si>
  <si>
    <t xml:space="preserve">mesas de trabajo </t>
  </si>
  <si>
    <t xml:space="preserve">mesas de traajo </t>
  </si>
  <si>
    <t>Programa Operativo Anual 2021</t>
  </si>
  <si>
    <t>Enero a diciembre 2021</t>
  </si>
  <si>
    <t>JULIO                 (Cantidad)</t>
  </si>
  <si>
    <t>JULIO      (Descripción)</t>
  </si>
  <si>
    <t xml:space="preserve">MODIFICACION </t>
  </si>
  <si>
    <t>AGOSTO  (Descripcion)</t>
  </si>
  <si>
    <t>AGOSTO   (Cantidad)</t>
  </si>
  <si>
    <t>SEPTIEMBRE (Cantidad)</t>
  </si>
  <si>
    <t>SEPTEIMBRE (Descripcion)</t>
  </si>
  <si>
    <t xml:space="preserve">DESCRIPCION DE ACTIVIDADES 3ER TRIMESTRE </t>
  </si>
  <si>
    <t>LINEA BASE DEL AÑO 2021</t>
  </si>
  <si>
    <t>visitas a todas las areas para revision de los formatos 1 y 2 poa y revision de sus  evidencias y ekaboración de reporte deresultados.</t>
  </si>
  <si>
    <t>Actas y formatos deigitales</t>
  </si>
  <si>
    <t>Formato</t>
  </si>
  <si>
    <t>Revisión de programas presupuestales de cada area</t>
  </si>
  <si>
    <t>Coordinación y armado de carpetas GDM de las areas correspondientes</t>
  </si>
  <si>
    <t>Sin avance</t>
  </si>
  <si>
    <t>Sin avances</t>
  </si>
  <si>
    <t>Llenar formato de transparencia y subirlos a la pagina</t>
  </si>
  <si>
    <t>Actualización de modelo Gto.</t>
  </si>
  <si>
    <t>Se inicia a revisar las areasque llevaran a cabo pbr,poa y plan anual</t>
  </si>
  <si>
    <t>Revisar las acciones en la pagina del municipio</t>
  </si>
  <si>
    <t>Actualización de la agenda</t>
  </si>
  <si>
    <t>Oficios y peticiones</t>
  </si>
  <si>
    <t xml:space="preserve">Reunion con directores </t>
  </si>
  <si>
    <t>Convenio firmado</t>
  </si>
  <si>
    <t>convenio firmado</t>
  </si>
  <si>
    <t>Participación en eventos ofciales</t>
  </si>
  <si>
    <t>Elaboracion  y actualizacion del manual de organización de Gobierno</t>
  </si>
  <si>
    <t>Elaborado al 100%</t>
  </si>
  <si>
    <t xml:space="preserve">Revision de presupuesto programatico de cada area </t>
  </si>
  <si>
    <t xml:space="preserve">Geestión a todas las areas </t>
  </si>
  <si>
    <t xml:space="preserve">Gestión al 100% </t>
  </si>
  <si>
    <t xml:space="preserve">Evaluación </t>
  </si>
  <si>
    <t>Buzones activados</t>
  </si>
  <si>
    <t>Servidores publicos capacitados</t>
  </si>
  <si>
    <t>Talleres</t>
  </si>
  <si>
    <t>Acciones de calidad de programa MAS</t>
  </si>
  <si>
    <t>Instalaciones adecuadas</t>
  </si>
  <si>
    <t xml:space="preserve">Ciudadanos atendidos </t>
  </si>
  <si>
    <t>Ciudadanos beneficiados con apoyos</t>
  </si>
  <si>
    <t>Encuestas sobre los tratos recibidos de servidores publicos</t>
  </si>
  <si>
    <t>Revisiones de strategias especificas</t>
  </si>
  <si>
    <t>Cumplido al 100%</t>
  </si>
  <si>
    <t xml:space="preserve">Informe de Gobierno realizado </t>
  </si>
  <si>
    <t>Seguimiento a propuestas de la ciudadania</t>
  </si>
  <si>
    <t>Encuestas sobre los servicios publicos</t>
  </si>
  <si>
    <t>Atencion ciudadana</t>
  </si>
  <si>
    <t>Reuniones</t>
  </si>
  <si>
    <t>Acciones logradas</t>
  </si>
  <si>
    <t>Cumplimiento del programaMAS</t>
  </si>
  <si>
    <t>La mayor cantidad de participaciones en eventos posibles</t>
  </si>
  <si>
    <t xml:space="preserve">Firma de todos los convenios </t>
  </si>
  <si>
    <t>Cumplir con todas las reuniones</t>
  </si>
  <si>
    <t xml:space="preserve">Darle el seguimiento al 100% de todos los oficios </t>
  </si>
  <si>
    <t xml:space="preserve">Actualizar al 100% la agenda presidencial </t>
  </si>
  <si>
    <t>OCTUBRE (Cantidad)</t>
  </si>
  <si>
    <t>OCTUBRE (DescripciÓN)</t>
  </si>
  <si>
    <t>NOVIEMBRE (Cantidad)</t>
  </si>
  <si>
    <t>NOVIEMBRE (Descripción)</t>
  </si>
  <si>
    <t>DICIEMBRE (Cantidad)</t>
  </si>
  <si>
    <t>DICIEMBRE(Descripción)</t>
  </si>
  <si>
    <t xml:space="preserve">AVANCE FINANCIERO (AVANCE PARTIDAS PRESUPUESTAL DE EGRESOS) 4TO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</si>
</sst>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46" x14ac:knownFonts="1">
    <font>
      <sz val="11"/>
      <color theme="1"/>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sz val="9"/>
      <color theme="1"/>
      <name val="Calibri"/>
      <family val="2"/>
      <scheme val="minor"/>
    </font>
    <font>
      <sz val="10"/>
      <color rgb="FFFF0000"/>
      <name val="Calibri"/>
      <family val="2"/>
      <scheme val="minor"/>
    </font>
    <font>
      <b/>
      <sz val="9"/>
      <color theme="1"/>
      <name val="Arial"/>
      <family val="2"/>
    </font>
    <font>
      <sz val="10"/>
      <name val="Arial"/>
      <family val="2"/>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sz val="36"/>
      <color theme="0"/>
      <name val="Calibri"/>
      <family val="2"/>
      <scheme val="minor"/>
    </font>
    <font>
      <sz val="36"/>
      <color theme="1"/>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8"/>
      <color theme="1"/>
      <name val="Calibri"/>
      <family val="2"/>
      <scheme val="minor"/>
    </font>
    <font>
      <sz val="8"/>
      <name val="Calibri"/>
      <family val="2"/>
      <scheme val="minor"/>
    </font>
    <font>
      <sz val="9"/>
      <color theme="1"/>
      <name val="Calibri"/>
      <family val="2"/>
    </font>
    <font>
      <sz val="11"/>
      <color theme="1"/>
      <name val="Calibri"/>
      <family val="2"/>
      <scheme val="minor"/>
    </font>
    <font>
      <sz val="10"/>
      <name val="Calibri"/>
      <family val="2"/>
      <scheme val="minor"/>
    </font>
    <font>
      <b/>
      <sz val="10"/>
      <color rgb="FFFFFFFF"/>
      <name val="Arial"/>
      <family val="2"/>
    </font>
    <font>
      <sz val="10"/>
      <color theme="0"/>
      <name val="Calibri"/>
      <family val="2"/>
      <scheme val="minor"/>
    </font>
    <font>
      <b/>
      <sz val="10"/>
      <name val="Arial"/>
      <family val="2"/>
    </font>
    <font>
      <b/>
      <sz val="10"/>
      <color rgb="FF000000"/>
      <name val="Arial"/>
      <family val="2"/>
    </font>
    <font>
      <b/>
      <sz val="10"/>
      <color theme="1"/>
      <name val="Arial"/>
      <family val="2"/>
    </font>
    <font>
      <sz val="10"/>
      <name val="Calibri"/>
      <family val="2"/>
    </font>
    <font>
      <b/>
      <sz val="16"/>
      <color theme="0"/>
      <name val="Calibri"/>
      <family val="2"/>
      <scheme val="minor"/>
    </font>
    <font>
      <b/>
      <sz val="16"/>
      <color rgb="FFFFFFFF"/>
      <name val="Arial"/>
      <family val="2"/>
    </font>
    <font>
      <sz val="16"/>
      <color theme="1"/>
      <name val="Calibri"/>
      <family val="2"/>
      <scheme val="minor"/>
    </font>
    <font>
      <b/>
      <sz val="10"/>
      <color rgb="FFFF0000"/>
      <name val="Arial"/>
      <family val="2"/>
    </font>
    <font>
      <sz val="12"/>
      <color theme="1"/>
      <name val="Arial"/>
      <family val="2"/>
    </font>
  </fonts>
  <fills count="31">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rgb="FFFF0000"/>
        <bgColor indexed="64"/>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theme="2"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9"/>
        <bgColor indexed="64"/>
      </patternFill>
    </fill>
    <fill>
      <patternFill patternType="solid">
        <fgColor rgb="FF7CBF33"/>
        <bgColor indexed="64"/>
      </patternFill>
    </fill>
    <fill>
      <patternFill patternType="solid">
        <fgColor theme="8" tint="0.39997558519241921"/>
        <bgColor indexed="64"/>
      </patternFill>
    </fill>
    <fill>
      <patternFill patternType="solid">
        <fgColor rgb="FFCCFF66"/>
        <bgColor indexed="64"/>
      </patternFill>
    </fill>
    <fill>
      <patternFill patternType="solid">
        <fgColor theme="0"/>
        <bgColor rgb="FF00B050"/>
      </patternFill>
    </fill>
    <fill>
      <patternFill patternType="solid">
        <fgColor rgb="FF00B050"/>
        <bgColor indexed="64"/>
      </patternFill>
    </fill>
    <fill>
      <patternFill patternType="solid">
        <fgColor rgb="FFFF66CC"/>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0000"/>
        <bgColor rgb="FF00B05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6" fillId="0" borderId="0"/>
    <xf numFmtId="43" fontId="33" fillId="0" borderId="0" applyFont="0" applyFill="0" applyBorder="0" applyAlignment="0" applyProtection="0"/>
  </cellStyleXfs>
  <cellXfs count="210">
    <xf numFmtId="0" fontId="0" fillId="0" borderId="0" xfId="0"/>
    <xf numFmtId="0" fontId="6" fillId="5" borderId="0" xfId="0" applyFont="1" applyFill="1"/>
    <xf numFmtId="0" fontId="6" fillId="5" borderId="0" xfId="0" applyFont="1" applyFill="1" applyAlignment="1">
      <alignment wrapText="1"/>
    </xf>
    <xf numFmtId="0" fontId="6" fillId="5" borderId="1" xfId="0" applyFont="1" applyFill="1" applyBorder="1" applyAlignment="1">
      <alignment wrapText="1"/>
    </xf>
    <xf numFmtId="0" fontId="6" fillId="6" borderId="1" xfId="0" applyFont="1" applyFill="1" applyBorder="1"/>
    <xf numFmtId="0" fontId="6" fillId="6" borderId="0" xfId="0" applyFont="1" applyFill="1" applyAlignment="1">
      <alignment wrapText="1"/>
    </xf>
    <xf numFmtId="0" fontId="6" fillId="5" borderId="2" xfId="0" applyFont="1" applyFill="1" applyBorder="1" applyAlignment="1">
      <alignment wrapText="1"/>
    </xf>
    <xf numFmtId="0" fontId="6" fillId="6" borderId="2" xfId="0" applyFont="1" applyFill="1" applyBorder="1"/>
    <xf numFmtId="0" fontId="6" fillId="6" borderId="2" xfId="0" applyFont="1" applyFill="1" applyBorder="1" applyAlignment="1">
      <alignment wrapText="1"/>
    </xf>
    <xf numFmtId="0" fontId="6" fillId="5" borderId="2" xfId="0" applyFont="1" applyFill="1" applyBorder="1"/>
    <xf numFmtId="0" fontId="5" fillId="9"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vertical="center" wrapText="1"/>
    </xf>
    <xf numFmtId="0" fontId="0" fillId="0" borderId="1" xfId="0" applyBorder="1"/>
    <xf numFmtId="0" fontId="1" fillId="12" borderId="1" xfId="0" applyFont="1" applyFill="1" applyBorder="1"/>
    <xf numFmtId="0" fontId="2" fillId="12" borderId="1" xfId="0" applyFont="1" applyFill="1" applyBorder="1" applyAlignment="1">
      <alignment horizontal="center" vertical="center" wrapText="1"/>
    </xf>
    <xf numFmtId="0" fontId="1" fillId="12" borderId="1" xfId="0" applyFont="1" applyFill="1" applyBorder="1" applyAlignment="1">
      <alignment wrapText="1"/>
    </xf>
    <xf numFmtId="0" fontId="0" fillId="12" borderId="1" xfId="0" applyFill="1" applyBorder="1"/>
    <xf numFmtId="0" fontId="0" fillId="7" borderId="1" xfId="0" applyFill="1" applyBorder="1"/>
    <xf numFmtId="0" fontId="0" fillId="8" borderId="1" xfId="0" applyFill="1" applyBorder="1"/>
    <xf numFmtId="0" fontId="0" fillId="11" borderId="1" xfId="0" applyFill="1" applyBorder="1"/>
    <xf numFmtId="0" fontId="0" fillId="3" borderId="0" xfId="0" applyFill="1"/>
    <xf numFmtId="0" fontId="7" fillId="2" borderId="6" xfId="0" applyFont="1" applyFill="1" applyBorder="1" applyAlignment="1">
      <alignment horizontal="center" vertical="center" wrapText="1"/>
    </xf>
    <xf numFmtId="0" fontId="8" fillId="14" borderId="7" xfId="0" applyFont="1" applyFill="1" applyBorder="1" applyAlignment="1">
      <alignment horizontal="right" vertical="center" wrapText="1"/>
    </xf>
    <xf numFmtId="0" fontId="9" fillId="0" borderId="8" xfId="0" applyFont="1" applyBorder="1" applyAlignment="1">
      <alignment horizontal="center" vertical="center"/>
    </xf>
    <xf numFmtId="0" fontId="8" fillId="15" borderId="7" xfId="0" applyFont="1" applyFill="1" applyBorder="1" applyAlignment="1">
      <alignment horizontal="right" vertical="center" wrapText="1"/>
    </xf>
    <xf numFmtId="0" fontId="9" fillId="0" borderId="9" xfId="0" applyFont="1" applyBorder="1" applyAlignment="1">
      <alignment horizontal="center" vertical="center"/>
    </xf>
    <xf numFmtId="0" fontId="8" fillId="16" borderId="10" xfId="0" applyFont="1" applyFill="1" applyBorder="1" applyAlignment="1">
      <alignment horizontal="right" vertical="center" wrapText="1"/>
    </xf>
    <xf numFmtId="0" fontId="9" fillId="0" borderId="11" xfId="0" applyFont="1" applyBorder="1" applyAlignment="1">
      <alignment horizontal="center" vertical="center"/>
    </xf>
    <xf numFmtId="0" fontId="3" fillId="13" borderId="0" xfId="0" applyFont="1" applyFill="1" applyBorder="1" applyAlignment="1">
      <alignment vertical="center" wrapText="1"/>
    </xf>
    <xf numFmtId="0" fontId="3" fillId="13" borderId="0" xfId="0" applyFont="1" applyFill="1" applyBorder="1" applyAlignment="1">
      <alignment horizontal="center" vertical="center" wrapText="1"/>
    </xf>
    <xf numFmtId="0" fontId="11" fillId="3" borderId="0" xfId="0" applyFont="1" applyFill="1" applyAlignment="1"/>
    <xf numFmtId="0" fontId="11" fillId="3" borderId="0" xfId="0" applyFont="1" applyFill="1" applyAlignment="1">
      <alignment horizontal="center"/>
    </xf>
    <xf numFmtId="0" fontId="5" fillId="10" borderId="1" xfId="0" applyFont="1" applyFill="1" applyBorder="1" applyAlignment="1">
      <alignment horizontal="center" vertical="center" wrapText="1"/>
    </xf>
    <xf numFmtId="0" fontId="1" fillId="7" borderId="1" xfId="0" applyFont="1" applyFill="1" applyBorder="1"/>
    <xf numFmtId="0" fontId="1" fillId="7" borderId="1" xfId="0" applyFont="1" applyFill="1" applyBorder="1" applyAlignment="1">
      <alignment wrapText="1"/>
    </xf>
    <xf numFmtId="0" fontId="0" fillId="7" borderId="1" xfId="0" applyFill="1" applyBorder="1" applyAlignment="1">
      <alignment wrapText="1"/>
    </xf>
    <xf numFmtId="0" fontId="6" fillId="6" borderId="0" xfId="0" applyFont="1" applyFill="1" applyBorder="1" applyAlignment="1">
      <alignment wrapText="1"/>
    </xf>
    <xf numFmtId="0" fontId="17" fillId="4" borderId="0" xfId="1" applyFont="1" applyFill="1" applyBorder="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vertical="top" wrapText="1"/>
    </xf>
    <xf numFmtId="0" fontId="21" fillId="0" borderId="0" xfId="0" applyFont="1" applyAlignment="1">
      <alignment horizontal="justify" vertical="top" wrapText="1"/>
    </xf>
    <xf numFmtId="0" fontId="17" fillId="21" borderId="0" xfId="1" applyFont="1" applyFill="1" applyBorder="1" applyAlignment="1">
      <alignment horizontal="justify" vertical="top" wrapText="1"/>
    </xf>
    <xf numFmtId="0" fontId="17" fillId="0" borderId="0" xfId="1" applyFont="1" applyFill="1" applyBorder="1" applyAlignment="1">
      <alignment horizontal="justify" vertical="top" wrapText="1"/>
    </xf>
    <xf numFmtId="0" fontId="24" fillId="3" borderId="0" xfId="0" applyFont="1" applyFill="1"/>
    <xf numFmtId="0" fontId="25" fillId="3" borderId="0" xfId="0" applyFont="1" applyFill="1"/>
    <xf numFmtId="0" fontId="15" fillId="0" borderId="0" xfId="0" applyFont="1" applyAlignment="1">
      <alignment horizontal="left" vertical="center"/>
    </xf>
    <xf numFmtId="0" fontId="27" fillId="0" borderId="0" xfId="0" applyFont="1" applyAlignment="1">
      <alignment horizontal="left" vertical="center"/>
    </xf>
    <xf numFmtId="0" fontId="0" fillId="0" borderId="0" xfId="0" applyAlignment="1">
      <alignment horizontal="left"/>
    </xf>
    <xf numFmtId="0" fontId="28" fillId="0" borderId="0" xfId="0" applyFont="1" applyAlignment="1">
      <alignment horizontal="left" vertical="center"/>
    </xf>
    <xf numFmtId="0" fontId="20" fillId="0" borderId="0" xfId="0" applyFont="1" applyAlignment="1">
      <alignment horizontal="justify" vertical="top"/>
    </xf>
    <xf numFmtId="0" fontId="20" fillId="0" borderId="0" xfId="0" applyFont="1" applyAlignment="1">
      <alignment horizontal="left" vertical="center"/>
    </xf>
    <xf numFmtId="0" fontId="29" fillId="0" borderId="0" xfId="0" applyFont="1"/>
    <xf numFmtId="0" fontId="0" fillId="0" borderId="0" xfId="0" applyAlignment="1">
      <alignment wrapText="1"/>
    </xf>
    <xf numFmtId="0" fontId="1" fillId="7" borderId="12" xfId="0" applyFont="1" applyFill="1" applyBorder="1" applyAlignment="1">
      <alignment wrapText="1"/>
    </xf>
    <xf numFmtId="0" fontId="3" fillId="13" borderId="0" xfId="0" applyFont="1" applyFill="1" applyBorder="1" applyAlignment="1">
      <alignment horizontal="center" vertical="center" wrapText="1"/>
    </xf>
    <xf numFmtId="0" fontId="11" fillId="3" borderId="0" xfId="0" applyFont="1" applyFill="1" applyAlignment="1">
      <alignment horizontal="center" wrapText="1"/>
    </xf>
    <xf numFmtId="0" fontId="0" fillId="3" borderId="0" xfId="0" applyFill="1" applyAlignment="1">
      <alignment wrapText="1"/>
    </xf>
    <xf numFmtId="0" fontId="32" fillId="12" borderId="1" xfId="0" applyFont="1" applyFill="1" applyBorder="1" applyAlignment="1">
      <alignment horizontal="center" vertical="center" wrapText="1"/>
    </xf>
    <xf numFmtId="0" fontId="0" fillId="12" borderId="1" xfId="0" quotePrefix="1" applyFill="1" applyBorder="1"/>
    <xf numFmtId="0" fontId="0" fillId="12" borderId="1" xfId="0" applyFill="1" applyBorder="1" applyAlignment="1">
      <alignment wrapText="1"/>
    </xf>
    <xf numFmtId="0" fontId="13" fillId="12" borderId="1" xfId="0" applyFont="1" applyFill="1" applyBorder="1" applyAlignment="1">
      <alignment wrapText="1"/>
    </xf>
    <xf numFmtId="0" fontId="30" fillId="12" borderId="1" xfId="0" applyFont="1" applyFill="1" applyBorder="1" applyAlignment="1">
      <alignment vertical="top" wrapText="1"/>
    </xf>
    <xf numFmtId="0" fontId="0" fillId="0" borderId="1" xfId="0" applyFill="1" applyBorder="1"/>
    <xf numFmtId="0" fontId="1" fillId="0" borderId="1" xfId="0" applyFont="1" applyFill="1" applyBorder="1"/>
    <xf numFmtId="0" fontId="0" fillId="0" borderId="1" xfId="0" applyFill="1" applyBorder="1" applyAlignment="1">
      <alignment wrapText="1"/>
    </xf>
    <xf numFmtId="0" fontId="1" fillId="0" borderId="1" xfId="0" applyFont="1" applyFill="1" applyBorder="1" applyAlignment="1">
      <alignment wrapText="1"/>
    </xf>
    <xf numFmtId="0" fontId="2" fillId="0" borderId="1" xfId="0" applyFont="1" applyFill="1" applyBorder="1" applyAlignment="1">
      <alignment horizontal="center" vertical="center" wrapText="1"/>
    </xf>
    <xf numFmtId="3" fontId="0" fillId="0" borderId="1" xfId="0" applyNumberFormat="1" applyFill="1" applyBorder="1"/>
    <xf numFmtId="0" fontId="1" fillId="8" borderId="1" xfId="0" applyFont="1" applyFill="1" applyBorder="1" applyAlignment="1">
      <alignment wrapText="1"/>
    </xf>
    <xf numFmtId="0" fontId="0" fillId="8" borderId="1" xfId="0" applyFill="1" applyBorder="1" applyAlignment="1">
      <alignment wrapText="1"/>
    </xf>
    <xf numFmtId="0" fontId="0" fillId="8" borderId="0" xfId="0" applyFill="1" applyBorder="1" applyAlignment="1">
      <alignment wrapText="1"/>
    </xf>
    <xf numFmtId="0" fontId="1" fillId="22" borderId="1" xfId="0" applyFont="1" applyFill="1" applyBorder="1" applyAlignment="1">
      <alignment wrapText="1"/>
    </xf>
    <xf numFmtId="0" fontId="0" fillId="22" borderId="1" xfId="0" applyFill="1" applyBorder="1" applyAlignment="1">
      <alignment wrapText="1"/>
    </xf>
    <xf numFmtId="0" fontId="0" fillId="0" borderId="0" xfId="0" applyBorder="1"/>
    <xf numFmtId="0" fontId="1" fillId="8" borderId="1" xfId="0" applyFont="1" applyFill="1" applyBorder="1" applyAlignment="1">
      <alignment vertical="center" wrapText="1"/>
    </xf>
    <xf numFmtId="0" fontId="1" fillId="7" borderId="1" xfId="0" applyFont="1" applyFill="1" applyBorder="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35" fillId="13" borderId="1" xfId="0" applyFont="1" applyFill="1" applyBorder="1" applyAlignment="1">
      <alignment vertical="center" wrapText="1"/>
    </xf>
    <xf numFmtId="0" fontId="36" fillId="3" borderId="1" xfId="0" applyFont="1" applyFill="1" applyBorder="1" applyAlignment="1">
      <alignment vertical="center" wrapText="1"/>
    </xf>
    <xf numFmtId="0" fontId="35"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4" fontId="1" fillId="3" borderId="1" xfId="0" applyNumberFormat="1" applyFont="1" applyFill="1" applyBorder="1" applyAlignment="1">
      <alignment vertical="center" wrapText="1"/>
    </xf>
    <xf numFmtId="0" fontId="37" fillId="14" borderId="1" xfId="0" applyFont="1" applyFill="1" applyBorder="1" applyAlignment="1">
      <alignment horizontal="right" vertical="center" wrapText="1"/>
    </xf>
    <xf numFmtId="0" fontId="38" fillId="0" borderId="1" xfId="0" applyFont="1" applyBorder="1" applyAlignment="1">
      <alignment horizontal="center" vertical="center" wrapText="1"/>
    </xf>
    <xf numFmtId="0" fontId="37" fillId="15" borderId="1" xfId="0" applyFont="1" applyFill="1" applyBorder="1" applyAlignment="1">
      <alignment horizontal="right" vertical="center" wrapText="1"/>
    </xf>
    <xf numFmtId="0" fontId="37" fillId="16" borderId="1" xfId="0" applyFont="1" applyFill="1" applyBorder="1" applyAlignment="1">
      <alignment horizontal="right" vertical="center" wrapText="1"/>
    </xf>
    <xf numFmtId="44" fontId="35" fillId="13" borderId="1" xfId="0" applyNumberFormat="1" applyFont="1" applyFill="1" applyBorder="1" applyAlignment="1">
      <alignment vertical="center" wrapText="1"/>
    </xf>
    <xf numFmtId="44" fontId="36" fillId="3" borderId="1" xfId="0" applyNumberFormat="1" applyFont="1" applyFill="1" applyBorder="1" applyAlignment="1">
      <alignment vertical="center" wrapText="1"/>
    </xf>
    <xf numFmtId="0" fontId="3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3" fillId="3" borderId="1" xfId="0" applyFont="1" applyFill="1" applyBorder="1" applyAlignment="1">
      <alignment vertical="center" wrapText="1"/>
    </xf>
    <xf numFmtId="0" fontId="43" fillId="3" borderId="1" xfId="0" applyFont="1" applyFill="1" applyBorder="1" applyAlignment="1">
      <alignment horizontal="center" vertical="center" wrapText="1"/>
    </xf>
    <xf numFmtId="44" fontId="43" fillId="3" borderId="1" xfId="0" applyNumberFormat="1" applyFont="1" applyFill="1" applyBorder="1" applyAlignment="1">
      <alignment vertical="center" wrapText="1"/>
    </xf>
    <xf numFmtId="0" fontId="1" fillId="23" borderId="1" xfId="0" applyFont="1" applyFill="1" applyBorder="1" applyAlignment="1">
      <alignment vertical="center" wrapText="1"/>
    </xf>
    <xf numFmtId="0" fontId="2" fillId="23" borderId="1" xfId="0" applyFont="1" applyFill="1" applyBorder="1" applyAlignment="1">
      <alignment horizontal="center" vertical="center" wrapText="1"/>
    </xf>
    <xf numFmtId="0" fontId="1" fillId="21" borderId="1" xfId="0" applyFont="1" applyFill="1" applyBorder="1" applyAlignment="1">
      <alignment vertical="center" wrapText="1"/>
    </xf>
    <xf numFmtId="0" fontId="1" fillId="21" borderId="1" xfId="0" applyFont="1" applyFill="1" applyBorder="1" applyAlignment="1">
      <alignment horizontal="center" vertical="center" wrapText="1"/>
    </xf>
    <xf numFmtId="0" fontId="2" fillId="21" borderId="1" xfId="0" applyFont="1" applyFill="1" applyBorder="1" applyAlignment="1">
      <alignment horizontal="center" vertical="center" wrapText="1"/>
    </xf>
    <xf numFmtId="44" fontId="1" fillId="21" borderId="1" xfId="0" applyNumberFormat="1" applyFont="1" applyFill="1" applyBorder="1" applyAlignment="1">
      <alignment vertical="center" wrapText="1"/>
    </xf>
    <xf numFmtId="43" fontId="1" fillId="21" borderId="1" xfId="0" applyNumberFormat="1" applyFont="1" applyFill="1" applyBorder="1" applyAlignment="1">
      <alignment vertical="center" wrapText="1"/>
    </xf>
    <xf numFmtId="44" fontId="34" fillId="21" borderId="1" xfId="0" applyNumberFormat="1" applyFont="1" applyFill="1" applyBorder="1" applyAlignment="1">
      <alignment vertical="center" wrapText="1"/>
    </xf>
    <xf numFmtId="0" fontId="40" fillId="23" borderId="1" xfId="0" applyFont="1" applyFill="1" applyBorder="1" applyAlignment="1">
      <alignment horizontal="center" vertical="center" wrapText="1"/>
    </xf>
    <xf numFmtId="0" fontId="34" fillId="23" borderId="1" xfId="0" applyFont="1" applyFill="1" applyBorder="1" applyAlignment="1">
      <alignment vertical="center" wrapText="1"/>
    </xf>
    <xf numFmtId="44" fontId="1" fillId="23" borderId="1" xfId="0" applyNumberFormat="1" applyFont="1" applyFill="1" applyBorder="1" applyAlignment="1">
      <alignment vertical="center" wrapText="1"/>
    </xf>
    <xf numFmtId="43" fontId="1" fillId="23" borderId="1" xfId="0" applyNumberFormat="1" applyFont="1" applyFill="1" applyBorder="1" applyAlignment="1">
      <alignment vertical="center" wrapText="1"/>
    </xf>
    <xf numFmtId="0" fontId="1" fillId="24" borderId="1" xfId="0" applyFont="1" applyFill="1" applyBorder="1" applyAlignment="1">
      <alignment vertical="center" wrapText="1"/>
    </xf>
    <xf numFmtId="0" fontId="1" fillId="24" borderId="1" xfId="0" applyFont="1" applyFill="1" applyBorder="1" applyAlignment="1">
      <alignment horizontal="center" vertical="center" wrapText="1"/>
    </xf>
    <xf numFmtId="0" fontId="1" fillId="24" borderId="1" xfId="0" quotePrefix="1" applyFont="1" applyFill="1" applyBorder="1" applyAlignment="1">
      <alignment vertical="center" wrapText="1"/>
    </xf>
    <xf numFmtId="0" fontId="2" fillId="24" borderId="1" xfId="0" applyFont="1" applyFill="1" applyBorder="1" applyAlignment="1">
      <alignment horizontal="center" vertical="center" wrapText="1"/>
    </xf>
    <xf numFmtId="3" fontId="1" fillId="24" borderId="1" xfId="0" applyNumberFormat="1" applyFont="1" applyFill="1" applyBorder="1" applyAlignment="1">
      <alignment vertical="center" wrapText="1"/>
    </xf>
    <xf numFmtId="44" fontId="1" fillId="24" borderId="1" xfId="0" applyNumberFormat="1" applyFont="1" applyFill="1" applyBorder="1" applyAlignment="1">
      <alignment vertical="center" wrapText="1"/>
    </xf>
    <xf numFmtId="43" fontId="1" fillId="24" borderId="1" xfId="0" applyNumberFormat="1" applyFont="1" applyFill="1" applyBorder="1" applyAlignment="1">
      <alignment vertical="center" wrapText="1"/>
    </xf>
    <xf numFmtId="0" fontId="1" fillId="23" borderId="1" xfId="0" applyFont="1" applyFill="1" applyBorder="1" applyAlignment="1">
      <alignment horizontal="center" vertical="center" wrapText="1"/>
    </xf>
    <xf numFmtId="0" fontId="1" fillId="24" borderId="1" xfId="0" applyNumberFormat="1" applyFont="1" applyFill="1" applyBorder="1" applyAlignment="1">
      <alignment vertical="center" wrapText="1"/>
    </xf>
    <xf numFmtId="0" fontId="35" fillId="13" borderId="1" xfId="0" applyFont="1" applyFill="1" applyBorder="1" applyAlignment="1">
      <alignment horizontal="center" vertical="center" wrapText="1"/>
    </xf>
    <xf numFmtId="0" fontId="37" fillId="25" borderId="1" xfId="0" applyFont="1" applyFill="1" applyBorder="1" applyAlignment="1">
      <alignment horizontal="right" vertical="center" wrapText="1"/>
    </xf>
    <xf numFmtId="0" fontId="16" fillId="0" borderId="1" xfId="1" applyBorder="1"/>
    <xf numFmtId="0" fontId="14" fillId="26" borderId="1" xfId="0" applyFont="1" applyFill="1" applyBorder="1" applyAlignment="1">
      <alignment vertical="center" wrapText="1"/>
    </xf>
    <xf numFmtId="0" fontId="1" fillId="26" borderId="1" xfId="0" applyFont="1" applyFill="1" applyBorder="1" applyAlignment="1">
      <alignment vertical="center" wrapText="1"/>
    </xf>
    <xf numFmtId="44" fontId="0" fillId="0" borderId="0" xfId="0" applyNumberFormat="1"/>
    <xf numFmtId="0" fontId="9" fillId="9"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7" fillId="0" borderId="0" xfId="0" applyFont="1" applyAlignment="1">
      <alignment horizontal="center" wrapText="1"/>
    </xf>
    <xf numFmtId="0" fontId="1" fillId="27" borderId="1" xfId="0" applyFont="1" applyFill="1" applyBorder="1" applyAlignment="1">
      <alignment vertical="center" wrapText="1"/>
    </xf>
    <xf numFmtId="0" fontId="1" fillId="27" borderId="1" xfId="0" applyFont="1" applyFill="1" applyBorder="1" applyAlignment="1">
      <alignment horizontal="center" vertical="center" wrapText="1"/>
    </xf>
    <xf numFmtId="44" fontId="1" fillId="27" borderId="1" xfId="0" applyNumberFormat="1" applyFont="1" applyFill="1" applyBorder="1" applyAlignment="1">
      <alignment vertical="center" wrapText="1"/>
    </xf>
    <xf numFmtId="43" fontId="1" fillId="27" borderId="1" xfId="0" applyNumberFormat="1" applyFont="1" applyFill="1" applyBorder="1" applyAlignment="1">
      <alignment vertical="center" wrapText="1"/>
    </xf>
    <xf numFmtId="0" fontId="1" fillId="27" borderId="1" xfId="0" applyFont="1" applyFill="1" applyBorder="1" applyAlignment="1">
      <alignment wrapText="1"/>
    </xf>
    <xf numFmtId="0" fontId="1" fillId="29" borderId="1" xfId="0" applyFont="1" applyFill="1" applyBorder="1" applyAlignment="1">
      <alignment vertical="center" wrapText="1"/>
    </xf>
    <xf numFmtId="0" fontId="1" fillId="29" borderId="1" xfId="0" applyFont="1" applyFill="1" applyBorder="1" applyAlignment="1">
      <alignment horizontal="center" vertical="center" wrapText="1"/>
    </xf>
    <xf numFmtId="44" fontId="1" fillId="29" borderId="1" xfId="0" applyNumberFormat="1" applyFont="1" applyFill="1" applyBorder="1" applyAlignment="1">
      <alignment vertical="center" wrapText="1"/>
    </xf>
    <xf numFmtId="43" fontId="1" fillId="29" borderId="1" xfId="0" applyNumberFormat="1" applyFont="1" applyFill="1" applyBorder="1" applyAlignment="1">
      <alignment vertical="center" wrapText="1"/>
    </xf>
    <xf numFmtId="0" fontId="2" fillId="29" borderId="1" xfId="0" applyFont="1" applyFill="1" applyBorder="1" applyAlignment="1">
      <alignment horizontal="center" vertical="center" wrapText="1"/>
    </xf>
    <xf numFmtId="0" fontId="2" fillId="27" borderId="1" xfId="0" applyFont="1" applyFill="1" applyBorder="1" applyAlignment="1">
      <alignment horizontal="center" vertical="center" wrapText="1"/>
    </xf>
    <xf numFmtId="0" fontId="1" fillId="27" borderId="1" xfId="0" quotePrefix="1" applyFont="1" applyFill="1" applyBorder="1" applyAlignment="1">
      <alignment vertical="center" wrapText="1"/>
    </xf>
    <xf numFmtId="0" fontId="9" fillId="10" borderId="15" xfId="0" applyFont="1" applyFill="1" applyBorder="1" applyAlignment="1">
      <alignment horizontal="center" vertical="center" wrapText="1"/>
    </xf>
    <xf numFmtId="0" fontId="1" fillId="3" borderId="2" xfId="0" applyFont="1" applyFill="1" applyBorder="1" applyAlignment="1">
      <alignment vertical="center" wrapText="1"/>
    </xf>
    <xf numFmtId="0" fontId="1" fillId="24" borderId="16" xfId="0" applyFont="1" applyFill="1" applyBorder="1" applyAlignment="1">
      <alignment vertical="center" wrapText="1"/>
    </xf>
    <xf numFmtId="3" fontId="1" fillId="24" borderId="16" xfId="0" applyNumberFormat="1" applyFont="1" applyFill="1" applyBorder="1" applyAlignment="1">
      <alignment vertical="center" wrapText="1"/>
    </xf>
    <xf numFmtId="0" fontId="15" fillId="5"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43" fontId="1" fillId="24" borderId="16" xfId="0" applyNumberFormat="1" applyFont="1" applyFill="1" applyBorder="1" applyAlignment="1">
      <alignment vertical="center" wrapText="1"/>
    </xf>
    <xf numFmtId="0" fontId="9" fillId="10" borderId="20"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37" fillId="16" borderId="2" xfId="0" applyFont="1" applyFill="1" applyBorder="1" applyAlignment="1">
      <alignment horizontal="right" vertical="center" wrapText="1"/>
    </xf>
    <xf numFmtId="44" fontId="1" fillId="3" borderId="2" xfId="0" applyNumberFormat="1" applyFont="1" applyFill="1" applyBorder="1" applyAlignment="1">
      <alignment vertical="center" wrapText="1"/>
    </xf>
    <xf numFmtId="44" fontId="1" fillId="24" borderId="16" xfId="2" applyNumberFormat="1" applyFont="1" applyFill="1" applyBorder="1" applyAlignment="1">
      <alignment vertical="center" wrapText="1"/>
    </xf>
    <xf numFmtId="44" fontId="1" fillId="24" borderId="16" xfId="0" applyNumberFormat="1" applyFont="1" applyFill="1" applyBorder="1" applyAlignment="1">
      <alignment vertical="center" wrapText="1"/>
    </xf>
    <xf numFmtId="0" fontId="15" fillId="5" borderId="21" xfId="0" applyFont="1" applyFill="1" applyBorder="1" applyAlignment="1">
      <alignment horizontal="center" vertical="center" wrapText="1"/>
    </xf>
    <xf numFmtId="44" fontId="15" fillId="5" borderId="21" xfId="0" applyNumberFormat="1" applyFont="1" applyFill="1" applyBorder="1" applyAlignment="1">
      <alignment horizontal="center" vertical="center" wrapText="1"/>
    </xf>
    <xf numFmtId="44" fontId="15" fillId="6" borderId="21" xfId="0" applyNumberFormat="1" applyFont="1" applyFill="1" applyBorder="1" applyAlignment="1">
      <alignment horizontal="center" vertical="center" wrapText="1"/>
    </xf>
    <xf numFmtId="44" fontId="15" fillId="5" borderId="22" xfId="0" applyNumberFormat="1" applyFont="1" applyFill="1" applyBorder="1" applyAlignment="1">
      <alignment horizontal="center" vertical="center" wrapText="1"/>
    </xf>
    <xf numFmtId="0" fontId="15" fillId="28" borderId="20" xfId="0" applyFont="1" applyFill="1" applyBorder="1" applyAlignment="1">
      <alignment horizontal="center" wrapText="1"/>
    </xf>
    <xf numFmtId="0" fontId="15" fillId="28" borderId="21" xfId="0" applyFont="1" applyFill="1" applyBorder="1" applyAlignment="1">
      <alignment horizontal="center" wrapText="1"/>
    </xf>
    <xf numFmtId="0" fontId="15" fillId="5" borderId="21" xfId="0" applyFont="1" applyFill="1" applyBorder="1" applyAlignment="1">
      <alignment horizontal="center" wrapText="1"/>
    </xf>
    <xf numFmtId="0" fontId="15" fillId="5" borderId="20" xfId="0" applyFont="1" applyFill="1" applyBorder="1" applyAlignment="1">
      <alignment horizontal="center" wrapText="1"/>
    </xf>
    <xf numFmtId="0" fontId="15" fillId="5" borderId="22" xfId="0" applyFont="1" applyFill="1" applyBorder="1" applyAlignment="1">
      <alignment horizontal="center" wrapText="1"/>
    </xf>
    <xf numFmtId="0" fontId="15" fillId="5" borderId="13"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4" fillId="11" borderId="1" xfId="0" applyFont="1" applyFill="1" applyBorder="1" applyAlignment="1">
      <alignment vertical="center" wrapText="1"/>
    </xf>
    <xf numFmtId="0" fontId="1" fillId="11" borderId="1" xfId="0" applyFont="1" applyFill="1" applyBorder="1" applyAlignment="1">
      <alignment vertical="center" wrapText="1"/>
    </xf>
    <xf numFmtId="0" fontId="37" fillId="26" borderId="1" xfId="0" applyFont="1" applyFill="1" applyBorder="1" applyAlignment="1">
      <alignment horizontal="right" vertical="center" wrapText="1"/>
    </xf>
    <xf numFmtId="0" fontId="1"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3" fontId="1" fillId="11" borderId="1" xfId="0" applyNumberFormat="1" applyFont="1" applyFill="1" applyBorder="1" applyAlignment="1">
      <alignment wrapText="1"/>
    </xf>
    <xf numFmtId="0" fontId="1" fillId="11" borderId="1" xfId="0" applyFont="1" applyFill="1" applyBorder="1" applyAlignment="1">
      <alignment wrapText="1"/>
    </xf>
    <xf numFmtId="44" fontId="1" fillId="11" borderId="1" xfId="0" applyNumberFormat="1" applyFont="1" applyFill="1" applyBorder="1" applyAlignment="1">
      <alignment vertical="center" wrapText="1"/>
    </xf>
    <xf numFmtId="43" fontId="1" fillId="11" borderId="1" xfId="0" applyNumberFormat="1" applyFont="1" applyFill="1" applyBorder="1" applyAlignment="1">
      <alignment vertical="center" wrapText="1"/>
    </xf>
    <xf numFmtId="0" fontId="37" fillId="11" borderId="1" xfId="0" applyFont="1" applyFill="1" applyBorder="1" applyAlignment="1">
      <alignment horizontal="right" vertical="center" wrapText="1"/>
    </xf>
    <xf numFmtId="0" fontId="44" fillId="11" borderId="1" xfId="0" applyFont="1" applyFill="1" applyBorder="1" applyAlignment="1">
      <alignment horizontal="right" vertical="center" wrapText="1"/>
    </xf>
    <xf numFmtId="0" fontId="37" fillId="30" borderId="1" xfId="0" applyFont="1" applyFill="1" applyBorder="1" applyAlignment="1">
      <alignment horizontal="right" vertical="center" wrapText="1"/>
    </xf>
    <xf numFmtId="0" fontId="10" fillId="3" borderId="0" xfId="0" applyFont="1" applyFill="1" applyAlignment="1">
      <alignment horizontal="center"/>
    </xf>
    <xf numFmtId="0" fontId="3" fillId="13" borderId="0"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26" fillId="20" borderId="23" xfId="0" applyFont="1" applyFill="1" applyBorder="1" applyAlignment="1">
      <alignment horizontal="center" vertical="center" wrapText="1"/>
    </xf>
    <xf numFmtId="0" fontId="26" fillId="20" borderId="24" xfId="0" applyFont="1" applyFill="1" applyBorder="1" applyAlignment="1">
      <alignment horizontal="center" vertical="center" wrapText="1"/>
    </xf>
    <xf numFmtId="0" fontId="26" fillId="20" borderId="25" xfId="0" applyFont="1" applyFill="1" applyBorder="1" applyAlignment="1">
      <alignment horizontal="center" vertical="center" wrapText="1"/>
    </xf>
    <xf numFmtId="0" fontId="26" fillId="20" borderId="17" xfId="0" applyFont="1" applyFill="1" applyBorder="1" applyAlignment="1">
      <alignment horizontal="center" vertical="center" wrapText="1"/>
    </xf>
    <xf numFmtId="0" fontId="26" fillId="20" borderId="19" xfId="0" applyFont="1" applyFill="1" applyBorder="1" applyAlignment="1">
      <alignment horizontal="center" vertical="center" wrapText="1"/>
    </xf>
    <xf numFmtId="0" fontId="38" fillId="19" borderId="14"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5" fillId="13" borderId="1" xfId="0" applyFont="1" applyFill="1" applyBorder="1" applyAlignment="1">
      <alignment horizontal="center" vertical="center" wrapText="1"/>
    </xf>
    <xf numFmtId="0" fontId="42" fillId="1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26" fillId="18" borderId="13" xfId="0" applyFont="1" applyFill="1" applyBorder="1" applyAlignment="1">
      <alignment horizontal="center" vertical="center" wrapText="1"/>
    </xf>
    <xf numFmtId="0" fontId="26" fillId="18" borderId="17" xfId="0" applyFont="1" applyFill="1" applyBorder="1" applyAlignment="1">
      <alignment horizontal="center" vertical="center" wrapText="1"/>
    </xf>
    <xf numFmtId="0" fontId="26" fillId="18" borderId="18" xfId="0" applyFont="1" applyFill="1" applyBorder="1" applyAlignment="1">
      <alignment horizontal="center" vertical="center" wrapText="1"/>
    </xf>
    <xf numFmtId="0" fontId="26" fillId="18" borderId="19" xfId="0" applyFont="1" applyFill="1" applyBorder="1" applyAlignment="1">
      <alignment horizontal="center" vertical="center" wrapText="1"/>
    </xf>
    <xf numFmtId="0" fontId="26" fillId="18" borderId="23" xfId="0" applyFont="1" applyFill="1" applyBorder="1" applyAlignment="1">
      <alignment horizontal="center" wrapText="1"/>
    </xf>
    <xf numFmtId="0" fontId="26" fillId="18" borderId="24" xfId="0" applyFont="1" applyFill="1" applyBorder="1" applyAlignment="1">
      <alignment horizontal="center" wrapText="1"/>
    </xf>
    <xf numFmtId="0" fontId="26" fillId="18" borderId="25" xfId="0" applyFont="1" applyFill="1" applyBorder="1" applyAlignment="1">
      <alignment horizontal="center" wrapText="1"/>
    </xf>
    <xf numFmtId="0" fontId="26" fillId="20" borderId="18" xfId="0" applyFont="1" applyFill="1" applyBorder="1" applyAlignment="1">
      <alignment horizontal="center" vertical="center" wrapText="1"/>
    </xf>
    <xf numFmtId="0" fontId="15" fillId="28" borderId="26" xfId="0" applyFont="1" applyFill="1" applyBorder="1" applyAlignment="1">
      <alignment horizontal="center" wrapText="1"/>
    </xf>
    <xf numFmtId="44" fontId="15" fillId="6" borderId="27" xfId="0" applyNumberFormat="1" applyFont="1" applyFill="1" applyBorder="1" applyAlignment="1">
      <alignment horizontal="center" vertical="center" wrapText="1"/>
    </xf>
    <xf numFmtId="0" fontId="15" fillId="28" borderId="1" xfId="0" applyFont="1" applyFill="1" applyBorder="1" applyAlignment="1">
      <alignment horizontal="center" wrapText="1"/>
    </xf>
    <xf numFmtId="0" fontId="45" fillId="7" borderId="1" xfId="0" applyFont="1" applyFill="1" applyBorder="1" applyAlignment="1">
      <alignment wrapText="1"/>
    </xf>
    <xf numFmtId="0" fontId="0" fillId="27" borderId="1" xfId="0" applyFill="1" applyBorder="1"/>
    <xf numFmtId="0" fontId="0" fillId="24" borderId="1" xfId="0" applyFill="1" applyBorder="1"/>
    <xf numFmtId="0" fontId="0" fillId="29" borderId="1" xfId="0" applyFill="1" applyBorder="1"/>
    <xf numFmtId="0" fontId="0" fillId="21" borderId="1" xfId="0" applyFill="1" applyBorder="1"/>
  </cellXfs>
  <cellStyles count="3">
    <cellStyle name="Millares" xfId="2" builtinId="3"/>
    <cellStyle name="Normal" xfId="0" builtinId="0"/>
    <cellStyle name="Normal 2 2" xfId="1"/>
  </cellStyles>
  <dxfs count="0"/>
  <tableStyles count="0" defaultTableStyle="TableStyleMedium2" defaultPivotStyle="PivotStyleLight16"/>
  <colors>
    <mruColors>
      <color rgb="FFFF66CC"/>
      <color rgb="FFCCFF66"/>
      <color rgb="FFE33D88"/>
      <color rgb="FFCC99FF"/>
      <color rgb="FF66FF66"/>
      <color rgb="FF66FFCC"/>
      <color rgb="FFCC3300"/>
      <color rgb="FFCC9900"/>
      <color rgb="FF000000"/>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892175</xdr:colOff>
      <xdr:row>1</xdr:row>
      <xdr:rowOff>65617</xdr:rowOff>
    </xdr:from>
    <xdr:ext cx="1362075" cy="962025"/>
    <xdr:pic>
      <xdr:nvPicPr>
        <xdr:cNvPr id="4" name="image1.png" descr="http://kevic-invent.com/apaseoelgrande/images/Escudo.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1" cstate="print"/>
        <a:stretch>
          <a:fillRect/>
        </a:stretch>
      </xdr:blipFill>
      <xdr:spPr>
        <a:xfrm>
          <a:off x="1654175" y="499534"/>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40957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0"/>
  <sheetViews>
    <sheetView zoomScale="90" zoomScaleNormal="90" workbookViewId="0">
      <pane xSplit="1" ySplit="6" topLeftCell="F14" activePane="bottomRight" state="frozen"/>
      <selection pane="topRight" activeCell="B1" sqref="B1"/>
      <selection pane="bottomLeft" activeCell="A7" sqref="A7"/>
      <selection pane="bottomRight" activeCell="M59" sqref="M59"/>
    </sheetView>
  </sheetViews>
  <sheetFormatPr baseColWidth="10" defaultRowHeight="15" x14ac:dyDescent="0.25"/>
  <cols>
    <col min="2" max="2" width="14.140625" customWidth="1"/>
    <col min="3" max="3" width="7.7109375" customWidth="1"/>
    <col min="4" max="4" width="16.7109375" customWidth="1"/>
    <col min="5" max="5" width="14.140625" customWidth="1"/>
    <col min="6" max="6" width="5.85546875" customWidth="1"/>
    <col min="7" max="7" width="14.140625" customWidth="1"/>
    <col min="8" max="8" width="6.7109375" customWidth="1"/>
    <col min="9" max="9" width="20.28515625" customWidth="1"/>
    <col min="10" max="10" width="6.85546875" customWidth="1"/>
    <col min="11" max="11" width="18.28515625" customWidth="1"/>
    <col min="14" max="14" width="10.42578125" customWidth="1"/>
    <col min="15" max="15" width="15.28515625" customWidth="1"/>
    <col min="17" max="17" width="11.42578125" style="54"/>
    <col min="18" max="18" width="17" customWidth="1"/>
  </cols>
  <sheetData>
    <row r="1" spans="1:27" ht="33.75" customHeight="1" x14ac:dyDescent="0.7">
      <c r="A1" s="22"/>
      <c r="B1" s="22"/>
      <c r="C1" s="45" t="s">
        <v>98</v>
      </c>
      <c r="D1" s="46"/>
      <c r="E1" s="46"/>
      <c r="F1" s="46"/>
      <c r="G1" s="46"/>
      <c r="H1" s="46"/>
      <c r="I1" s="46"/>
      <c r="J1" s="46"/>
      <c r="K1" s="46"/>
      <c r="L1" s="46"/>
      <c r="M1" s="46"/>
      <c r="N1" s="46"/>
      <c r="O1" s="46"/>
      <c r="P1" s="31"/>
      <c r="Q1" s="56"/>
      <c r="R1" s="30"/>
      <c r="S1" s="30"/>
      <c r="T1" s="181" t="s">
        <v>27</v>
      </c>
      <c r="U1" s="181"/>
      <c r="V1" s="181"/>
      <c r="W1" s="181"/>
      <c r="X1" s="181"/>
      <c r="Y1" s="181"/>
      <c r="Z1" s="181"/>
      <c r="AA1" s="22"/>
    </row>
    <row r="2" spans="1:27" ht="38.25" thickBot="1" x14ac:dyDescent="0.55000000000000004">
      <c r="A2" s="22"/>
      <c r="B2" s="22"/>
      <c r="C2" s="180" t="s">
        <v>570</v>
      </c>
      <c r="D2" s="180"/>
      <c r="E2" s="180"/>
      <c r="F2" s="180"/>
      <c r="G2" s="180"/>
      <c r="H2" s="180"/>
      <c r="I2" s="180"/>
      <c r="J2" s="180"/>
      <c r="K2" s="180"/>
      <c r="L2" s="180"/>
      <c r="M2" s="180"/>
      <c r="N2" s="180"/>
      <c r="O2" s="180"/>
      <c r="P2" s="33"/>
      <c r="Q2" s="57"/>
      <c r="R2" s="32"/>
      <c r="S2" s="32"/>
      <c r="T2" s="32"/>
      <c r="U2" s="32"/>
      <c r="V2" s="32"/>
      <c r="W2" s="32"/>
      <c r="X2" s="22"/>
      <c r="Y2" s="23" t="s">
        <v>20</v>
      </c>
      <c r="Z2" s="23" t="s">
        <v>21</v>
      </c>
      <c r="AA2" s="22"/>
    </row>
    <row r="3" spans="1:27" x14ac:dyDescent="0.25">
      <c r="A3" s="22"/>
      <c r="B3" s="22"/>
      <c r="C3" s="22"/>
      <c r="D3" s="22"/>
      <c r="E3" s="22"/>
      <c r="F3" s="22"/>
      <c r="G3" s="22"/>
      <c r="H3" s="22"/>
      <c r="I3" s="22"/>
      <c r="J3" s="22"/>
      <c r="K3" s="22"/>
      <c r="L3" s="22"/>
      <c r="M3" s="22"/>
      <c r="N3" s="22"/>
      <c r="O3" s="22"/>
      <c r="P3" s="22"/>
      <c r="Q3" s="58"/>
      <c r="R3" s="22"/>
      <c r="S3" s="22"/>
      <c r="T3" s="22"/>
      <c r="U3" s="22"/>
      <c r="V3" s="22"/>
      <c r="W3" s="22"/>
      <c r="X3" s="22"/>
      <c r="Y3" s="24" t="s">
        <v>22</v>
      </c>
      <c r="Z3" s="25" t="s">
        <v>23</v>
      </c>
      <c r="AA3" s="22"/>
    </row>
    <row r="4" spans="1:27" ht="16.5" thickBot="1" x14ac:dyDescent="0.3">
      <c r="A4" s="22"/>
      <c r="B4" s="22"/>
      <c r="C4" s="179" t="s">
        <v>35</v>
      </c>
      <c r="D4" s="179"/>
      <c r="E4" s="179"/>
      <c r="F4" s="179"/>
      <c r="G4" s="179"/>
      <c r="H4" s="179"/>
      <c r="I4" s="179"/>
      <c r="J4" s="179"/>
      <c r="K4" s="179"/>
      <c r="L4" s="179"/>
      <c r="M4" s="179"/>
      <c r="N4" s="179"/>
      <c r="O4" s="179"/>
      <c r="P4" s="22"/>
      <c r="Q4" s="58"/>
      <c r="R4" s="22"/>
      <c r="S4" s="22"/>
      <c r="T4" s="22"/>
      <c r="U4" s="22"/>
      <c r="V4" s="22"/>
      <c r="W4" s="22"/>
      <c r="X4" s="22"/>
      <c r="Y4" s="26" t="s">
        <v>24</v>
      </c>
      <c r="Z4" s="27" t="s">
        <v>25</v>
      </c>
      <c r="AA4" s="22"/>
    </row>
    <row r="5" spans="1:27" ht="15.75" thickBot="1" x14ac:dyDescent="0.3">
      <c r="A5" s="22"/>
      <c r="B5" s="22"/>
      <c r="C5" s="22"/>
      <c r="D5" s="22"/>
      <c r="E5" s="22"/>
      <c r="F5" s="22"/>
      <c r="G5" s="22"/>
      <c r="H5" s="22"/>
      <c r="I5" s="22"/>
      <c r="J5" s="22"/>
      <c r="K5" s="22"/>
      <c r="L5" s="22"/>
      <c r="M5" s="22"/>
      <c r="N5" s="22"/>
      <c r="O5" s="22"/>
      <c r="P5" s="22"/>
      <c r="Q5" s="58"/>
      <c r="R5" s="22"/>
      <c r="S5" s="22"/>
      <c r="T5" s="22"/>
      <c r="U5" s="22"/>
      <c r="V5" s="22"/>
      <c r="W5" s="22"/>
      <c r="X5" s="22"/>
      <c r="Y5" s="28" t="s">
        <v>26</v>
      </c>
      <c r="Z5" s="29">
        <v>100</v>
      </c>
      <c r="AA5" s="22"/>
    </row>
    <row r="6" spans="1:27" ht="90" customHeight="1" x14ac:dyDescent="0.25">
      <c r="A6" s="1" t="s">
        <v>0</v>
      </c>
      <c r="B6" s="5" t="s">
        <v>6</v>
      </c>
      <c r="C6" s="3" t="s">
        <v>1</v>
      </c>
      <c r="D6" s="2" t="s">
        <v>8</v>
      </c>
      <c r="E6" s="5" t="s">
        <v>99</v>
      </c>
      <c r="F6" s="6" t="s">
        <v>18</v>
      </c>
      <c r="G6" s="6" t="s">
        <v>2</v>
      </c>
      <c r="H6" s="4" t="s">
        <v>1</v>
      </c>
      <c r="I6" s="8" t="s">
        <v>3</v>
      </c>
      <c r="J6" s="6" t="s">
        <v>28</v>
      </c>
      <c r="K6" s="6" t="s">
        <v>4</v>
      </c>
      <c r="L6" s="7" t="s">
        <v>1</v>
      </c>
      <c r="M6" s="8" t="s">
        <v>5</v>
      </c>
      <c r="N6" s="9" t="s">
        <v>41</v>
      </c>
      <c r="O6" s="6" t="s">
        <v>7</v>
      </c>
      <c r="P6" s="38" t="s">
        <v>29</v>
      </c>
      <c r="Q6" s="3" t="s">
        <v>51</v>
      </c>
      <c r="R6" s="34" t="s">
        <v>42</v>
      </c>
      <c r="S6" s="10" t="s">
        <v>10</v>
      </c>
      <c r="T6" s="11" t="s">
        <v>11</v>
      </c>
      <c r="U6" s="12" t="s">
        <v>12</v>
      </c>
      <c r="V6" s="11" t="s">
        <v>13</v>
      </c>
      <c r="W6" s="12" t="s">
        <v>14</v>
      </c>
      <c r="X6" s="11" t="s">
        <v>15</v>
      </c>
      <c r="Y6" s="12" t="s">
        <v>16</v>
      </c>
      <c r="Z6" s="8" t="s">
        <v>19</v>
      </c>
      <c r="AA6" s="13" t="s">
        <v>17</v>
      </c>
    </row>
    <row r="7" spans="1:27" ht="144" customHeight="1" x14ac:dyDescent="0.25">
      <c r="A7" s="15">
        <v>1</v>
      </c>
      <c r="B7" s="15" t="s">
        <v>373</v>
      </c>
      <c r="C7" s="15">
        <v>1</v>
      </c>
      <c r="D7" s="59" t="s">
        <v>374</v>
      </c>
      <c r="E7" s="16" t="s">
        <v>375</v>
      </c>
      <c r="F7" s="16">
        <v>81</v>
      </c>
      <c r="G7" s="16" t="s">
        <v>376</v>
      </c>
      <c r="H7" s="60" t="s">
        <v>473</v>
      </c>
      <c r="I7" s="61" t="s">
        <v>391</v>
      </c>
      <c r="J7" s="18" t="s">
        <v>322</v>
      </c>
      <c r="K7" s="61" t="s">
        <v>392</v>
      </c>
      <c r="L7" s="15">
        <v>1</v>
      </c>
      <c r="M7" s="70" t="s">
        <v>399</v>
      </c>
      <c r="N7" s="15" t="s">
        <v>396</v>
      </c>
      <c r="O7" s="62" t="s">
        <v>443</v>
      </c>
      <c r="P7" s="17" t="s">
        <v>397</v>
      </c>
      <c r="Q7" s="61" t="s">
        <v>319</v>
      </c>
      <c r="R7" s="62" t="s">
        <v>393</v>
      </c>
      <c r="S7" s="63" t="s">
        <v>400</v>
      </c>
      <c r="T7" s="18">
        <v>92605</v>
      </c>
      <c r="U7" s="18">
        <v>92605</v>
      </c>
      <c r="V7" s="18">
        <v>23000</v>
      </c>
      <c r="W7" s="18">
        <v>17000</v>
      </c>
      <c r="X7" s="18"/>
      <c r="Y7" s="18">
        <f>W7/V7*100</f>
        <v>73.91304347826086</v>
      </c>
      <c r="Z7" s="18"/>
      <c r="AA7" s="18"/>
    </row>
    <row r="8" spans="1:27" ht="111.75" customHeight="1" x14ac:dyDescent="0.25">
      <c r="A8" s="15">
        <v>1</v>
      </c>
      <c r="B8" s="15" t="s">
        <v>373</v>
      </c>
      <c r="C8" s="15">
        <v>2</v>
      </c>
      <c r="D8" s="16" t="s">
        <v>377</v>
      </c>
      <c r="E8" s="16" t="s">
        <v>378</v>
      </c>
      <c r="F8" s="16">
        <v>82</v>
      </c>
      <c r="G8" s="16" t="s">
        <v>379</v>
      </c>
      <c r="H8" s="60" t="s">
        <v>473</v>
      </c>
      <c r="I8" s="61" t="s">
        <v>391</v>
      </c>
      <c r="J8" s="18" t="s">
        <v>322</v>
      </c>
      <c r="K8" s="61" t="s">
        <v>392</v>
      </c>
      <c r="L8" s="15">
        <v>1</v>
      </c>
      <c r="M8" s="71" t="s">
        <v>409</v>
      </c>
      <c r="N8" s="18" t="s">
        <v>441</v>
      </c>
      <c r="O8" s="17" t="s">
        <v>444</v>
      </c>
      <c r="P8" s="61" t="s">
        <v>398</v>
      </c>
      <c r="Q8" s="61" t="s">
        <v>319</v>
      </c>
      <c r="R8" s="61" t="s">
        <v>507</v>
      </c>
      <c r="S8" s="63" t="s">
        <v>401</v>
      </c>
      <c r="T8" s="18">
        <v>92605</v>
      </c>
      <c r="U8" s="18">
        <v>92605</v>
      </c>
      <c r="V8" s="18">
        <v>23000</v>
      </c>
      <c r="W8" s="18">
        <f>+W7</f>
        <v>17000</v>
      </c>
      <c r="X8" s="18"/>
      <c r="Y8" s="18">
        <f t="shared" ref="Y8:Y58" si="0">W8/V8*100</f>
        <v>73.91304347826086</v>
      </c>
      <c r="Z8" s="18"/>
      <c r="AA8" s="18"/>
    </row>
    <row r="9" spans="1:27" ht="120" x14ac:dyDescent="0.25">
      <c r="A9" s="19">
        <v>1</v>
      </c>
      <c r="B9" s="19" t="s">
        <v>251</v>
      </c>
      <c r="C9" s="19">
        <v>1</v>
      </c>
      <c r="D9" s="37" t="s">
        <v>306</v>
      </c>
      <c r="E9" s="37" t="s">
        <v>252</v>
      </c>
      <c r="F9" s="19">
        <v>88</v>
      </c>
      <c r="G9" s="37" t="s">
        <v>253</v>
      </c>
      <c r="H9" s="19" t="s">
        <v>254</v>
      </c>
      <c r="I9" s="37" t="s">
        <v>281</v>
      </c>
      <c r="J9" s="19" t="s">
        <v>322</v>
      </c>
      <c r="K9" s="37" t="s">
        <v>392</v>
      </c>
      <c r="L9" s="19">
        <v>1</v>
      </c>
      <c r="M9" s="20" t="s">
        <v>282</v>
      </c>
      <c r="N9" s="35" t="s">
        <v>304</v>
      </c>
      <c r="O9" s="36" t="s">
        <v>413</v>
      </c>
      <c r="P9" s="36" t="s">
        <v>475</v>
      </c>
      <c r="Q9" s="37" t="s">
        <v>320</v>
      </c>
      <c r="R9" s="37" t="s">
        <v>508</v>
      </c>
      <c r="S9" s="37" t="s">
        <v>367</v>
      </c>
      <c r="T9" s="19">
        <v>750</v>
      </c>
      <c r="U9" s="19">
        <v>750</v>
      </c>
      <c r="V9" s="19">
        <v>750</v>
      </c>
      <c r="W9" s="19">
        <f>750/4</f>
        <v>187.5</v>
      </c>
      <c r="X9" s="19"/>
      <c r="Y9" s="18">
        <f t="shared" si="0"/>
        <v>25</v>
      </c>
      <c r="Z9" s="20"/>
      <c r="AA9" s="14"/>
    </row>
    <row r="10" spans="1:27" ht="140.25" customHeight="1" x14ac:dyDescent="0.25">
      <c r="A10" s="19">
        <f>+A9</f>
        <v>1</v>
      </c>
      <c r="B10" s="19" t="s">
        <v>251</v>
      </c>
      <c r="C10" s="19">
        <v>1</v>
      </c>
      <c r="D10" s="37" t="s">
        <v>306</v>
      </c>
      <c r="E10" s="37" t="s">
        <v>252</v>
      </c>
      <c r="F10" s="19">
        <v>88</v>
      </c>
      <c r="G10" s="37" t="s">
        <v>253</v>
      </c>
      <c r="H10" s="19" t="s">
        <v>254</v>
      </c>
      <c r="I10" s="37" t="s">
        <v>281</v>
      </c>
      <c r="J10" s="19" t="s">
        <v>322</v>
      </c>
      <c r="K10" s="37" t="s">
        <v>392</v>
      </c>
      <c r="L10" s="19">
        <v>1</v>
      </c>
      <c r="M10" s="20" t="str">
        <f>+M9</f>
        <v>POA</v>
      </c>
      <c r="N10" s="35" t="s">
        <v>305</v>
      </c>
      <c r="O10" s="36" t="s">
        <v>414</v>
      </c>
      <c r="P10" s="36" t="s">
        <v>364</v>
      </c>
      <c r="Q10" s="37" t="s">
        <v>320</v>
      </c>
      <c r="R10" s="37" t="s">
        <v>509</v>
      </c>
      <c r="S10" s="37" t="s">
        <v>367</v>
      </c>
      <c r="T10" s="19">
        <v>750</v>
      </c>
      <c r="U10" s="19">
        <v>750</v>
      </c>
      <c r="V10" s="19">
        <v>750</v>
      </c>
      <c r="W10" s="19">
        <f>750/4</f>
        <v>187.5</v>
      </c>
      <c r="X10" s="19"/>
      <c r="Y10" s="18">
        <f t="shared" si="0"/>
        <v>25</v>
      </c>
      <c r="Z10" s="20"/>
      <c r="AA10" s="14"/>
    </row>
    <row r="11" spans="1:27" ht="64.5" customHeight="1" x14ac:dyDescent="0.25">
      <c r="A11" s="19">
        <f t="shared" ref="A11:A58" si="1">+A10</f>
        <v>1</v>
      </c>
      <c r="B11" s="19" t="str">
        <f>+B10</f>
        <v>1.2.3.3</v>
      </c>
      <c r="C11" s="19">
        <f t="shared" ref="C11:K11" si="2">+C10</f>
        <v>1</v>
      </c>
      <c r="D11" s="19" t="str">
        <f t="shared" si="2"/>
        <v xml:space="preserve">Coordinar programas administrativos institucionales </v>
      </c>
      <c r="E11" s="19" t="str">
        <f t="shared" si="2"/>
        <v xml:space="preserve">1.  Numero de programas administrativos institucionales aplicados </v>
      </c>
      <c r="F11" s="19">
        <f t="shared" si="2"/>
        <v>88</v>
      </c>
      <c r="G11" s="19" t="str">
        <f t="shared" si="2"/>
        <v xml:space="preserve">Establecer 4 programas administrativos y de seguimiento en la administraciòn </v>
      </c>
      <c r="H11" s="19" t="str">
        <f t="shared" si="2"/>
        <v>E0001</v>
      </c>
      <c r="I11" s="19" t="str">
        <f t="shared" si="2"/>
        <v>Administracion publica con organización y calidad</v>
      </c>
      <c r="J11" s="19" t="str">
        <f t="shared" si="2"/>
        <v>1.3.1.</v>
      </c>
      <c r="K11" s="19" t="str">
        <f t="shared" si="2"/>
        <v>Planeación, control y evaluación</v>
      </c>
      <c r="L11" s="19">
        <v>1</v>
      </c>
      <c r="M11" s="20" t="s">
        <v>282</v>
      </c>
      <c r="N11" s="35" t="s">
        <v>426</v>
      </c>
      <c r="O11" s="36" t="s">
        <v>476</v>
      </c>
      <c r="P11" s="36" t="s">
        <v>477</v>
      </c>
      <c r="Q11" s="37" t="s">
        <v>320</v>
      </c>
      <c r="R11" s="37" t="s">
        <v>510</v>
      </c>
      <c r="S11" s="37"/>
      <c r="T11" s="19">
        <v>750</v>
      </c>
      <c r="U11" s="19"/>
      <c r="V11" s="19"/>
      <c r="W11" s="19"/>
      <c r="X11" s="19"/>
      <c r="Y11" s="18" t="e">
        <f t="shared" si="0"/>
        <v>#DIV/0!</v>
      </c>
      <c r="Z11" s="20"/>
      <c r="AA11" s="14"/>
    </row>
    <row r="12" spans="1:27" ht="165" x14ac:dyDescent="0.25">
      <c r="A12" s="19">
        <f t="shared" si="1"/>
        <v>1</v>
      </c>
      <c r="B12" s="19" t="s">
        <v>251</v>
      </c>
      <c r="C12" s="19">
        <v>1</v>
      </c>
      <c r="D12" s="37" t="s">
        <v>306</v>
      </c>
      <c r="E12" s="37" t="s">
        <v>252</v>
      </c>
      <c r="F12" s="19">
        <v>88</v>
      </c>
      <c r="G12" s="37" t="s">
        <v>253</v>
      </c>
      <c r="H12" s="19" t="s">
        <v>254</v>
      </c>
      <c r="I12" s="37" t="s">
        <v>281</v>
      </c>
      <c r="J12" s="19" t="s">
        <v>372</v>
      </c>
      <c r="K12" s="37" t="s">
        <v>392</v>
      </c>
      <c r="L12" s="19">
        <v>2</v>
      </c>
      <c r="M12" s="20" t="s">
        <v>283</v>
      </c>
      <c r="N12" s="35" t="s">
        <v>417</v>
      </c>
      <c r="O12" s="36" t="s">
        <v>394</v>
      </c>
      <c r="P12" s="36" t="s">
        <v>395</v>
      </c>
      <c r="Q12" s="37" t="s">
        <v>319</v>
      </c>
      <c r="R12" s="37" t="s">
        <v>511</v>
      </c>
      <c r="S12" s="37" t="s">
        <v>367</v>
      </c>
      <c r="T12" s="19">
        <v>92605</v>
      </c>
      <c r="U12" s="119" t="s">
        <v>356</v>
      </c>
      <c r="V12" s="119"/>
      <c r="W12" s="119"/>
      <c r="X12" s="119"/>
      <c r="Y12" s="18" t="e">
        <f t="shared" si="0"/>
        <v>#DIV/0!</v>
      </c>
      <c r="Z12" s="20"/>
      <c r="AA12" s="14"/>
    </row>
    <row r="13" spans="1:27" ht="120" x14ac:dyDescent="0.25">
      <c r="A13" s="19">
        <f t="shared" si="1"/>
        <v>1</v>
      </c>
      <c r="B13" s="19" t="s">
        <v>251</v>
      </c>
      <c r="C13" s="19">
        <v>1</v>
      </c>
      <c r="D13" s="37" t="s">
        <v>306</v>
      </c>
      <c r="E13" s="37" t="s">
        <v>252</v>
      </c>
      <c r="F13" s="19">
        <v>88</v>
      </c>
      <c r="G13" s="37" t="s">
        <v>253</v>
      </c>
      <c r="H13" s="19" t="s">
        <v>254</v>
      </c>
      <c r="I13" s="37" t="s">
        <v>281</v>
      </c>
      <c r="J13" s="19" t="s">
        <v>322</v>
      </c>
      <c r="K13" s="37" t="s">
        <v>392</v>
      </c>
      <c r="L13" s="19">
        <v>2</v>
      </c>
      <c r="M13" s="20" t="s">
        <v>283</v>
      </c>
      <c r="N13" s="35" t="s">
        <v>416</v>
      </c>
      <c r="O13" s="36" t="s">
        <v>338</v>
      </c>
      <c r="P13" s="36" t="s">
        <v>352</v>
      </c>
      <c r="Q13" s="37" t="s">
        <v>319</v>
      </c>
      <c r="R13" s="37" t="e">
        <f>U11:AA13=+R12</f>
        <v>#VALUE!</v>
      </c>
      <c r="S13" s="37" t="s">
        <v>367</v>
      </c>
      <c r="T13" s="19">
        <v>92605</v>
      </c>
      <c r="U13" s="19"/>
      <c r="V13" s="19"/>
      <c r="W13" s="19"/>
      <c r="X13" s="19"/>
      <c r="Y13" s="18" t="e">
        <f t="shared" si="0"/>
        <v>#DIV/0!</v>
      </c>
      <c r="Z13" s="20"/>
      <c r="AA13" s="14"/>
    </row>
    <row r="14" spans="1:27" ht="75" x14ac:dyDescent="0.25">
      <c r="A14" s="19">
        <f t="shared" si="1"/>
        <v>1</v>
      </c>
      <c r="B14" s="19" t="str">
        <f>+B13</f>
        <v>1.2.3.3</v>
      </c>
      <c r="C14" s="19">
        <f t="shared" ref="C14:J14" si="3">+C13</f>
        <v>1</v>
      </c>
      <c r="D14" s="19" t="str">
        <f t="shared" si="3"/>
        <v xml:space="preserve">Coordinar programas administrativos institucionales </v>
      </c>
      <c r="E14" s="19" t="str">
        <f t="shared" si="3"/>
        <v xml:space="preserve">1.  Numero de programas administrativos institucionales aplicados </v>
      </c>
      <c r="F14" s="19">
        <f t="shared" si="3"/>
        <v>88</v>
      </c>
      <c r="G14" s="19" t="str">
        <f t="shared" si="3"/>
        <v xml:space="preserve">Establecer 4 programas administrativos y de seguimiento en la administraciòn </v>
      </c>
      <c r="H14" s="19" t="str">
        <f t="shared" si="3"/>
        <v>E0001</v>
      </c>
      <c r="I14" s="19" t="str">
        <f t="shared" si="3"/>
        <v>Administracion publica con organización y calidad</v>
      </c>
      <c r="J14" s="19" t="str">
        <f t="shared" si="3"/>
        <v>1.3.1.</v>
      </c>
      <c r="K14" s="37" t="s">
        <v>392</v>
      </c>
      <c r="L14" s="19">
        <v>2</v>
      </c>
      <c r="M14" s="20" t="s">
        <v>283</v>
      </c>
      <c r="N14" s="35" t="s">
        <v>415</v>
      </c>
      <c r="O14" s="36" t="s">
        <v>418</v>
      </c>
      <c r="P14" s="36" t="s">
        <v>478</v>
      </c>
      <c r="Q14" s="37" t="s">
        <v>320</v>
      </c>
      <c r="R14" s="37" t="s">
        <v>512</v>
      </c>
      <c r="S14" s="37"/>
      <c r="T14" s="19">
        <v>92605</v>
      </c>
      <c r="U14" s="19"/>
      <c r="V14" s="19"/>
      <c r="W14" s="19"/>
      <c r="X14" s="19"/>
      <c r="Y14" s="18" t="e">
        <f t="shared" si="0"/>
        <v>#DIV/0!</v>
      </c>
      <c r="Z14" s="20"/>
      <c r="AA14" s="14"/>
    </row>
    <row r="15" spans="1:27" ht="135" x14ac:dyDescent="0.25">
      <c r="A15" s="19">
        <f t="shared" si="1"/>
        <v>1</v>
      </c>
      <c r="B15" s="19" t="s">
        <v>251</v>
      </c>
      <c r="C15" s="19">
        <v>1</v>
      </c>
      <c r="D15" s="37" t="s">
        <v>306</v>
      </c>
      <c r="E15" s="37" t="s">
        <v>252</v>
      </c>
      <c r="F15" s="19">
        <v>88</v>
      </c>
      <c r="G15" s="37" t="s">
        <v>253</v>
      </c>
      <c r="H15" s="19" t="s">
        <v>254</v>
      </c>
      <c r="I15" s="37" t="s">
        <v>281</v>
      </c>
      <c r="J15" s="19" t="s">
        <v>322</v>
      </c>
      <c r="K15" s="37" t="s">
        <v>392</v>
      </c>
      <c r="L15" s="19">
        <v>3</v>
      </c>
      <c r="M15" s="20" t="s">
        <v>284</v>
      </c>
      <c r="N15" s="35" t="s">
        <v>323</v>
      </c>
      <c r="O15" s="36" t="s">
        <v>513</v>
      </c>
      <c r="P15" s="36" t="s">
        <v>353</v>
      </c>
      <c r="Q15" s="37" t="s">
        <v>319</v>
      </c>
      <c r="R15" s="37" t="s">
        <v>514</v>
      </c>
      <c r="S15" s="37" t="s">
        <v>367</v>
      </c>
      <c r="T15" s="19">
        <v>92605</v>
      </c>
      <c r="U15" s="19"/>
      <c r="V15" s="19"/>
      <c r="W15" s="19"/>
      <c r="X15" s="19"/>
      <c r="Y15" s="18" t="e">
        <f t="shared" si="0"/>
        <v>#DIV/0!</v>
      </c>
      <c r="Z15" s="20"/>
      <c r="AA15" s="14"/>
    </row>
    <row r="16" spans="1:27" ht="120" x14ac:dyDescent="0.25">
      <c r="A16" s="19">
        <f t="shared" si="1"/>
        <v>1</v>
      </c>
      <c r="B16" s="19" t="s">
        <v>251</v>
      </c>
      <c r="C16" s="19">
        <v>1</v>
      </c>
      <c r="D16" s="37" t="s">
        <v>306</v>
      </c>
      <c r="E16" s="37" t="s">
        <v>252</v>
      </c>
      <c r="F16" s="19">
        <v>88</v>
      </c>
      <c r="G16" s="37" t="s">
        <v>253</v>
      </c>
      <c r="H16" s="19" t="s">
        <v>254</v>
      </c>
      <c r="I16" s="37" t="s">
        <v>281</v>
      </c>
      <c r="J16" s="19" t="s">
        <v>322</v>
      </c>
      <c r="K16" s="37" t="s">
        <v>392</v>
      </c>
      <c r="L16" s="19">
        <v>4</v>
      </c>
      <c r="M16" s="72" t="s">
        <v>296</v>
      </c>
      <c r="N16" s="35" t="s">
        <v>324</v>
      </c>
      <c r="O16" s="55" t="s">
        <v>301</v>
      </c>
      <c r="P16" s="36" t="s">
        <v>354</v>
      </c>
      <c r="Q16" s="37" t="s">
        <v>319</v>
      </c>
      <c r="R16" s="37" t="s">
        <v>515</v>
      </c>
      <c r="S16" s="37" t="s">
        <v>367</v>
      </c>
      <c r="T16" s="19">
        <v>750</v>
      </c>
      <c r="U16" s="19"/>
      <c r="V16" s="19"/>
      <c r="W16" s="19"/>
      <c r="X16" s="19"/>
      <c r="Y16" s="18" t="e">
        <f t="shared" si="0"/>
        <v>#DIV/0!</v>
      </c>
      <c r="Z16" s="20"/>
      <c r="AA16" s="14"/>
    </row>
    <row r="17" spans="1:27" ht="120" x14ac:dyDescent="0.25">
      <c r="A17" s="19">
        <f t="shared" si="1"/>
        <v>1</v>
      </c>
      <c r="B17" s="19" t="s">
        <v>251</v>
      </c>
      <c r="C17" s="19">
        <v>1</v>
      </c>
      <c r="D17" s="37" t="s">
        <v>306</v>
      </c>
      <c r="E17" s="37" t="s">
        <v>252</v>
      </c>
      <c r="F17" s="19">
        <v>88</v>
      </c>
      <c r="G17" s="37" t="s">
        <v>253</v>
      </c>
      <c r="H17" s="19" t="s">
        <v>254</v>
      </c>
      <c r="I17" s="37" t="s">
        <v>281</v>
      </c>
      <c r="J17" s="19" t="s">
        <v>322</v>
      </c>
      <c r="K17" s="37" t="s">
        <v>392</v>
      </c>
      <c r="L17" s="19">
        <v>4</v>
      </c>
      <c r="M17" s="72" t="str">
        <f>+M16</f>
        <v>cumplimiento a la LGCG</v>
      </c>
      <c r="N17" s="35" t="s">
        <v>325</v>
      </c>
      <c r="O17" s="36" t="s">
        <v>300</v>
      </c>
      <c r="P17" s="36" t="s">
        <v>479</v>
      </c>
      <c r="Q17" s="37" t="s">
        <v>320</v>
      </c>
      <c r="R17" s="37" t="str">
        <f>+R16</f>
        <v>cumplimiento a las disposiciones legales y para tener informado a la ciudadanía</v>
      </c>
      <c r="S17" s="37" t="s">
        <v>367</v>
      </c>
      <c r="T17" s="19">
        <v>750</v>
      </c>
      <c r="U17" s="19"/>
      <c r="V17" s="19"/>
      <c r="W17" s="19"/>
      <c r="X17" s="19"/>
      <c r="Y17" s="18" t="e">
        <f t="shared" si="0"/>
        <v>#DIV/0!</v>
      </c>
      <c r="Z17" s="20"/>
      <c r="AA17" s="14"/>
    </row>
    <row r="18" spans="1:27" ht="120" x14ac:dyDescent="0.25">
      <c r="A18" s="19">
        <f t="shared" si="1"/>
        <v>1</v>
      </c>
      <c r="B18" s="19" t="s">
        <v>251</v>
      </c>
      <c r="C18" s="19">
        <v>1</v>
      </c>
      <c r="D18" s="37" t="s">
        <v>306</v>
      </c>
      <c r="E18" s="37" t="s">
        <v>252</v>
      </c>
      <c r="F18" s="19">
        <v>88</v>
      </c>
      <c r="G18" s="37" t="s">
        <v>253</v>
      </c>
      <c r="H18" s="19" t="s">
        <v>254</v>
      </c>
      <c r="I18" s="37" t="s">
        <v>281</v>
      </c>
      <c r="J18" s="19" t="s">
        <v>322</v>
      </c>
      <c r="K18" s="37" t="s">
        <v>392</v>
      </c>
      <c r="L18" s="19">
        <v>4</v>
      </c>
      <c r="M18" s="72" t="str">
        <f>+M17</f>
        <v>cumplimiento a la LGCG</v>
      </c>
      <c r="N18" s="35" t="s">
        <v>326</v>
      </c>
      <c r="O18" s="36" t="s">
        <v>339</v>
      </c>
      <c r="P18" s="36" t="s">
        <v>480</v>
      </c>
      <c r="Q18" s="37" t="s">
        <v>320</v>
      </c>
      <c r="R18" s="37" t="str">
        <f>+R17</f>
        <v>cumplimiento a las disposiciones legales y para tener informado a la ciudadanía</v>
      </c>
      <c r="S18" s="37" t="s">
        <v>367</v>
      </c>
      <c r="T18" s="19">
        <v>92605</v>
      </c>
      <c r="U18" s="69">
        <v>25000</v>
      </c>
      <c r="V18" s="19"/>
      <c r="W18" s="19"/>
      <c r="X18" s="19"/>
      <c r="Y18" s="18" t="e">
        <f t="shared" si="0"/>
        <v>#DIV/0!</v>
      </c>
      <c r="Z18" s="20"/>
      <c r="AA18" s="14"/>
    </row>
    <row r="19" spans="1:27" ht="120" x14ac:dyDescent="0.25">
      <c r="A19" s="19">
        <f t="shared" si="1"/>
        <v>1</v>
      </c>
      <c r="B19" s="19" t="s">
        <v>251</v>
      </c>
      <c r="C19" s="19">
        <v>1</v>
      </c>
      <c r="D19" s="37" t="s">
        <v>306</v>
      </c>
      <c r="E19" s="37" t="s">
        <v>252</v>
      </c>
      <c r="F19" s="19">
        <v>88</v>
      </c>
      <c r="G19" s="37" t="s">
        <v>253</v>
      </c>
      <c r="H19" s="19" t="s">
        <v>254</v>
      </c>
      <c r="I19" s="37" t="s">
        <v>281</v>
      </c>
      <c r="J19" s="19" t="s">
        <v>322</v>
      </c>
      <c r="K19" s="37" t="s">
        <v>392</v>
      </c>
      <c r="L19" s="19">
        <v>4</v>
      </c>
      <c r="M19" s="72" t="str">
        <f>+M18</f>
        <v>cumplimiento a la LGCG</v>
      </c>
      <c r="N19" s="35" t="s">
        <v>327</v>
      </c>
      <c r="O19" s="36" t="s">
        <v>340</v>
      </c>
      <c r="P19" s="36" t="s">
        <v>481</v>
      </c>
      <c r="Q19" s="37" t="s">
        <v>319</v>
      </c>
      <c r="R19" s="37" t="str">
        <f>+R18</f>
        <v>cumplimiento a las disposiciones legales y para tener informado a la ciudadanía</v>
      </c>
      <c r="S19" s="37" t="s">
        <v>367</v>
      </c>
      <c r="T19" s="19">
        <v>92605</v>
      </c>
      <c r="U19" s="69">
        <v>25000</v>
      </c>
      <c r="V19" s="19"/>
      <c r="W19" s="19"/>
      <c r="X19" s="19"/>
      <c r="Y19" s="18" t="e">
        <f t="shared" si="0"/>
        <v>#DIV/0!</v>
      </c>
      <c r="Z19" s="20"/>
      <c r="AA19" s="14"/>
    </row>
    <row r="20" spans="1:27" ht="120" x14ac:dyDescent="0.25">
      <c r="A20" s="19">
        <f t="shared" si="1"/>
        <v>1</v>
      </c>
      <c r="B20" s="19" t="s">
        <v>251</v>
      </c>
      <c r="C20" s="19">
        <v>1</v>
      </c>
      <c r="D20" s="37" t="s">
        <v>306</v>
      </c>
      <c r="E20" s="37" t="s">
        <v>252</v>
      </c>
      <c r="F20" s="19">
        <v>88</v>
      </c>
      <c r="G20" s="37" t="s">
        <v>253</v>
      </c>
      <c r="H20" s="19" t="s">
        <v>254</v>
      </c>
      <c r="I20" s="37" t="s">
        <v>281</v>
      </c>
      <c r="J20" s="19" t="s">
        <v>322</v>
      </c>
      <c r="K20" s="37" t="s">
        <v>392</v>
      </c>
      <c r="L20" s="19">
        <v>5</v>
      </c>
      <c r="M20" s="71" t="s">
        <v>286</v>
      </c>
      <c r="N20" s="35" t="s">
        <v>328</v>
      </c>
      <c r="O20" s="36" t="s">
        <v>423</v>
      </c>
      <c r="P20" s="36" t="s">
        <v>516</v>
      </c>
      <c r="Q20" s="37" t="s">
        <v>320</v>
      </c>
      <c r="R20" s="37" t="s">
        <v>518</v>
      </c>
      <c r="S20" s="37" t="s">
        <v>367</v>
      </c>
      <c r="T20" s="19">
        <v>92605</v>
      </c>
      <c r="U20" s="69">
        <v>25000</v>
      </c>
      <c r="V20" s="19"/>
      <c r="W20" s="19"/>
      <c r="X20" s="19"/>
      <c r="Y20" s="18" t="e">
        <f t="shared" si="0"/>
        <v>#DIV/0!</v>
      </c>
      <c r="Z20" s="20"/>
      <c r="AA20" s="14"/>
    </row>
    <row r="21" spans="1:27" ht="105" x14ac:dyDescent="0.25">
      <c r="A21" s="19">
        <f t="shared" si="1"/>
        <v>1</v>
      </c>
      <c r="B21" s="19" t="s">
        <v>251</v>
      </c>
      <c r="C21" s="19">
        <v>1</v>
      </c>
      <c r="D21" s="37" t="s">
        <v>306</v>
      </c>
      <c r="E21" s="37" t="s">
        <v>252</v>
      </c>
      <c r="F21" s="19">
        <v>88</v>
      </c>
      <c r="G21" s="37" t="s">
        <v>253</v>
      </c>
      <c r="H21" s="19" t="s">
        <v>254</v>
      </c>
      <c r="I21" s="37" t="s">
        <v>281</v>
      </c>
      <c r="J21" s="19" t="s">
        <v>322</v>
      </c>
      <c r="K21" s="37" t="s">
        <v>392</v>
      </c>
      <c r="L21" s="19">
        <v>5</v>
      </c>
      <c r="M21" s="71" t="s">
        <v>286</v>
      </c>
      <c r="N21" s="35" t="s">
        <v>442</v>
      </c>
      <c r="O21" s="36" t="s">
        <v>424</v>
      </c>
      <c r="P21" s="36" t="s">
        <v>517</v>
      </c>
      <c r="Q21" s="37" t="s">
        <v>320</v>
      </c>
      <c r="R21" s="37" t="s">
        <v>510</v>
      </c>
      <c r="S21" s="37"/>
      <c r="T21" s="19">
        <v>92605</v>
      </c>
      <c r="U21" s="69">
        <v>25000</v>
      </c>
      <c r="V21" s="19"/>
      <c r="W21" s="19"/>
      <c r="X21" s="19"/>
      <c r="Y21" s="18" t="e">
        <f t="shared" si="0"/>
        <v>#DIV/0!</v>
      </c>
      <c r="Z21" s="20"/>
      <c r="AA21" s="14"/>
    </row>
    <row r="22" spans="1:27" ht="120" x14ac:dyDescent="0.25">
      <c r="A22" s="19">
        <f t="shared" si="1"/>
        <v>1</v>
      </c>
      <c r="B22" s="19" t="s">
        <v>251</v>
      </c>
      <c r="C22" s="19">
        <v>1</v>
      </c>
      <c r="D22" s="37" t="s">
        <v>306</v>
      </c>
      <c r="E22" s="37" t="s">
        <v>252</v>
      </c>
      <c r="F22" s="19">
        <v>88</v>
      </c>
      <c r="G22" s="37" t="s">
        <v>253</v>
      </c>
      <c r="H22" s="19" t="s">
        <v>254</v>
      </c>
      <c r="I22" s="37" t="s">
        <v>281</v>
      </c>
      <c r="J22" s="19" t="s">
        <v>322</v>
      </c>
      <c r="K22" s="37" t="s">
        <v>392</v>
      </c>
      <c r="L22" s="19">
        <v>6</v>
      </c>
      <c r="M22" s="71" t="s">
        <v>410</v>
      </c>
      <c r="N22" s="35" t="s">
        <v>329</v>
      </c>
      <c r="O22" s="36" t="s">
        <v>297</v>
      </c>
      <c r="P22" s="36" t="s">
        <v>365</v>
      </c>
      <c r="Q22" s="37" t="s">
        <v>320</v>
      </c>
      <c r="R22" s="37" t="s">
        <v>519</v>
      </c>
      <c r="S22" s="37" t="s">
        <v>367</v>
      </c>
      <c r="T22" s="19">
        <v>750</v>
      </c>
      <c r="U22" s="19"/>
      <c r="V22" s="19"/>
      <c r="W22" s="19"/>
      <c r="X22" s="19"/>
      <c r="Y22" s="18" t="e">
        <f t="shared" si="0"/>
        <v>#DIV/0!</v>
      </c>
      <c r="Z22" s="20"/>
      <c r="AA22" s="14"/>
    </row>
    <row r="23" spans="1:27" ht="120" x14ac:dyDescent="0.25">
      <c r="A23" s="19">
        <f t="shared" si="1"/>
        <v>1</v>
      </c>
      <c r="B23" s="19" t="s">
        <v>251</v>
      </c>
      <c r="C23" s="19">
        <v>1</v>
      </c>
      <c r="D23" s="37" t="s">
        <v>306</v>
      </c>
      <c r="E23" s="37" t="s">
        <v>252</v>
      </c>
      <c r="F23" s="19">
        <v>88</v>
      </c>
      <c r="G23" s="37" t="s">
        <v>253</v>
      </c>
      <c r="H23" s="19" t="s">
        <v>254</v>
      </c>
      <c r="I23" s="37" t="s">
        <v>281</v>
      </c>
      <c r="J23" s="19" t="s">
        <v>322</v>
      </c>
      <c r="K23" s="37" t="s">
        <v>392</v>
      </c>
      <c r="L23" s="19">
        <v>6</v>
      </c>
      <c r="M23" s="71" t="str">
        <f>+M22</f>
        <v>control interno</v>
      </c>
      <c r="N23" s="35" t="s">
        <v>330</v>
      </c>
      <c r="O23" s="36" t="s">
        <v>298</v>
      </c>
      <c r="P23" s="36" t="s">
        <v>358</v>
      </c>
      <c r="Q23" s="37" t="s">
        <v>319</v>
      </c>
      <c r="R23" s="37" t="str">
        <f>+R22</f>
        <v>llevar un mejor control interno y tener información actualizada</v>
      </c>
      <c r="S23" s="37" t="s">
        <v>367</v>
      </c>
      <c r="T23" s="19">
        <v>750</v>
      </c>
      <c r="U23" s="19"/>
      <c r="V23" s="119" t="s">
        <v>357</v>
      </c>
      <c r="W23" s="119"/>
      <c r="X23" s="119"/>
      <c r="Y23" s="18" t="e">
        <f t="shared" si="0"/>
        <v>#VALUE!</v>
      </c>
      <c r="Z23" s="119"/>
      <c r="AA23" s="119"/>
    </row>
    <row r="24" spans="1:27" ht="105" x14ac:dyDescent="0.25">
      <c r="A24" s="19">
        <f t="shared" si="1"/>
        <v>1</v>
      </c>
      <c r="B24" s="19" t="str">
        <f>+B23</f>
        <v>1.2.3.3</v>
      </c>
      <c r="C24" s="19">
        <f t="shared" ref="C24:J29" si="4">+C23</f>
        <v>1</v>
      </c>
      <c r="D24" s="19" t="str">
        <f t="shared" si="4"/>
        <v xml:space="preserve">Coordinar programas administrativos institucionales </v>
      </c>
      <c r="E24" s="19" t="str">
        <f t="shared" si="4"/>
        <v xml:space="preserve">1.  Numero de programas administrativos institucionales aplicados </v>
      </c>
      <c r="F24" s="19">
        <f t="shared" si="4"/>
        <v>88</v>
      </c>
      <c r="G24" s="19" t="str">
        <f t="shared" si="4"/>
        <v xml:space="preserve">Establecer 4 programas administrativos y de seguimiento en la administraciòn </v>
      </c>
      <c r="H24" s="19" t="str">
        <f t="shared" si="4"/>
        <v>E0001</v>
      </c>
      <c r="I24" s="37" t="str">
        <f t="shared" si="4"/>
        <v>Administracion publica con organización y calidad</v>
      </c>
      <c r="J24" s="19" t="str">
        <f t="shared" si="4"/>
        <v>1.3.1.</v>
      </c>
      <c r="K24" s="37" t="s">
        <v>392</v>
      </c>
      <c r="L24" s="19">
        <v>6</v>
      </c>
      <c r="M24" s="71" t="s">
        <v>410</v>
      </c>
      <c r="N24" s="35" t="s">
        <v>445</v>
      </c>
      <c r="O24" s="36" t="s">
        <v>419</v>
      </c>
      <c r="P24" s="36" t="s">
        <v>482</v>
      </c>
      <c r="Q24" s="37" t="s">
        <v>320</v>
      </c>
      <c r="R24" s="37" t="s">
        <v>520</v>
      </c>
      <c r="S24" s="37"/>
      <c r="T24" s="19">
        <v>750</v>
      </c>
      <c r="U24" s="19"/>
      <c r="V24" s="19"/>
      <c r="W24" s="19"/>
      <c r="X24" s="19"/>
      <c r="Y24" s="18" t="e">
        <f t="shared" si="0"/>
        <v>#DIV/0!</v>
      </c>
      <c r="Z24" s="20"/>
      <c r="AA24" s="14"/>
    </row>
    <row r="25" spans="1:27" ht="64.5" x14ac:dyDescent="0.25">
      <c r="A25" s="19">
        <f t="shared" si="1"/>
        <v>1</v>
      </c>
      <c r="B25" s="19" t="str">
        <f t="shared" ref="B25:B29" si="5">+B24</f>
        <v>1.2.3.3</v>
      </c>
      <c r="C25" s="19">
        <f t="shared" ref="C25:C29" si="6">+C24</f>
        <v>1</v>
      </c>
      <c r="D25" s="19" t="str">
        <f t="shared" ref="D25:D29" si="7">+D24</f>
        <v xml:space="preserve">Coordinar programas administrativos institucionales </v>
      </c>
      <c r="E25" s="19" t="str">
        <f t="shared" ref="E25:E29" si="8">+E24</f>
        <v xml:space="preserve">1.  Numero de programas administrativos institucionales aplicados </v>
      </c>
      <c r="F25" s="19">
        <f t="shared" ref="F25:F29" si="9">+F24</f>
        <v>88</v>
      </c>
      <c r="G25" s="19" t="str">
        <f t="shared" ref="G25:G29" si="10">+G24</f>
        <v xml:space="preserve">Establecer 4 programas administrativos y de seguimiento en la administraciòn </v>
      </c>
      <c r="H25" s="19" t="str">
        <f t="shared" ref="H25:H29" si="11">+H24</f>
        <v>E0001</v>
      </c>
      <c r="I25" s="37" t="str">
        <f t="shared" ref="I25:I29" si="12">+I24</f>
        <v>Administracion publica con organización y calidad</v>
      </c>
      <c r="J25" s="19" t="str">
        <f t="shared" si="4"/>
        <v>1.3.1.</v>
      </c>
      <c r="K25" s="37" t="s">
        <v>268</v>
      </c>
      <c r="L25" s="19">
        <v>6</v>
      </c>
      <c r="M25" s="74" t="s">
        <v>410</v>
      </c>
      <c r="N25" s="35" t="s">
        <v>446</v>
      </c>
      <c r="O25" s="36" t="s">
        <v>428</v>
      </c>
      <c r="P25" s="36" t="s">
        <v>483</v>
      </c>
      <c r="Q25" s="37"/>
      <c r="R25" s="37" t="s">
        <v>625</v>
      </c>
      <c r="S25" s="37"/>
      <c r="T25" s="19">
        <v>92605</v>
      </c>
      <c r="U25" s="69">
        <v>25000</v>
      </c>
      <c r="V25" s="19"/>
      <c r="W25" s="19"/>
      <c r="X25" s="19"/>
      <c r="Y25" s="18" t="e">
        <f t="shared" si="0"/>
        <v>#DIV/0!</v>
      </c>
      <c r="Z25" s="20"/>
      <c r="AA25" s="14"/>
    </row>
    <row r="26" spans="1:27" ht="60" x14ac:dyDescent="0.25">
      <c r="A26" s="19">
        <f t="shared" si="1"/>
        <v>1</v>
      </c>
      <c r="B26" s="19" t="str">
        <f t="shared" si="5"/>
        <v>1.2.3.3</v>
      </c>
      <c r="C26" s="19">
        <f t="shared" si="6"/>
        <v>1</v>
      </c>
      <c r="D26" s="19" t="str">
        <f t="shared" si="7"/>
        <v xml:space="preserve">Coordinar programas administrativos institucionales </v>
      </c>
      <c r="E26" s="19" t="str">
        <f t="shared" si="8"/>
        <v xml:space="preserve">1.  Numero de programas administrativos institucionales aplicados </v>
      </c>
      <c r="F26" s="19">
        <f t="shared" si="9"/>
        <v>88</v>
      </c>
      <c r="G26" s="19" t="str">
        <f t="shared" si="10"/>
        <v xml:space="preserve">Establecer 4 programas administrativos y de seguimiento en la administraciòn </v>
      </c>
      <c r="H26" s="19" t="str">
        <f t="shared" si="11"/>
        <v>E0001</v>
      </c>
      <c r="I26" s="37" t="str">
        <f t="shared" si="12"/>
        <v>Administracion publica con organización y calidad</v>
      </c>
      <c r="J26" s="19" t="str">
        <f t="shared" si="4"/>
        <v>1.3.1.</v>
      </c>
      <c r="K26" s="37" t="s">
        <v>268</v>
      </c>
      <c r="L26" s="19">
        <v>6</v>
      </c>
      <c r="M26" s="74" t="s">
        <v>410</v>
      </c>
      <c r="N26" s="35" t="s">
        <v>447</v>
      </c>
      <c r="O26" s="36" t="s">
        <v>429</v>
      </c>
      <c r="P26" s="36" t="s">
        <v>484</v>
      </c>
      <c r="Q26" s="37"/>
      <c r="R26" s="37" t="s">
        <v>624</v>
      </c>
      <c r="S26" s="37"/>
      <c r="T26" s="19">
        <v>92605</v>
      </c>
      <c r="U26" s="69">
        <v>25000</v>
      </c>
      <c r="V26" s="19"/>
      <c r="W26" s="19"/>
      <c r="X26" s="19"/>
      <c r="Y26" s="18" t="e">
        <f t="shared" si="0"/>
        <v>#DIV/0!</v>
      </c>
      <c r="Z26" s="20"/>
      <c r="AA26" s="14"/>
    </row>
    <row r="27" spans="1:27" ht="60" x14ac:dyDescent="0.25">
      <c r="A27" s="19">
        <f t="shared" si="1"/>
        <v>1</v>
      </c>
      <c r="B27" s="19" t="str">
        <f t="shared" si="5"/>
        <v>1.2.3.3</v>
      </c>
      <c r="C27" s="19">
        <f t="shared" si="6"/>
        <v>1</v>
      </c>
      <c r="D27" s="19" t="str">
        <f t="shared" si="7"/>
        <v xml:space="preserve">Coordinar programas administrativos institucionales </v>
      </c>
      <c r="E27" s="19" t="str">
        <f t="shared" si="8"/>
        <v xml:space="preserve">1.  Numero de programas administrativos institucionales aplicados </v>
      </c>
      <c r="F27" s="19">
        <f t="shared" si="9"/>
        <v>88</v>
      </c>
      <c r="G27" s="19" t="str">
        <f t="shared" si="10"/>
        <v xml:space="preserve">Establecer 4 programas administrativos y de seguimiento en la administraciòn </v>
      </c>
      <c r="H27" s="19" t="str">
        <f t="shared" si="11"/>
        <v>E0001</v>
      </c>
      <c r="I27" s="37" t="str">
        <f t="shared" si="12"/>
        <v>Administracion publica con organización y calidad</v>
      </c>
      <c r="J27" s="19" t="str">
        <f t="shared" si="4"/>
        <v>1.3.1.</v>
      </c>
      <c r="K27" s="37" t="s">
        <v>268</v>
      </c>
      <c r="L27" s="19">
        <v>6</v>
      </c>
      <c r="M27" s="74" t="s">
        <v>410</v>
      </c>
      <c r="N27" s="35" t="s">
        <v>448</v>
      </c>
      <c r="O27" s="66" t="s">
        <v>474</v>
      </c>
      <c r="P27" s="36" t="s">
        <v>398</v>
      </c>
      <c r="Q27" s="37"/>
      <c r="R27" s="37" t="s">
        <v>623</v>
      </c>
      <c r="S27" s="37"/>
      <c r="T27" s="19">
        <v>92605</v>
      </c>
      <c r="U27" s="69">
        <v>25000</v>
      </c>
      <c r="V27" s="19"/>
      <c r="W27" s="19"/>
      <c r="X27" s="19"/>
      <c r="Y27" s="18" t="e">
        <f t="shared" si="0"/>
        <v>#DIV/0!</v>
      </c>
      <c r="Z27" s="20"/>
      <c r="AA27" s="14"/>
    </row>
    <row r="28" spans="1:27" ht="64.5" x14ac:dyDescent="0.25">
      <c r="A28" s="19">
        <f t="shared" si="1"/>
        <v>1</v>
      </c>
      <c r="B28" s="19" t="str">
        <f t="shared" si="5"/>
        <v>1.2.3.3</v>
      </c>
      <c r="C28" s="19">
        <f t="shared" si="6"/>
        <v>1</v>
      </c>
      <c r="D28" s="19" t="str">
        <f t="shared" si="7"/>
        <v xml:space="preserve">Coordinar programas administrativos institucionales </v>
      </c>
      <c r="E28" s="19" t="str">
        <f t="shared" si="8"/>
        <v xml:space="preserve">1.  Numero de programas administrativos institucionales aplicados </v>
      </c>
      <c r="F28" s="19">
        <f t="shared" si="9"/>
        <v>88</v>
      </c>
      <c r="G28" s="19" t="str">
        <f t="shared" si="10"/>
        <v xml:space="preserve">Establecer 4 programas administrativos y de seguimiento en la administraciòn </v>
      </c>
      <c r="H28" s="19" t="str">
        <f t="shared" si="11"/>
        <v>E0001</v>
      </c>
      <c r="I28" s="37" t="str">
        <f t="shared" si="12"/>
        <v>Administracion publica con organización y calidad</v>
      </c>
      <c r="J28" s="19" t="str">
        <f t="shared" si="4"/>
        <v>1.3.1.</v>
      </c>
      <c r="K28" s="37" t="s">
        <v>268</v>
      </c>
      <c r="L28" s="19">
        <v>6</v>
      </c>
      <c r="M28" s="74" t="s">
        <v>410</v>
      </c>
      <c r="N28" s="35" t="s">
        <v>449</v>
      </c>
      <c r="O28" s="67" t="s">
        <v>368</v>
      </c>
      <c r="P28" s="36" t="s">
        <v>485</v>
      </c>
      <c r="Q28" s="37"/>
      <c r="R28" s="37" t="s">
        <v>622</v>
      </c>
      <c r="S28" s="37"/>
      <c r="T28" s="19">
        <v>92605</v>
      </c>
      <c r="U28" s="69">
        <v>25000</v>
      </c>
      <c r="V28" s="19"/>
      <c r="W28" s="19"/>
      <c r="X28" s="19"/>
      <c r="Y28" s="18" t="e">
        <f t="shared" si="0"/>
        <v>#DIV/0!</v>
      </c>
      <c r="Z28" s="20"/>
      <c r="AA28" s="14"/>
    </row>
    <row r="29" spans="1:27" ht="102.75" x14ac:dyDescent="0.25">
      <c r="A29" s="19">
        <f t="shared" si="1"/>
        <v>1</v>
      </c>
      <c r="B29" s="19" t="str">
        <f t="shared" si="5"/>
        <v>1.2.3.3</v>
      </c>
      <c r="C29" s="19">
        <f t="shared" si="6"/>
        <v>1</v>
      </c>
      <c r="D29" s="19" t="str">
        <f t="shared" si="7"/>
        <v xml:space="preserve">Coordinar programas administrativos institucionales </v>
      </c>
      <c r="E29" s="19" t="str">
        <f t="shared" si="8"/>
        <v xml:space="preserve">1.  Numero de programas administrativos institucionales aplicados </v>
      </c>
      <c r="F29" s="19">
        <f t="shared" si="9"/>
        <v>88</v>
      </c>
      <c r="G29" s="19" t="str">
        <f t="shared" si="10"/>
        <v xml:space="preserve">Establecer 4 programas administrativos y de seguimiento en la administraciòn </v>
      </c>
      <c r="H29" s="19" t="str">
        <f t="shared" si="11"/>
        <v>E0001</v>
      </c>
      <c r="I29" s="37" t="str">
        <f t="shared" si="12"/>
        <v>Administracion publica con organización y calidad</v>
      </c>
      <c r="J29" s="19" t="str">
        <f t="shared" si="4"/>
        <v>1.3.1.</v>
      </c>
      <c r="K29" s="37" t="s">
        <v>268</v>
      </c>
      <c r="L29" s="19">
        <v>6</v>
      </c>
      <c r="M29" s="74" t="s">
        <v>410</v>
      </c>
      <c r="N29" s="35" t="s">
        <v>450</v>
      </c>
      <c r="O29" s="66" t="s">
        <v>369</v>
      </c>
      <c r="P29" s="36" t="s">
        <v>486</v>
      </c>
      <c r="Q29" s="37"/>
      <c r="R29" s="37" t="s">
        <v>621</v>
      </c>
      <c r="S29" s="37"/>
      <c r="T29" s="19">
        <v>92605</v>
      </c>
      <c r="U29" s="69">
        <v>25000</v>
      </c>
      <c r="V29" s="19"/>
      <c r="W29" s="19"/>
      <c r="X29" s="19"/>
      <c r="Y29" s="18" t="e">
        <f t="shared" si="0"/>
        <v>#DIV/0!</v>
      </c>
      <c r="Z29" s="20"/>
      <c r="AA29" s="14"/>
    </row>
    <row r="30" spans="1:27" ht="120" x14ac:dyDescent="0.25">
      <c r="A30" s="19">
        <f t="shared" si="1"/>
        <v>1</v>
      </c>
      <c r="B30" s="19" t="s">
        <v>251</v>
      </c>
      <c r="C30" s="19">
        <v>1</v>
      </c>
      <c r="D30" s="37" t="s">
        <v>306</v>
      </c>
      <c r="E30" s="37" t="s">
        <v>252</v>
      </c>
      <c r="F30" s="19">
        <v>88</v>
      </c>
      <c r="G30" s="37" t="s">
        <v>253</v>
      </c>
      <c r="H30" s="19" t="s">
        <v>254</v>
      </c>
      <c r="I30" s="37" t="s">
        <v>281</v>
      </c>
      <c r="J30" s="19" t="s">
        <v>322</v>
      </c>
      <c r="K30" s="37" t="s">
        <v>392</v>
      </c>
      <c r="L30" s="19">
        <v>7</v>
      </c>
      <c r="M30" s="71" t="s">
        <v>287</v>
      </c>
      <c r="N30" s="35" t="s">
        <v>451</v>
      </c>
      <c r="O30" s="36" t="s">
        <v>341</v>
      </c>
      <c r="P30" s="36" t="s">
        <v>487</v>
      </c>
      <c r="Q30" s="37" t="s">
        <v>320</v>
      </c>
      <c r="R30" s="37" t="s">
        <v>318</v>
      </c>
      <c r="S30" s="37" t="s">
        <v>367</v>
      </c>
      <c r="T30" s="19"/>
      <c r="U30" s="19"/>
      <c r="V30" s="19"/>
      <c r="W30" s="19"/>
      <c r="X30" s="19"/>
      <c r="Y30" s="18" t="e">
        <f t="shared" si="0"/>
        <v>#DIV/0!</v>
      </c>
      <c r="Z30" s="20"/>
      <c r="AA30" s="14"/>
    </row>
    <row r="31" spans="1:27" ht="120" x14ac:dyDescent="0.25">
      <c r="A31" s="19">
        <f t="shared" si="1"/>
        <v>1</v>
      </c>
      <c r="B31" s="65" t="s">
        <v>251</v>
      </c>
      <c r="C31" s="64">
        <v>1</v>
      </c>
      <c r="D31" s="66" t="s">
        <v>306</v>
      </c>
      <c r="E31" s="66" t="s">
        <v>252</v>
      </c>
      <c r="F31" s="64">
        <v>88</v>
      </c>
      <c r="G31" s="66" t="s">
        <v>253</v>
      </c>
      <c r="H31" s="64" t="s">
        <v>254</v>
      </c>
      <c r="I31" s="66" t="s">
        <v>281</v>
      </c>
      <c r="J31" s="64" t="s">
        <v>322</v>
      </c>
      <c r="K31" s="66" t="s">
        <v>392</v>
      </c>
      <c r="L31" s="64">
        <v>7</v>
      </c>
      <c r="M31" s="71" t="s">
        <v>287</v>
      </c>
      <c r="N31" s="65" t="s">
        <v>452</v>
      </c>
      <c r="O31" s="67" t="s">
        <v>489</v>
      </c>
      <c r="P31" s="67" t="s">
        <v>488</v>
      </c>
      <c r="Q31" s="66" t="s">
        <v>320</v>
      </c>
      <c r="R31" s="66" t="s">
        <v>318</v>
      </c>
      <c r="S31" s="66" t="s">
        <v>367</v>
      </c>
      <c r="T31" s="64"/>
      <c r="U31" s="64"/>
      <c r="V31" s="19"/>
      <c r="W31" s="19"/>
      <c r="X31" s="19"/>
      <c r="Y31" s="18" t="e">
        <f t="shared" si="0"/>
        <v>#DIV/0!</v>
      </c>
      <c r="Z31" s="20"/>
      <c r="AA31" s="14"/>
    </row>
    <row r="32" spans="1:27" ht="120" x14ac:dyDescent="0.25">
      <c r="A32" s="19">
        <f t="shared" si="1"/>
        <v>1</v>
      </c>
      <c r="B32" s="65" t="s">
        <v>251</v>
      </c>
      <c r="C32" s="64">
        <v>1</v>
      </c>
      <c r="D32" s="66" t="s">
        <v>306</v>
      </c>
      <c r="E32" s="66" t="s">
        <v>252</v>
      </c>
      <c r="F32" s="64">
        <v>88</v>
      </c>
      <c r="G32" s="66" t="s">
        <v>253</v>
      </c>
      <c r="H32" s="64" t="s">
        <v>254</v>
      </c>
      <c r="I32" s="66" t="s">
        <v>281</v>
      </c>
      <c r="J32" s="64" t="s">
        <v>322</v>
      </c>
      <c r="K32" s="66" t="s">
        <v>392</v>
      </c>
      <c r="L32" s="64">
        <v>8</v>
      </c>
      <c r="M32" s="71" t="s">
        <v>285</v>
      </c>
      <c r="N32" s="65" t="s">
        <v>453</v>
      </c>
      <c r="O32" s="67" t="s">
        <v>342</v>
      </c>
      <c r="P32" s="67" t="s">
        <v>355</v>
      </c>
      <c r="Q32" s="66" t="s">
        <v>319</v>
      </c>
      <c r="R32" s="66" t="s">
        <v>318</v>
      </c>
      <c r="S32" s="66" t="s">
        <v>367</v>
      </c>
      <c r="T32" s="64"/>
      <c r="U32" s="64"/>
      <c r="V32" s="19"/>
      <c r="W32" s="19"/>
      <c r="X32" s="19"/>
      <c r="Y32" s="18" t="e">
        <f t="shared" si="0"/>
        <v>#DIV/0!</v>
      </c>
      <c r="Z32" s="20"/>
      <c r="AA32" s="14"/>
    </row>
    <row r="33" spans="1:27" ht="204.75" x14ac:dyDescent="0.25">
      <c r="A33" s="19">
        <f t="shared" si="1"/>
        <v>1</v>
      </c>
      <c r="B33" s="65" t="s">
        <v>251</v>
      </c>
      <c r="C33" s="64">
        <v>1</v>
      </c>
      <c r="D33" s="66" t="s">
        <v>306</v>
      </c>
      <c r="E33" s="66" t="s">
        <v>252</v>
      </c>
      <c r="F33" s="64">
        <v>88</v>
      </c>
      <c r="G33" s="66" t="s">
        <v>253</v>
      </c>
      <c r="H33" s="64" t="s">
        <v>254</v>
      </c>
      <c r="I33" s="66" t="s">
        <v>281</v>
      </c>
      <c r="J33" s="64" t="s">
        <v>322</v>
      </c>
      <c r="K33" s="66" t="s">
        <v>392</v>
      </c>
      <c r="L33" s="64">
        <v>8</v>
      </c>
      <c r="M33" s="71" t="s">
        <v>408</v>
      </c>
      <c r="N33" s="65" t="s">
        <v>331</v>
      </c>
      <c r="O33" s="67" t="s">
        <v>425</v>
      </c>
      <c r="P33" s="67" t="s">
        <v>359</v>
      </c>
      <c r="Q33" s="66" t="s">
        <v>319</v>
      </c>
      <c r="R33" s="66" t="s">
        <v>318</v>
      </c>
      <c r="S33" s="66" t="s">
        <v>367</v>
      </c>
      <c r="T33" s="64"/>
      <c r="U33" s="64"/>
      <c r="V33" s="19"/>
      <c r="W33" s="19"/>
      <c r="X33" s="19"/>
      <c r="Y33" s="18" t="e">
        <f t="shared" si="0"/>
        <v>#DIV/0!</v>
      </c>
      <c r="Z33" s="20"/>
      <c r="AA33" s="14"/>
    </row>
    <row r="34" spans="1:27" ht="120" x14ac:dyDescent="0.25">
      <c r="A34" s="19">
        <f t="shared" si="1"/>
        <v>1</v>
      </c>
      <c r="B34" s="65" t="s">
        <v>251</v>
      </c>
      <c r="C34" s="65">
        <v>2</v>
      </c>
      <c r="D34" s="68" t="s">
        <v>307</v>
      </c>
      <c r="E34" s="68" t="s">
        <v>256</v>
      </c>
      <c r="F34" s="68">
        <v>89</v>
      </c>
      <c r="G34" s="68" t="s">
        <v>255</v>
      </c>
      <c r="H34" s="64" t="s">
        <v>254</v>
      </c>
      <c r="I34" s="66" t="s">
        <v>281</v>
      </c>
      <c r="J34" s="64" t="s">
        <v>322</v>
      </c>
      <c r="K34" s="66" t="s">
        <v>392</v>
      </c>
      <c r="L34" s="65">
        <v>9</v>
      </c>
      <c r="M34" s="70" t="s">
        <v>289</v>
      </c>
      <c r="N34" s="65" t="s">
        <v>454</v>
      </c>
      <c r="O34" s="67" t="s">
        <v>291</v>
      </c>
      <c r="P34" s="67" t="s">
        <v>490</v>
      </c>
      <c r="Q34" s="67"/>
      <c r="R34" s="66" t="s">
        <v>318</v>
      </c>
      <c r="S34" s="66" t="s">
        <v>367</v>
      </c>
      <c r="T34" s="64"/>
      <c r="U34" s="64"/>
      <c r="V34" s="18"/>
      <c r="W34" s="18"/>
      <c r="X34" s="18"/>
      <c r="Y34" s="18" t="e">
        <f t="shared" si="0"/>
        <v>#DIV/0!</v>
      </c>
      <c r="Z34" s="21"/>
      <c r="AA34" s="14"/>
    </row>
    <row r="35" spans="1:27" ht="120" x14ac:dyDescent="0.25">
      <c r="A35" s="19">
        <f t="shared" si="1"/>
        <v>1</v>
      </c>
      <c r="B35" s="65" t="s">
        <v>251</v>
      </c>
      <c r="C35" s="65">
        <v>2</v>
      </c>
      <c r="D35" s="68" t="s">
        <v>307</v>
      </c>
      <c r="E35" s="68" t="s">
        <v>256</v>
      </c>
      <c r="F35" s="68">
        <v>89</v>
      </c>
      <c r="G35" s="68" t="s">
        <v>255</v>
      </c>
      <c r="H35" s="64" t="s">
        <v>254</v>
      </c>
      <c r="I35" s="66" t="s">
        <v>281</v>
      </c>
      <c r="J35" s="64" t="s">
        <v>322</v>
      </c>
      <c r="K35" s="66" t="s">
        <v>392</v>
      </c>
      <c r="L35" s="65">
        <v>9</v>
      </c>
      <c r="M35" s="70" t="s">
        <v>289</v>
      </c>
      <c r="N35" s="65" t="s">
        <v>455</v>
      </c>
      <c r="O35" s="67" t="s">
        <v>292</v>
      </c>
      <c r="P35" s="67" t="s">
        <v>360</v>
      </c>
      <c r="Q35" s="67"/>
      <c r="R35" s="66" t="s">
        <v>318</v>
      </c>
      <c r="S35" s="66" t="s">
        <v>367</v>
      </c>
      <c r="T35" s="64"/>
      <c r="U35" s="64"/>
      <c r="V35" s="18"/>
      <c r="W35" s="18"/>
      <c r="X35" s="18"/>
      <c r="Y35" s="18" t="e">
        <f t="shared" si="0"/>
        <v>#DIV/0!</v>
      </c>
      <c r="Z35" s="21"/>
      <c r="AA35" s="14"/>
    </row>
    <row r="36" spans="1:27" ht="120" x14ac:dyDescent="0.25">
      <c r="A36" s="19">
        <f t="shared" si="1"/>
        <v>1</v>
      </c>
      <c r="B36" s="65" t="s">
        <v>251</v>
      </c>
      <c r="C36" s="65">
        <v>2</v>
      </c>
      <c r="D36" s="68" t="s">
        <v>307</v>
      </c>
      <c r="E36" s="68" t="s">
        <v>256</v>
      </c>
      <c r="F36" s="68">
        <v>89</v>
      </c>
      <c r="G36" s="68" t="s">
        <v>255</v>
      </c>
      <c r="H36" s="64" t="s">
        <v>254</v>
      </c>
      <c r="I36" s="66" t="s">
        <v>281</v>
      </c>
      <c r="J36" s="64" t="s">
        <v>322</v>
      </c>
      <c r="K36" s="66" t="s">
        <v>392</v>
      </c>
      <c r="L36" s="65">
        <v>9</v>
      </c>
      <c r="M36" s="70" t="str">
        <f>+M35</f>
        <v>MAS</v>
      </c>
      <c r="N36" s="65" t="s">
        <v>456</v>
      </c>
      <c r="O36" s="67" t="s">
        <v>294</v>
      </c>
      <c r="P36" s="67" t="s">
        <v>361</v>
      </c>
      <c r="Q36" s="67"/>
      <c r="R36" s="66" t="s">
        <v>318</v>
      </c>
      <c r="S36" s="66" t="s">
        <v>367</v>
      </c>
      <c r="T36" s="64"/>
      <c r="U36" s="64"/>
      <c r="V36" s="18"/>
      <c r="W36" s="18"/>
      <c r="X36" s="18"/>
      <c r="Y36" s="18" t="e">
        <f t="shared" si="0"/>
        <v>#DIV/0!</v>
      </c>
      <c r="Z36" s="21"/>
      <c r="AA36" s="14"/>
    </row>
    <row r="37" spans="1:27" ht="120" x14ac:dyDescent="0.25">
      <c r="A37" s="19">
        <f t="shared" si="1"/>
        <v>1</v>
      </c>
      <c r="B37" s="65" t="s">
        <v>251</v>
      </c>
      <c r="C37" s="65">
        <v>2</v>
      </c>
      <c r="D37" s="68" t="s">
        <v>307</v>
      </c>
      <c r="E37" s="68" t="s">
        <v>256</v>
      </c>
      <c r="F37" s="68">
        <v>89</v>
      </c>
      <c r="G37" s="68" t="s">
        <v>255</v>
      </c>
      <c r="H37" s="64" t="s">
        <v>254</v>
      </c>
      <c r="I37" s="66" t="s">
        <v>281</v>
      </c>
      <c r="J37" s="64" t="s">
        <v>322</v>
      </c>
      <c r="K37" s="66" t="s">
        <v>392</v>
      </c>
      <c r="L37" s="65">
        <v>9</v>
      </c>
      <c r="M37" s="70" t="str">
        <f>+M36</f>
        <v>MAS</v>
      </c>
      <c r="N37" s="65" t="s">
        <v>457</v>
      </c>
      <c r="O37" s="67" t="s">
        <v>299</v>
      </c>
      <c r="P37" s="67" t="s">
        <v>366</v>
      </c>
      <c r="Q37" s="67"/>
      <c r="R37" s="66" t="s">
        <v>318</v>
      </c>
      <c r="S37" s="66" t="s">
        <v>367</v>
      </c>
      <c r="T37" s="64"/>
      <c r="U37" s="64"/>
      <c r="V37" s="18"/>
      <c r="W37" s="18"/>
      <c r="X37" s="18"/>
      <c r="Y37" s="18" t="e">
        <f t="shared" si="0"/>
        <v>#DIV/0!</v>
      </c>
      <c r="Z37" s="21"/>
      <c r="AA37" s="14"/>
    </row>
    <row r="38" spans="1:27" ht="102" x14ac:dyDescent="0.25">
      <c r="A38" s="19">
        <f t="shared" si="1"/>
        <v>1</v>
      </c>
      <c r="B38" s="65" t="s">
        <v>251</v>
      </c>
      <c r="C38" s="65">
        <v>2</v>
      </c>
      <c r="D38" s="68" t="s">
        <v>307</v>
      </c>
      <c r="E38" s="68" t="s">
        <v>256</v>
      </c>
      <c r="F38" s="68">
        <v>89</v>
      </c>
      <c r="G38" s="68" t="s">
        <v>255</v>
      </c>
      <c r="H38" s="64" t="s">
        <v>254</v>
      </c>
      <c r="I38" s="66" t="s">
        <v>281</v>
      </c>
      <c r="J38" s="64" t="s">
        <v>322</v>
      </c>
      <c r="K38" s="66" t="s">
        <v>392</v>
      </c>
      <c r="L38" s="65">
        <v>9</v>
      </c>
      <c r="M38" s="70" t="s">
        <v>289</v>
      </c>
      <c r="N38" s="65" t="s">
        <v>458</v>
      </c>
      <c r="O38" s="67" t="s">
        <v>422</v>
      </c>
      <c r="P38" s="67" t="s">
        <v>491</v>
      </c>
      <c r="Q38" s="67"/>
      <c r="R38" s="66" t="s">
        <v>620</v>
      </c>
      <c r="S38" s="66"/>
      <c r="T38" s="64"/>
      <c r="U38" s="64"/>
      <c r="V38" s="18"/>
      <c r="W38" s="18"/>
      <c r="X38" s="18"/>
      <c r="Y38" s="18" t="e">
        <f t="shared" si="0"/>
        <v>#DIV/0!</v>
      </c>
      <c r="Z38" s="21"/>
      <c r="AA38" s="14"/>
    </row>
    <row r="39" spans="1:27" ht="120" x14ac:dyDescent="0.25">
      <c r="A39" s="19">
        <f t="shared" si="1"/>
        <v>1</v>
      </c>
      <c r="B39" s="65" t="s">
        <v>251</v>
      </c>
      <c r="C39" s="65">
        <v>2</v>
      </c>
      <c r="D39" s="68" t="s">
        <v>307</v>
      </c>
      <c r="E39" s="68" t="s">
        <v>256</v>
      </c>
      <c r="F39" s="68">
        <v>89</v>
      </c>
      <c r="G39" s="68" t="s">
        <v>255</v>
      </c>
      <c r="H39" s="64" t="s">
        <v>254</v>
      </c>
      <c r="I39" s="66" t="s">
        <v>9</v>
      </c>
      <c r="J39" s="64" t="s">
        <v>322</v>
      </c>
      <c r="K39" s="66" t="s">
        <v>268</v>
      </c>
      <c r="L39" s="65">
        <v>10</v>
      </c>
      <c r="M39" s="73" t="s">
        <v>427</v>
      </c>
      <c r="N39" s="65" t="s">
        <v>332</v>
      </c>
      <c r="O39" s="67" t="s">
        <v>347</v>
      </c>
      <c r="P39" s="67" t="s">
        <v>492</v>
      </c>
      <c r="Q39" s="67"/>
      <c r="R39" s="66" t="s">
        <v>318</v>
      </c>
      <c r="S39" s="66" t="s">
        <v>367</v>
      </c>
      <c r="T39" s="64">
        <v>92605</v>
      </c>
      <c r="U39" s="64">
        <v>75000</v>
      </c>
      <c r="V39" s="18">
        <v>1000</v>
      </c>
      <c r="W39" s="18">
        <v>750</v>
      </c>
      <c r="X39" s="18"/>
      <c r="Y39" s="18">
        <f t="shared" si="0"/>
        <v>75</v>
      </c>
      <c r="Z39" s="21"/>
      <c r="AA39" s="14"/>
    </row>
    <row r="40" spans="1:27" ht="120" x14ac:dyDescent="0.25">
      <c r="A40" s="19">
        <f t="shared" si="1"/>
        <v>1</v>
      </c>
      <c r="B40" s="65" t="s">
        <v>251</v>
      </c>
      <c r="C40" s="65">
        <v>2</v>
      </c>
      <c r="D40" s="68" t="s">
        <v>307</v>
      </c>
      <c r="E40" s="68" t="s">
        <v>256</v>
      </c>
      <c r="F40" s="68">
        <v>89</v>
      </c>
      <c r="G40" s="68" t="s">
        <v>255</v>
      </c>
      <c r="H40" s="64" t="s">
        <v>254</v>
      </c>
      <c r="I40" s="66" t="s">
        <v>281</v>
      </c>
      <c r="J40" s="64" t="s">
        <v>322</v>
      </c>
      <c r="K40" s="66" t="s">
        <v>392</v>
      </c>
      <c r="L40" s="65">
        <v>11</v>
      </c>
      <c r="M40" s="70" t="s">
        <v>302</v>
      </c>
      <c r="N40" s="65" t="s">
        <v>333</v>
      </c>
      <c r="O40" s="67" t="s">
        <v>348</v>
      </c>
      <c r="P40" s="67" t="s">
        <v>493</v>
      </c>
      <c r="Q40" s="67" t="s">
        <v>319</v>
      </c>
      <c r="R40" s="66" t="s">
        <v>318</v>
      </c>
      <c r="S40" s="66" t="s">
        <v>367</v>
      </c>
      <c r="T40" s="64"/>
      <c r="U40" s="64"/>
      <c r="V40" s="18"/>
      <c r="W40" s="18"/>
      <c r="X40" s="18"/>
      <c r="Y40" s="18" t="e">
        <f t="shared" si="0"/>
        <v>#DIV/0!</v>
      </c>
      <c r="Z40" s="21"/>
      <c r="AA40" s="14"/>
    </row>
    <row r="41" spans="1:27" ht="120" x14ac:dyDescent="0.25">
      <c r="A41" s="19">
        <f t="shared" si="1"/>
        <v>1</v>
      </c>
      <c r="B41" s="65" t="s">
        <v>251</v>
      </c>
      <c r="C41" s="65">
        <v>2</v>
      </c>
      <c r="D41" s="68" t="s">
        <v>307</v>
      </c>
      <c r="E41" s="68" t="s">
        <v>256</v>
      </c>
      <c r="F41" s="68">
        <v>89</v>
      </c>
      <c r="G41" s="68" t="s">
        <v>255</v>
      </c>
      <c r="H41" s="64" t="s">
        <v>254</v>
      </c>
      <c r="I41" s="66" t="s">
        <v>281</v>
      </c>
      <c r="J41" s="64" t="s">
        <v>322</v>
      </c>
      <c r="K41" s="66" t="s">
        <v>268</v>
      </c>
      <c r="L41" s="65">
        <v>12</v>
      </c>
      <c r="M41" s="67" t="s">
        <v>303</v>
      </c>
      <c r="N41" s="65" t="s">
        <v>334</v>
      </c>
      <c r="O41" s="67" t="s">
        <v>349</v>
      </c>
      <c r="P41" s="67" t="s">
        <v>494</v>
      </c>
      <c r="Q41" s="67"/>
      <c r="R41" s="66" t="s">
        <v>318</v>
      </c>
      <c r="S41" s="66" t="s">
        <v>367</v>
      </c>
      <c r="T41" s="69">
        <v>92605</v>
      </c>
      <c r="U41" s="69">
        <v>25000</v>
      </c>
      <c r="V41" s="18">
        <v>600</v>
      </c>
      <c r="W41" s="18">
        <v>100</v>
      </c>
      <c r="X41" s="18"/>
      <c r="Y41" s="18">
        <f t="shared" si="0"/>
        <v>16.666666666666664</v>
      </c>
      <c r="Z41" s="21"/>
      <c r="AA41" s="14"/>
    </row>
    <row r="42" spans="1:27" ht="135" x14ac:dyDescent="0.25">
      <c r="A42" s="19">
        <f t="shared" si="1"/>
        <v>1</v>
      </c>
      <c r="B42" s="65" t="s">
        <v>251</v>
      </c>
      <c r="C42" s="64">
        <v>3</v>
      </c>
      <c r="D42" s="66" t="s">
        <v>308</v>
      </c>
      <c r="E42" s="66" t="s">
        <v>257</v>
      </c>
      <c r="F42" s="64">
        <v>90</v>
      </c>
      <c r="G42" s="66" t="s">
        <v>258</v>
      </c>
      <c r="H42" s="64" t="s">
        <v>254</v>
      </c>
      <c r="I42" s="66" t="s">
        <v>281</v>
      </c>
      <c r="J42" s="64" t="s">
        <v>322</v>
      </c>
      <c r="K42" s="66" t="s">
        <v>392</v>
      </c>
      <c r="L42" s="64">
        <v>13</v>
      </c>
      <c r="M42" s="71" t="s">
        <v>290</v>
      </c>
      <c r="N42" s="64" t="s">
        <v>335</v>
      </c>
      <c r="O42" s="66" t="s">
        <v>350</v>
      </c>
      <c r="P42" s="66" t="s">
        <v>495</v>
      </c>
      <c r="Q42" s="66" t="s">
        <v>319</v>
      </c>
      <c r="R42" s="66" t="s">
        <v>318</v>
      </c>
      <c r="S42" s="66" t="s">
        <v>367</v>
      </c>
      <c r="T42" s="64"/>
      <c r="U42" s="64"/>
      <c r="V42" s="14"/>
      <c r="W42" s="14"/>
      <c r="X42" s="14"/>
      <c r="Y42" s="18" t="e">
        <f t="shared" si="0"/>
        <v>#DIV/0!</v>
      </c>
      <c r="Z42" s="14"/>
      <c r="AA42" s="14"/>
    </row>
    <row r="43" spans="1:27" ht="128.25" x14ac:dyDescent="0.25">
      <c r="A43" s="19">
        <f t="shared" si="1"/>
        <v>1</v>
      </c>
      <c r="B43" s="65" t="s">
        <v>251</v>
      </c>
      <c r="C43" s="65">
        <v>4</v>
      </c>
      <c r="D43" s="68" t="s">
        <v>309</v>
      </c>
      <c r="E43" s="68" t="s">
        <v>259</v>
      </c>
      <c r="F43" s="68">
        <v>91</v>
      </c>
      <c r="G43" s="68" t="s">
        <v>260</v>
      </c>
      <c r="H43" s="64" t="s">
        <v>254</v>
      </c>
      <c r="I43" s="66" t="s">
        <v>281</v>
      </c>
      <c r="J43" s="64" t="s">
        <v>322</v>
      </c>
      <c r="K43" s="66" t="s">
        <v>392</v>
      </c>
      <c r="L43" s="65">
        <v>14</v>
      </c>
      <c r="M43" s="71" t="s">
        <v>288</v>
      </c>
      <c r="N43" s="65" t="s">
        <v>459</v>
      </c>
      <c r="O43" s="67" t="s">
        <v>411</v>
      </c>
      <c r="P43" s="67" t="s">
        <v>496</v>
      </c>
      <c r="Q43" s="67" t="s">
        <v>319</v>
      </c>
      <c r="R43" s="66" t="s">
        <v>318</v>
      </c>
      <c r="S43" s="66" t="s">
        <v>367</v>
      </c>
      <c r="T43" s="64"/>
      <c r="U43" s="64"/>
      <c r="V43" s="18"/>
      <c r="W43" s="18"/>
      <c r="X43" s="18"/>
      <c r="Y43" s="18" t="e">
        <f t="shared" si="0"/>
        <v>#DIV/0!</v>
      </c>
      <c r="Z43" s="14"/>
      <c r="AA43" s="14"/>
    </row>
    <row r="44" spans="1:27" ht="127.5" x14ac:dyDescent="0.25">
      <c r="A44" s="19">
        <f t="shared" si="1"/>
        <v>1</v>
      </c>
      <c r="B44" s="65" t="s">
        <v>251</v>
      </c>
      <c r="C44" s="65">
        <v>4</v>
      </c>
      <c r="D44" s="68" t="s">
        <v>309</v>
      </c>
      <c r="E44" s="68" t="s">
        <v>259</v>
      </c>
      <c r="F44" s="68">
        <v>91</v>
      </c>
      <c r="G44" s="68" t="s">
        <v>260</v>
      </c>
      <c r="H44" s="64" t="s">
        <v>254</v>
      </c>
      <c r="I44" s="66" t="s">
        <v>281</v>
      </c>
      <c r="J44" s="64" t="s">
        <v>322</v>
      </c>
      <c r="K44" s="66" t="s">
        <v>392</v>
      </c>
      <c r="L44" s="65">
        <v>15</v>
      </c>
      <c r="M44" s="71" t="s">
        <v>288</v>
      </c>
      <c r="N44" s="65" t="s">
        <v>460</v>
      </c>
      <c r="O44" s="66" t="s">
        <v>293</v>
      </c>
      <c r="P44" s="67" t="s">
        <v>497</v>
      </c>
      <c r="Q44" s="67" t="s">
        <v>319</v>
      </c>
      <c r="R44" s="66" t="s">
        <v>318</v>
      </c>
      <c r="S44" s="66" t="s">
        <v>367</v>
      </c>
      <c r="T44" s="64"/>
      <c r="U44" s="64"/>
      <c r="V44" s="18"/>
      <c r="W44" s="18"/>
      <c r="X44" s="18"/>
      <c r="Y44" s="18" t="e">
        <f t="shared" si="0"/>
        <v>#DIV/0!</v>
      </c>
      <c r="Z44" s="14"/>
      <c r="AA44" s="14"/>
    </row>
    <row r="45" spans="1:27" ht="165" x14ac:dyDescent="0.25">
      <c r="A45" s="19">
        <f t="shared" si="1"/>
        <v>1</v>
      </c>
      <c r="B45" s="65" t="s">
        <v>251</v>
      </c>
      <c r="C45" s="64">
        <v>5</v>
      </c>
      <c r="D45" s="66" t="s">
        <v>310</v>
      </c>
      <c r="E45" s="66" t="s">
        <v>261</v>
      </c>
      <c r="F45" s="64">
        <v>92</v>
      </c>
      <c r="G45" s="66" t="s">
        <v>262</v>
      </c>
      <c r="H45" s="64" t="s">
        <v>254</v>
      </c>
      <c r="I45" s="66" t="e">
        <f>+#REF!</f>
        <v>#REF!</v>
      </c>
      <c r="J45" s="64" t="s">
        <v>322</v>
      </c>
      <c r="K45" s="66" t="s">
        <v>392</v>
      </c>
      <c r="L45" s="64">
        <v>16</v>
      </c>
      <c r="M45" s="71" t="s">
        <v>412</v>
      </c>
      <c r="N45" s="64" t="s">
        <v>336</v>
      </c>
      <c r="O45" s="66" t="s">
        <v>420</v>
      </c>
      <c r="P45" s="66" t="s">
        <v>362</v>
      </c>
      <c r="Q45" s="66" t="s">
        <v>319</v>
      </c>
      <c r="R45" s="66" t="s">
        <v>318</v>
      </c>
      <c r="S45" s="66" t="s">
        <v>367</v>
      </c>
      <c r="T45" s="64"/>
      <c r="U45" s="64"/>
      <c r="V45" s="14"/>
      <c r="W45" s="14"/>
      <c r="X45" s="14"/>
      <c r="Y45" s="18" t="e">
        <f t="shared" si="0"/>
        <v>#DIV/0!</v>
      </c>
      <c r="Z45" s="14"/>
      <c r="AA45" s="14"/>
    </row>
    <row r="46" spans="1:27" ht="165" x14ac:dyDescent="0.25">
      <c r="A46" s="19">
        <f t="shared" si="1"/>
        <v>1</v>
      </c>
      <c r="B46" s="65" t="s">
        <v>251</v>
      </c>
      <c r="C46" s="64">
        <v>5</v>
      </c>
      <c r="D46" s="66" t="s">
        <v>310</v>
      </c>
      <c r="E46" s="66" t="s">
        <v>261</v>
      </c>
      <c r="F46" s="64">
        <v>92</v>
      </c>
      <c r="G46" s="66" t="s">
        <v>262</v>
      </c>
      <c r="H46" s="64" t="s">
        <v>254</v>
      </c>
      <c r="I46" s="66"/>
      <c r="J46" s="64" t="s">
        <v>322</v>
      </c>
      <c r="K46" s="66" t="s">
        <v>392</v>
      </c>
      <c r="L46" s="64">
        <v>17</v>
      </c>
      <c r="M46" s="71" t="s">
        <v>295</v>
      </c>
      <c r="N46" s="64" t="s">
        <v>461</v>
      </c>
      <c r="O46" s="66" t="s">
        <v>343</v>
      </c>
      <c r="P46" s="66" t="s">
        <v>498</v>
      </c>
      <c r="Q46" s="66" t="s">
        <v>319</v>
      </c>
      <c r="R46" s="66" t="s">
        <v>318</v>
      </c>
      <c r="S46" s="66" t="s">
        <v>367</v>
      </c>
      <c r="T46" s="64"/>
      <c r="U46" s="64"/>
      <c r="V46" s="14"/>
      <c r="W46" s="14"/>
      <c r="X46" s="14"/>
      <c r="Y46" s="18" t="e">
        <f t="shared" si="0"/>
        <v>#DIV/0!</v>
      </c>
      <c r="Z46" s="14"/>
      <c r="AA46" s="14"/>
    </row>
    <row r="47" spans="1:27" ht="120" x14ac:dyDescent="0.25">
      <c r="A47" s="19">
        <f t="shared" si="1"/>
        <v>1</v>
      </c>
      <c r="B47" s="65" t="s">
        <v>251</v>
      </c>
      <c r="C47" s="65">
        <v>6</v>
      </c>
      <c r="D47" s="68" t="s">
        <v>311</v>
      </c>
      <c r="E47" s="68" t="s">
        <v>263</v>
      </c>
      <c r="F47" s="68">
        <v>93</v>
      </c>
      <c r="G47" s="68" t="s">
        <v>264</v>
      </c>
      <c r="H47" s="64" t="s">
        <v>254</v>
      </c>
      <c r="I47" s="66" t="s">
        <v>281</v>
      </c>
      <c r="J47" s="64" t="s">
        <v>322</v>
      </c>
      <c r="K47" s="66" t="s">
        <v>392</v>
      </c>
      <c r="L47" s="65">
        <v>18</v>
      </c>
      <c r="M47" s="66" t="s">
        <v>344</v>
      </c>
      <c r="N47" s="65" t="s">
        <v>462</v>
      </c>
      <c r="O47" s="67" t="s">
        <v>345</v>
      </c>
      <c r="P47" s="67" t="s">
        <v>363</v>
      </c>
      <c r="Q47" s="67" t="s">
        <v>319</v>
      </c>
      <c r="R47" s="66" t="s">
        <v>318</v>
      </c>
      <c r="S47" s="66" t="s">
        <v>367</v>
      </c>
      <c r="T47" s="64" t="s">
        <v>9</v>
      </c>
      <c r="U47" s="64"/>
      <c r="V47" s="18"/>
      <c r="W47" s="18"/>
      <c r="X47" s="18"/>
      <c r="Y47" s="18" t="e">
        <f t="shared" si="0"/>
        <v>#DIV/0!</v>
      </c>
      <c r="Z47" s="14"/>
      <c r="AA47" s="14"/>
    </row>
    <row r="48" spans="1:27" ht="77.25" x14ac:dyDescent="0.25">
      <c r="A48" s="19">
        <f t="shared" si="1"/>
        <v>1</v>
      </c>
      <c r="B48" s="15" t="s">
        <v>380</v>
      </c>
      <c r="C48" s="15">
        <v>1</v>
      </c>
      <c r="D48" s="16" t="s">
        <v>381</v>
      </c>
      <c r="E48" s="16" t="s">
        <v>382</v>
      </c>
      <c r="F48" s="16">
        <v>94</v>
      </c>
      <c r="G48" s="16" t="s">
        <v>383</v>
      </c>
      <c r="H48" s="60" t="s">
        <v>390</v>
      </c>
      <c r="I48" s="61" t="s">
        <v>391</v>
      </c>
      <c r="J48" s="18"/>
      <c r="K48" s="61" t="s">
        <v>392</v>
      </c>
      <c r="L48" s="15">
        <v>1</v>
      </c>
      <c r="M48" s="71" t="s">
        <v>402</v>
      </c>
      <c r="N48" s="15" t="s">
        <v>463</v>
      </c>
      <c r="O48" s="17" t="s">
        <v>430</v>
      </c>
      <c r="P48" s="17" t="s">
        <v>499</v>
      </c>
      <c r="Q48" s="61" t="s">
        <v>319</v>
      </c>
      <c r="R48" s="61" t="s">
        <v>318</v>
      </c>
      <c r="S48" s="61" t="s">
        <v>405</v>
      </c>
      <c r="T48" s="18"/>
      <c r="U48" s="18"/>
      <c r="V48" s="18"/>
      <c r="W48" s="18"/>
      <c r="X48" s="18"/>
      <c r="Y48" s="18" t="e">
        <f t="shared" si="0"/>
        <v>#DIV/0!</v>
      </c>
      <c r="Z48" s="18"/>
      <c r="AA48" s="18"/>
    </row>
    <row r="49" spans="1:27" ht="102.75" x14ac:dyDescent="0.25">
      <c r="A49" s="19">
        <f t="shared" si="1"/>
        <v>1</v>
      </c>
      <c r="B49" s="15" t="s">
        <v>380</v>
      </c>
      <c r="C49" s="15">
        <v>2</v>
      </c>
      <c r="D49" s="16" t="s">
        <v>384</v>
      </c>
      <c r="E49" s="16" t="s">
        <v>385</v>
      </c>
      <c r="F49" s="16">
        <v>95</v>
      </c>
      <c r="G49" s="16" t="s">
        <v>386</v>
      </c>
      <c r="H49" s="60" t="s">
        <v>390</v>
      </c>
      <c r="I49" s="61" t="s">
        <v>391</v>
      </c>
      <c r="J49" s="18"/>
      <c r="K49" s="61" t="s">
        <v>392</v>
      </c>
      <c r="L49" s="15">
        <v>1</v>
      </c>
      <c r="M49" s="71" t="s">
        <v>402</v>
      </c>
      <c r="N49" s="15" t="s">
        <v>464</v>
      </c>
      <c r="O49" s="17" t="s">
        <v>431</v>
      </c>
      <c r="P49" s="17" t="s">
        <v>351</v>
      </c>
      <c r="Q49" s="61" t="s">
        <v>319</v>
      </c>
      <c r="R49" s="61" t="s">
        <v>318</v>
      </c>
      <c r="S49" s="61" t="s">
        <v>406</v>
      </c>
      <c r="T49" s="18"/>
      <c r="U49" s="18"/>
      <c r="V49" s="18"/>
      <c r="W49" s="18"/>
      <c r="X49" s="18"/>
      <c r="Y49" s="18" t="e">
        <f t="shared" si="0"/>
        <v>#DIV/0!</v>
      </c>
      <c r="Z49" s="18"/>
      <c r="AA49" s="18"/>
    </row>
    <row r="50" spans="1:27" ht="76.5" x14ac:dyDescent="0.25">
      <c r="A50" s="19">
        <f t="shared" si="1"/>
        <v>1</v>
      </c>
      <c r="B50" s="15" t="s">
        <v>380</v>
      </c>
      <c r="C50" s="15">
        <v>3</v>
      </c>
      <c r="D50" s="16" t="s">
        <v>387</v>
      </c>
      <c r="E50" s="16" t="s">
        <v>388</v>
      </c>
      <c r="F50" s="16">
        <v>96</v>
      </c>
      <c r="G50" s="16" t="s">
        <v>389</v>
      </c>
      <c r="H50" s="60" t="s">
        <v>390</v>
      </c>
      <c r="I50" s="61" t="s">
        <v>391</v>
      </c>
      <c r="J50" s="18"/>
      <c r="K50" s="61" t="s">
        <v>392</v>
      </c>
      <c r="L50" s="15">
        <v>1</v>
      </c>
      <c r="M50" s="71" t="s">
        <v>402</v>
      </c>
      <c r="N50" s="15" t="s">
        <v>465</v>
      </c>
      <c r="O50" s="17" t="s">
        <v>403</v>
      </c>
      <c r="P50" s="17" t="s">
        <v>404</v>
      </c>
      <c r="Q50" s="17" t="s">
        <v>319</v>
      </c>
      <c r="R50" s="61" t="s">
        <v>318</v>
      </c>
      <c r="S50" s="61" t="s">
        <v>407</v>
      </c>
      <c r="T50" s="18"/>
      <c r="U50" s="18"/>
      <c r="V50" s="18"/>
      <c r="W50" s="18"/>
      <c r="X50" s="18"/>
      <c r="Y50" s="18" t="e">
        <f t="shared" si="0"/>
        <v>#DIV/0!</v>
      </c>
      <c r="Z50" s="18"/>
      <c r="AA50" s="18"/>
    </row>
    <row r="51" spans="1:27" ht="120" x14ac:dyDescent="0.25">
      <c r="A51" s="19">
        <f t="shared" si="1"/>
        <v>1</v>
      </c>
      <c r="B51" s="64" t="s">
        <v>265</v>
      </c>
      <c r="C51" s="64">
        <v>1</v>
      </c>
      <c r="D51" s="66" t="s">
        <v>312</v>
      </c>
      <c r="E51" s="66" t="s">
        <v>266</v>
      </c>
      <c r="F51" s="64">
        <v>97</v>
      </c>
      <c r="G51" s="66" t="s">
        <v>267</v>
      </c>
      <c r="H51" s="64" t="s">
        <v>254</v>
      </c>
      <c r="I51" s="66" t="s">
        <v>281</v>
      </c>
      <c r="J51" s="64" t="s">
        <v>322</v>
      </c>
      <c r="K51" s="66" t="s">
        <v>268</v>
      </c>
      <c r="L51" s="64">
        <v>1</v>
      </c>
      <c r="M51" s="71" t="s">
        <v>370</v>
      </c>
      <c r="N51" s="64" t="s">
        <v>466</v>
      </c>
      <c r="O51" s="66" t="s">
        <v>346</v>
      </c>
      <c r="P51" s="66" t="s">
        <v>398</v>
      </c>
      <c r="Q51" s="66" t="s">
        <v>319</v>
      </c>
      <c r="R51" s="66" t="s">
        <v>318</v>
      </c>
      <c r="S51" s="66" t="s">
        <v>367</v>
      </c>
      <c r="T51" s="64"/>
      <c r="U51" s="64"/>
      <c r="V51" s="14"/>
      <c r="W51" s="14"/>
      <c r="X51" s="14"/>
      <c r="Y51" s="18" t="e">
        <f t="shared" si="0"/>
        <v>#DIV/0!</v>
      </c>
      <c r="Z51" s="14"/>
      <c r="AA51" s="14"/>
    </row>
    <row r="52" spans="1:27" ht="180" x14ac:dyDescent="0.25">
      <c r="A52" s="19">
        <f t="shared" si="1"/>
        <v>1</v>
      </c>
      <c r="B52" s="64"/>
      <c r="C52" s="64">
        <v>1</v>
      </c>
      <c r="D52" s="66" t="s">
        <v>312</v>
      </c>
      <c r="E52" s="66" t="s">
        <v>266</v>
      </c>
      <c r="F52" s="64">
        <v>97</v>
      </c>
      <c r="G52" s="66" t="s">
        <v>267</v>
      </c>
      <c r="H52" s="64" t="s">
        <v>254</v>
      </c>
      <c r="I52" s="66" t="s">
        <v>281</v>
      </c>
      <c r="J52" s="64" t="s">
        <v>322</v>
      </c>
      <c r="K52" s="66" t="s">
        <v>268</v>
      </c>
      <c r="L52" s="64">
        <v>1</v>
      </c>
      <c r="M52" s="71" t="s">
        <v>370</v>
      </c>
      <c r="N52" s="64" t="s">
        <v>467</v>
      </c>
      <c r="O52" s="66" t="s">
        <v>421</v>
      </c>
      <c r="P52" s="66" t="s">
        <v>500</v>
      </c>
      <c r="Q52" s="66" t="s">
        <v>319</v>
      </c>
      <c r="R52" s="66" t="s">
        <v>318</v>
      </c>
      <c r="S52" s="66" t="s">
        <v>367</v>
      </c>
      <c r="T52" s="64"/>
      <c r="U52" s="64"/>
      <c r="V52" s="14"/>
      <c r="W52" s="14"/>
      <c r="X52" s="14"/>
      <c r="Y52" s="18" t="e">
        <f t="shared" si="0"/>
        <v>#DIV/0!</v>
      </c>
      <c r="Z52" s="14"/>
      <c r="AA52" s="14"/>
    </row>
    <row r="53" spans="1:27" ht="120" x14ac:dyDescent="0.25">
      <c r="A53" s="19">
        <f t="shared" si="1"/>
        <v>1</v>
      </c>
      <c r="B53" s="64" t="s">
        <v>265</v>
      </c>
      <c r="C53" s="65">
        <v>2</v>
      </c>
      <c r="D53" s="68" t="s">
        <v>313</v>
      </c>
      <c r="E53" s="68" t="s">
        <v>269</v>
      </c>
      <c r="F53" s="68">
        <v>98</v>
      </c>
      <c r="G53" s="68" t="s">
        <v>270</v>
      </c>
      <c r="H53" s="64" t="s">
        <v>254</v>
      </c>
      <c r="I53" s="66" t="s">
        <v>281</v>
      </c>
      <c r="J53" s="64" t="s">
        <v>322</v>
      </c>
      <c r="K53" s="67" t="s">
        <v>271</v>
      </c>
      <c r="L53" s="65">
        <v>2</v>
      </c>
      <c r="M53" s="66" t="s">
        <v>371</v>
      </c>
      <c r="N53" s="65" t="s">
        <v>468</v>
      </c>
      <c r="O53" s="67" t="s">
        <v>432</v>
      </c>
      <c r="P53" s="67" t="s">
        <v>501</v>
      </c>
      <c r="Q53" s="67" t="s">
        <v>321</v>
      </c>
      <c r="R53" s="66" t="s">
        <v>318</v>
      </c>
      <c r="S53" s="66" t="s">
        <v>367</v>
      </c>
      <c r="T53" s="64"/>
      <c r="U53" s="64"/>
      <c r="V53" s="18"/>
      <c r="W53" s="18"/>
      <c r="X53" s="18"/>
      <c r="Y53" s="18" t="e">
        <f t="shared" si="0"/>
        <v>#DIV/0!</v>
      </c>
      <c r="Z53" s="14"/>
      <c r="AA53" s="14"/>
    </row>
    <row r="54" spans="1:27" ht="165" x14ac:dyDescent="0.25">
      <c r="A54" s="19">
        <f t="shared" si="1"/>
        <v>1</v>
      </c>
      <c r="B54" s="64" t="s">
        <v>265</v>
      </c>
      <c r="C54" s="64">
        <v>3</v>
      </c>
      <c r="D54" s="66" t="s">
        <v>314</v>
      </c>
      <c r="E54" s="66" t="s">
        <v>272</v>
      </c>
      <c r="F54" s="66">
        <v>99</v>
      </c>
      <c r="G54" s="66" t="s">
        <v>273</v>
      </c>
      <c r="H54" s="64" t="s">
        <v>254</v>
      </c>
      <c r="I54" s="66" t="s">
        <v>281</v>
      </c>
      <c r="J54" s="64" t="s">
        <v>322</v>
      </c>
      <c r="K54" s="66" t="s">
        <v>271</v>
      </c>
      <c r="L54" s="64">
        <v>3</v>
      </c>
      <c r="M54" s="66" t="s">
        <v>438</v>
      </c>
      <c r="N54" s="64" t="s">
        <v>469</v>
      </c>
      <c r="O54" s="66" t="s">
        <v>433</v>
      </c>
      <c r="P54" s="66" t="s">
        <v>502</v>
      </c>
      <c r="Q54" s="66" t="s">
        <v>321</v>
      </c>
      <c r="R54" s="66" t="s">
        <v>318</v>
      </c>
      <c r="S54" s="66" t="s">
        <v>367</v>
      </c>
      <c r="T54" s="64"/>
      <c r="U54" s="64"/>
      <c r="V54" s="14"/>
      <c r="W54" s="14"/>
      <c r="X54" s="14"/>
      <c r="Y54" s="18" t="e">
        <f t="shared" si="0"/>
        <v>#DIV/0!</v>
      </c>
      <c r="Z54" s="14"/>
      <c r="AA54" s="14"/>
    </row>
    <row r="55" spans="1:27" ht="120" x14ac:dyDescent="0.25">
      <c r="A55" s="19">
        <f t="shared" si="1"/>
        <v>1</v>
      </c>
      <c r="B55" s="64" t="s">
        <v>265</v>
      </c>
      <c r="C55" s="65">
        <v>4</v>
      </c>
      <c r="D55" s="68" t="s">
        <v>316</v>
      </c>
      <c r="E55" s="68" t="s">
        <v>274</v>
      </c>
      <c r="F55" s="68">
        <v>100</v>
      </c>
      <c r="G55" s="68" t="s">
        <v>275</v>
      </c>
      <c r="H55" s="64" t="s">
        <v>254</v>
      </c>
      <c r="I55" s="66" t="s">
        <v>281</v>
      </c>
      <c r="J55" s="64" t="s">
        <v>322</v>
      </c>
      <c r="K55" s="67" t="s">
        <v>271</v>
      </c>
      <c r="L55" s="65">
        <v>3</v>
      </c>
      <c r="M55" s="67" t="s">
        <v>438</v>
      </c>
      <c r="N55" s="65" t="s">
        <v>470</v>
      </c>
      <c r="O55" s="67" t="s">
        <v>436</v>
      </c>
      <c r="P55" s="67" t="s">
        <v>503</v>
      </c>
      <c r="Q55" s="67" t="s">
        <v>321</v>
      </c>
      <c r="R55" s="66" t="s">
        <v>318</v>
      </c>
      <c r="S55" s="66" t="s">
        <v>367</v>
      </c>
      <c r="T55" s="64"/>
      <c r="U55" s="64"/>
      <c r="V55" s="18"/>
      <c r="W55" s="18"/>
      <c r="X55" s="18"/>
      <c r="Y55" s="18" t="e">
        <f t="shared" si="0"/>
        <v>#DIV/0!</v>
      </c>
      <c r="Z55" s="14"/>
      <c r="AA55" s="14"/>
    </row>
    <row r="56" spans="1:27" ht="135" x14ac:dyDescent="0.25">
      <c r="A56" s="19">
        <f t="shared" si="1"/>
        <v>1</v>
      </c>
      <c r="B56" s="64" t="s">
        <v>265</v>
      </c>
      <c r="C56" s="64">
        <v>5</v>
      </c>
      <c r="D56" s="66" t="s">
        <v>315</v>
      </c>
      <c r="E56" s="66" t="s">
        <v>276</v>
      </c>
      <c r="F56" s="64">
        <v>101</v>
      </c>
      <c r="G56" s="66" t="s">
        <v>277</v>
      </c>
      <c r="H56" s="64" t="s">
        <v>254</v>
      </c>
      <c r="I56" s="66" t="s">
        <v>281</v>
      </c>
      <c r="J56" s="64" t="s">
        <v>322</v>
      </c>
      <c r="K56" s="66" t="s">
        <v>271</v>
      </c>
      <c r="L56" s="64">
        <v>3</v>
      </c>
      <c r="M56" s="64" t="s">
        <v>440</v>
      </c>
      <c r="N56" s="64" t="s">
        <v>471</v>
      </c>
      <c r="O56" s="66" t="s">
        <v>434</v>
      </c>
      <c r="P56" s="66" t="s">
        <v>504</v>
      </c>
      <c r="Q56" s="66" t="s">
        <v>321</v>
      </c>
      <c r="R56" s="66" t="s">
        <v>318</v>
      </c>
      <c r="S56" s="66" t="s">
        <v>367</v>
      </c>
      <c r="T56" s="64"/>
      <c r="U56" s="64"/>
      <c r="V56" s="14"/>
      <c r="W56" s="14"/>
      <c r="X56" s="14"/>
      <c r="Y56" s="18" t="e">
        <f t="shared" si="0"/>
        <v>#DIV/0!</v>
      </c>
      <c r="Z56" s="14"/>
      <c r="AA56" s="14"/>
    </row>
    <row r="57" spans="1:27" ht="127.5" x14ac:dyDescent="0.25">
      <c r="A57" s="19">
        <f t="shared" si="1"/>
        <v>1</v>
      </c>
      <c r="B57" s="65" t="s">
        <v>278</v>
      </c>
      <c r="C57" s="65">
        <v>2</v>
      </c>
      <c r="D57" s="68" t="s">
        <v>317</v>
      </c>
      <c r="E57" s="68" t="s">
        <v>279</v>
      </c>
      <c r="F57" s="68">
        <v>106</v>
      </c>
      <c r="G57" s="68" t="s">
        <v>280</v>
      </c>
      <c r="H57" s="64" t="s">
        <v>254</v>
      </c>
      <c r="I57" s="66" t="s">
        <v>281</v>
      </c>
      <c r="J57" s="64" t="s">
        <v>322</v>
      </c>
      <c r="K57" s="67" t="s">
        <v>271</v>
      </c>
      <c r="L57" s="65">
        <v>1</v>
      </c>
      <c r="M57" s="67" t="s">
        <v>440</v>
      </c>
      <c r="N57" s="65" t="s">
        <v>337</v>
      </c>
      <c r="O57" s="67" t="s">
        <v>435</v>
      </c>
      <c r="P57" s="67" t="s">
        <v>505</v>
      </c>
      <c r="Q57" s="67" t="s">
        <v>321</v>
      </c>
      <c r="R57" s="66" t="s">
        <v>318</v>
      </c>
      <c r="S57" s="66" t="s">
        <v>367</v>
      </c>
      <c r="T57" s="64"/>
      <c r="U57" s="64"/>
      <c r="V57" s="18"/>
      <c r="W57" s="18"/>
      <c r="X57" s="18"/>
      <c r="Y57" s="18" t="e">
        <f t="shared" si="0"/>
        <v>#DIV/0!</v>
      </c>
      <c r="Z57" s="14"/>
      <c r="AA57" s="14"/>
    </row>
    <row r="58" spans="1:27" ht="127.5" x14ac:dyDescent="0.25">
      <c r="A58" s="19">
        <f t="shared" si="1"/>
        <v>1</v>
      </c>
      <c r="B58" s="65" t="s">
        <v>278</v>
      </c>
      <c r="C58" s="65">
        <v>2</v>
      </c>
      <c r="D58" s="68" t="s">
        <v>317</v>
      </c>
      <c r="E58" s="68" t="s">
        <v>279</v>
      </c>
      <c r="F58" s="68">
        <v>106</v>
      </c>
      <c r="G58" s="68" t="s">
        <v>280</v>
      </c>
      <c r="H58" s="64" t="s">
        <v>254</v>
      </c>
      <c r="I58" s="66" t="s">
        <v>281</v>
      </c>
      <c r="J58" s="64" t="s">
        <v>322</v>
      </c>
      <c r="K58" s="67" t="s">
        <v>271</v>
      </c>
      <c r="L58" s="65">
        <v>2</v>
      </c>
      <c r="M58" s="67" t="s">
        <v>439</v>
      </c>
      <c r="N58" s="65" t="s">
        <v>472</v>
      </c>
      <c r="O58" s="67" t="s">
        <v>437</v>
      </c>
      <c r="P58" s="67" t="s">
        <v>506</v>
      </c>
      <c r="Q58" s="67" t="s">
        <v>321</v>
      </c>
      <c r="R58" s="66"/>
      <c r="S58" s="66"/>
      <c r="T58" s="64"/>
      <c r="U58" s="64"/>
      <c r="V58" s="18"/>
      <c r="W58" s="18"/>
      <c r="X58" s="18"/>
      <c r="Y58" s="18" t="e">
        <f t="shared" si="0"/>
        <v>#DIV/0!</v>
      </c>
      <c r="Z58" s="14"/>
    </row>
    <row r="59" spans="1:27" x14ac:dyDescent="0.25">
      <c r="A59" s="15"/>
    </row>
    <row r="64" spans="1:27" x14ac:dyDescent="0.25">
      <c r="A64" s="75"/>
      <c r="B64" s="75"/>
    </row>
    <row r="65" spans="1:2" x14ac:dyDescent="0.25">
      <c r="A65" s="75"/>
      <c r="B65" s="75"/>
    </row>
    <row r="66" spans="1:2" x14ac:dyDescent="0.25">
      <c r="A66" s="75"/>
      <c r="B66" s="75"/>
    </row>
    <row r="67" spans="1:2" x14ac:dyDescent="0.25">
      <c r="A67" s="75"/>
      <c r="B67" s="75"/>
    </row>
    <row r="68" spans="1:2" x14ac:dyDescent="0.25">
      <c r="A68" s="75"/>
      <c r="B68" s="75"/>
    </row>
    <row r="69" spans="1:2" x14ac:dyDescent="0.25">
      <c r="A69" s="75"/>
      <c r="B69" s="75"/>
    </row>
    <row r="70" spans="1:2" x14ac:dyDescent="0.25">
      <c r="A70" s="75"/>
      <c r="B70" s="75"/>
    </row>
    <row r="71" spans="1:2" x14ac:dyDescent="0.25">
      <c r="A71" s="75"/>
      <c r="B71" s="75"/>
    </row>
    <row r="72" spans="1:2" x14ac:dyDescent="0.25">
      <c r="A72" s="75"/>
      <c r="B72" s="75"/>
    </row>
    <row r="73" spans="1:2" x14ac:dyDescent="0.25">
      <c r="A73" s="75"/>
      <c r="B73" s="75"/>
    </row>
    <row r="74" spans="1:2" x14ac:dyDescent="0.25">
      <c r="A74" s="75"/>
      <c r="B74" s="75"/>
    </row>
    <row r="75" spans="1:2" x14ac:dyDescent="0.25">
      <c r="A75" s="75"/>
      <c r="B75" s="75"/>
    </row>
    <row r="76" spans="1:2" x14ac:dyDescent="0.25">
      <c r="A76" s="75"/>
      <c r="B76" s="75"/>
    </row>
    <row r="77" spans="1:2" x14ac:dyDescent="0.25">
      <c r="A77" s="75"/>
      <c r="B77" s="75"/>
    </row>
    <row r="78" spans="1:2" x14ac:dyDescent="0.25">
      <c r="A78" s="75"/>
      <c r="B78" s="75"/>
    </row>
    <row r="79" spans="1:2" x14ac:dyDescent="0.25">
      <c r="A79" s="75"/>
      <c r="B79" s="75"/>
    </row>
    <row r="80" spans="1:2" x14ac:dyDescent="0.25">
      <c r="A80" s="75"/>
      <c r="B80" s="75"/>
    </row>
    <row r="81" spans="1:2" x14ac:dyDescent="0.25">
      <c r="A81" s="75"/>
      <c r="B81" s="75"/>
    </row>
    <row r="82" spans="1:2" x14ac:dyDescent="0.25">
      <c r="A82" s="75"/>
      <c r="B82" s="75"/>
    </row>
    <row r="83" spans="1:2" x14ac:dyDescent="0.25">
      <c r="A83" s="75"/>
      <c r="B83" s="75"/>
    </row>
    <row r="84" spans="1:2" x14ac:dyDescent="0.25">
      <c r="A84" s="75"/>
      <c r="B84" s="75"/>
    </row>
    <row r="85" spans="1:2" x14ac:dyDescent="0.25">
      <c r="A85" s="75"/>
      <c r="B85" s="75"/>
    </row>
    <row r="86" spans="1:2" x14ac:dyDescent="0.25">
      <c r="A86" s="75"/>
      <c r="B86" s="75"/>
    </row>
    <row r="87" spans="1:2" x14ac:dyDescent="0.25">
      <c r="A87" s="75"/>
      <c r="B87" s="75"/>
    </row>
    <row r="88" spans="1:2" x14ac:dyDescent="0.25">
      <c r="A88" s="75"/>
      <c r="B88" s="75"/>
    </row>
    <row r="89" spans="1:2" x14ac:dyDescent="0.25">
      <c r="A89" s="75"/>
      <c r="B89" s="75"/>
    </row>
    <row r="90" spans="1:2" x14ac:dyDescent="0.25">
      <c r="A90" s="75"/>
      <c r="B90" s="75"/>
    </row>
    <row r="91" spans="1:2" x14ac:dyDescent="0.25">
      <c r="A91" s="75"/>
      <c r="B91" s="75"/>
    </row>
    <row r="92" spans="1:2" x14ac:dyDescent="0.25">
      <c r="A92" s="75"/>
      <c r="B92" s="75"/>
    </row>
    <row r="93" spans="1:2" x14ac:dyDescent="0.25">
      <c r="A93" s="75"/>
      <c r="B93" s="75"/>
    </row>
    <row r="94" spans="1:2" x14ac:dyDescent="0.25">
      <c r="A94" s="75"/>
      <c r="B94" s="75"/>
    </row>
    <row r="95" spans="1:2" x14ac:dyDescent="0.25">
      <c r="A95" s="75"/>
      <c r="B95" s="75"/>
    </row>
    <row r="96" spans="1:2" x14ac:dyDescent="0.25">
      <c r="A96" s="75"/>
      <c r="B96" s="75"/>
    </row>
    <row r="97" spans="1:2" x14ac:dyDescent="0.25">
      <c r="A97" s="75"/>
      <c r="B97" s="75"/>
    </row>
    <row r="98" spans="1:2" x14ac:dyDescent="0.25">
      <c r="A98" s="75"/>
      <c r="B98" s="75"/>
    </row>
    <row r="99" spans="1:2" x14ac:dyDescent="0.25">
      <c r="A99" s="75"/>
      <c r="B99" s="75"/>
    </row>
    <row r="100" spans="1:2" x14ac:dyDescent="0.25">
      <c r="A100" s="75"/>
      <c r="B100" s="75"/>
    </row>
    <row r="101" spans="1:2" x14ac:dyDescent="0.25">
      <c r="A101" s="75"/>
      <c r="B101" s="75"/>
    </row>
    <row r="102" spans="1:2" x14ac:dyDescent="0.25">
      <c r="A102" s="75"/>
      <c r="B102" s="75"/>
    </row>
    <row r="103" spans="1:2" x14ac:dyDescent="0.25">
      <c r="A103" s="75"/>
      <c r="B103" s="75"/>
    </row>
    <row r="104" spans="1:2" x14ac:dyDescent="0.25">
      <c r="A104" s="75"/>
      <c r="B104" s="75"/>
    </row>
    <row r="105" spans="1:2" x14ac:dyDescent="0.25">
      <c r="A105" s="75"/>
      <c r="B105" s="75"/>
    </row>
    <row r="106" spans="1:2" x14ac:dyDescent="0.25">
      <c r="A106" s="75"/>
      <c r="B106" s="75"/>
    </row>
    <row r="107" spans="1:2" x14ac:dyDescent="0.25">
      <c r="A107" s="75"/>
      <c r="B107" s="75"/>
    </row>
    <row r="108" spans="1:2" x14ac:dyDescent="0.25">
      <c r="A108" s="75"/>
      <c r="B108" s="75"/>
    </row>
    <row r="109" spans="1:2" x14ac:dyDescent="0.25">
      <c r="A109" s="75"/>
      <c r="B109" s="75"/>
    </row>
    <row r="110" spans="1:2" x14ac:dyDescent="0.25">
      <c r="A110" s="75"/>
      <c r="B110" s="75"/>
    </row>
    <row r="111" spans="1:2" x14ac:dyDescent="0.25">
      <c r="A111" s="75"/>
      <c r="B111" s="75"/>
    </row>
    <row r="112" spans="1:2" x14ac:dyDescent="0.25">
      <c r="A112" s="75"/>
      <c r="B112" s="75"/>
    </row>
    <row r="113" spans="1:2" x14ac:dyDescent="0.25">
      <c r="A113" s="75"/>
      <c r="B113" s="75"/>
    </row>
    <row r="114" spans="1:2" x14ac:dyDescent="0.25">
      <c r="A114" s="75"/>
      <c r="B114" s="75"/>
    </row>
    <row r="115" spans="1:2" x14ac:dyDescent="0.25">
      <c r="A115" s="75"/>
      <c r="B115" s="75"/>
    </row>
    <row r="116" spans="1:2" x14ac:dyDescent="0.25">
      <c r="A116" s="75"/>
      <c r="B116" s="75"/>
    </row>
    <row r="117" spans="1:2" x14ac:dyDescent="0.25">
      <c r="A117" s="75"/>
      <c r="B117" s="75"/>
    </row>
    <row r="118" spans="1:2" x14ac:dyDescent="0.25">
      <c r="A118" s="75"/>
      <c r="B118" s="75"/>
    </row>
    <row r="119" spans="1:2" x14ac:dyDescent="0.25">
      <c r="A119" s="75"/>
      <c r="B119" s="75"/>
    </row>
    <row r="120" spans="1:2" x14ac:dyDescent="0.25">
      <c r="A120" s="75"/>
      <c r="B120" s="75"/>
    </row>
    <row r="121" spans="1:2" x14ac:dyDescent="0.25">
      <c r="A121" s="75"/>
      <c r="B121" s="75"/>
    </row>
    <row r="122" spans="1:2" x14ac:dyDescent="0.25">
      <c r="A122" s="75"/>
      <c r="B122" s="75"/>
    </row>
    <row r="123" spans="1:2" x14ac:dyDescent="0.25">
      <c r="A123" s="75"/>
      <c r="B123" s="75"/>
    </row>
    <row r="124" spans="1:2" x14ac:dyDescent="0.25">
      <c r="A124" s="75"/>
      <c r="B124" s="75"/>
    </row>
    <row r="125" spans="1:2" x14ac:dyDescent="0.25">
      <c r="A125" s="75"/>
      <c r="B125" s="75"/>
    </row>
    <row r="126" spans="1:2" x14ac:dyDescent="0.25">
      <c r="A126" s="75"/>
      <c r="B126" s="75"/>
    </row>
    <row r="127" spans="1:2" x14ac:dyDescent="0.25">
      <c r="A127" s="75"/>
      <c r="B127" s="75"/>
    </row>
    <row r="128" spans="1:2" x14ac:dyDescent="0.25">
      <c r="A128" s="75"/>
      <c r="B128" s="75"/>
    </row>
    <row r="129" spans="1:2" x14ac:dyDescent="0.25">
      <c r="A129" s="75"/>
      <c r="B129" s="75"/>
    </row>
    <row r="130" spans="1:2" x14ac:dyDescent="0.25">
      <c r="A130" s="75"/>
      <c r="B130" s="75"/>
    </row>
    <row r="131" spans="1:2" x14ac:dyDescent="0.25">
      <c r="A131" s="75"/>
      <c r="B131" s="75"/>
    </row>
    <row r="132" spans="1:2" x14ac:dyDescent="0.25">
      <c r="A132" s="75"/>
      <c r="B132" s="75"/>
    </row>
    <row r="133" spans="1:2" x14ac:dyDescent="0.25">
      <c r="A133" s="75"/>
      <c r="B133" s="75"/>
    </row>
    <row r="134" spans="1:2" x14ac:dyDescent="0.25">
      <c r="A134" s="75"/>
      <c r="B134" s="75"/>
    </row>
    <row r="135" spans="1:2" x14ac:dyDescent="0.25">
      <c r="A135" s="75"/>
      <c r="B135" s="75"/>
    </row>
    <row r="136" spans="1:2" x14ac:dyDescent="0.25">
      <c r="A136" s="75"/>
      <c r="B136" s="75"/>
    </row>
    <row r="137" spans="1:2" x14ac:dyDescent="0.25">
      <c r="A137" s="75"/>
      <c r="B137" s="75"/>
    </row>
    <row r="138" spans="1:2" x14ac:dyDescent="0.25">
      <c r="A138" s="75"/>
      <c r="B138" s="75"/>
    </row>
    <row r="139" spans="1:2" x14ac:dyDescent="0.25">
      <c r="A139" s="75"/>
      <c r="B139" s="75"/>
    </row>
    <row r="140" spans="1:2" x14ac:dyDescent="0.25">
      <c r="A140" s="75"/>
      <c r="B140" s="75"/>
    </row>
    <row r="141" spans="1:2" x14ac:dyDescent="0.25">
      <c r="A141" s="75"/>
      <c r="B141" s="75"/>
    </row>
    <row r="142" spans="1:2" x14ac:dyDescent="0.25">
      <c r="A142" s="75"/>
      <c r="B142" s="75"/>
    </row>
    <row r="143" spans="1:2" x14ac:dyDescent="0.25">
      <c r="A143" s="75"/>
      <c r="B143" s="75"/>
    </row>
    <row r="144" spans="1:2" x14ac:dyDescent="0.25">
      <c r="A144" s="75"/>
      <c r="B144" s="75"/>
    </row>
    <row r="145" spans="1:2" x14ac:dyDescent="0.25">
      <c r="A145" s="75"/>
      <c r="B145" s="75"/>
    </row>
    <row r="146" spans="1:2" x14ac:dyDescent="0.25">
      <c r="A146" s="75"/>
      <c r="B146" s="75"/>
    </row>
    <row r="147" spans="1:2" x14ac:dyDescent="0.25">
      <c r="A147" s="75"/>
      <c r="B147" s="75"/>
    </row>
    <row r="148" spans="1:2" x14ac:dyDescent="0.25">
      <c r="A148" s="75"/>
      <c r="B148" s="75"/>
    </row>
    <row r="149" spans="1:2" x14ac:dyDescent="0.25">
      <c r="A149" s="75"/>
      <c r="B149" s="75"/>
    </row>
    <row r="150" spans="1:2" x14ac:dyDescent="0.25">
      <c r="A150" s="75"/>
      <c r="B150" s="75"/>
    </row>
    <row r="151" spans="1:2" x14ac:dyDescent="0.25">
      <c r="A151" s="75"/>
      <c r="B151" s="75"/>
    </row>
    <row r="152" spans="1:2" x14ac:dyDescent="0.25">
      <c r="A152" s="75"/>
      <c r="B152" s="75"/>
    </row>
    <row r="153" spans="1:2" x14ac:dyDescent="0.25">
      <c r="A153" s="75"/>
      <c r="B153" s="75"/>
    </row>
    <row r="154" spans="1:2" x14ac:dyDescent="0.25">
      <c r="A154" s="75"/>
      <c r="B154" s="75"/>
    </row>
    <row r="155" spans="1:2" x14ac:dyDescent="0.25">
      <c r="A155" s="75"/>
      <c r="B155" s="75"/>
    </row>
    <row r="156" spans="1:2" x14ac:dyDescent="0.25">
      <c r="A156" s="75"/>
      <c r="B156" s="75"/>
    </row>
    <row r="157" spans="1:2" x14ac:dyDescent="0.25">
      <c r="A157" s="75"/>
      <c r="B157" s="75"/>
    </row>
    <row r="158" spans="1:2" x14ac:dyDescent="0.25">
      <c r="A158" s="75"/>
      <c r="B158" s="75"/>
    </row>
    <row r="159" spans="1:2" x14ac:dyDescent="0.25">
      <c r="A159" s="75"/>
      <c r="B159" s="75"/>
    </row>
    <row r="160" spans="1:2" x14ac:dyDescent="0.25">
      <c r="A160" s="75"/>
      <c r="B160" s="75"/>
    </row>
    <row r="161" spans="1:2" x14ac:dyDescent="0.25">
      <c r="A161" s="75"/>
      <c r="B161" s="75"/>
    </row>
    <row r="162" spans="1:2" x14ac:dyDescent="0.25">
      <c r="A162" s="75"/>
      <c r="B162" s="75"/>
    </row>
    <row r="163" spans="1:2" x14ac:dyDescent="0.25">
      <c r="A163" s="75"/>
      <c r="B163" s="75"/>
    </row>
    <row r="164" spans="1:2" x14ac:dyDescent="0.25">
      <c r="A164" s="75"/>
      <c r="B164" s="75"/>
    </row>
    <row r="165" spans="1:2" x14ac:dyDescent="0.25">
      <c r="A165" s="75"/>
      <c r="B165" s="75"/>
    </row>
    <row r="166" spans="1:2" x14ac:dyDescent="0.25">
      <c r="A166" s="75"/>
      <c r="B166" s="75"/>
    </row>
    <row r="167" spans="1:2" x14ac:dyDescent="0.25">
      <c r="A167" s="75"/>
      <c r="B167" s="75"/>
    </row>
    <row r="168" spans="1:2" x14ac:dyDescent="0.25">
      <c r="A168" s="75"/>
      <c r="B168" s="75"/>
    </row>
    <row r="169" spans="1:2" x14ac:dyDescent="0.25">
      <c r="A169" s="75"/>
      <c r="B169" s="75"/>
    </row>
    <row r="170" spans="1:2" x14ac:dyDescent="0.25">
      <c r="A170" s="75"/>
      <c r="B170" s="75"/>
    </row>
    <row r="171" spans="1:2" x14ac:dyDescent="0.25">
      <c r="A171" s="75"/>
      <c r="B171" s="75"/>
    </row>
    <row r="172" spans="1:2" x14ac:dyDescent="0.25">
      <c r="A172" s="75"/>
      <c r="B172" s="75"/>
    </row>
    <row r="173" spans="1:2" x14ac:dyDescent="0.25">
      <c r="A173" s="75"/>
      <c r="B173" s="75"/>
    </row>
    <row r="174" spans="1:2" x14ac:dyDescent="0.25">
      <c r="A174" s="75"/>
      <c r="B174" s="75"/>
    </row>
    <row r="175" spans="1:2" x14ac:dyDescent="0.25">
      <c r="A175" s="75"/>
      <c r="B175" s="75"/>
    </row>
    <row r="176" spans="1:2" x14ac:dyDescent="0.25">
      <c r="A176" s="75"/>
      <c r="B176" s="75"/>
    </row>
    <row r="177" spans="1:2" x14ac:dyDescent="0.25">
      <c r="A177" s="75"/>
      <c r="B177" s="75"/>
    </row>
    <row r="178" spans="1:2" x14ac:dyDescent="0.25">
      <c r="A178" s="75"/>
      <c r="B178" s="75"/>
    </row>
    <row r="179" spans="1:2" x14ac:dyDescent="0.25">
      <c r="A179" s="75"/>
      <c r="B179" s="75"/>
    </row>
    <row r="180" spans="1:2" x14ac:dyDescent="0.25">
      <c r="A180" s="75"/>
      <c r="B180" s="75"/>
    </row>
    <row r="181" spans="1:2" x14ac:dyDescent="0.25">
      <c r="A181" s="75"/>
      <c r="B181" s="75"/>
    </row>
    <row r="182" spans="1:2" x14ac:dyDescent="0.25">
      <c r="A182" s="75"/>
      <c r="B182" s="75"/>
    </row>
    <row r="183" spans="1:2" x14ac:dyDescent="0.25">
      <c r="A183" s="75"/>
      <c r="B183" s="75"/>
    </row>
    <row r="184" spans="1:2" x14ac:dyDescent="0.25">
      <c r="A184" s="75"/>
      <c r="B184" s="75"/>
    </row>
    <row r="185" spans="1:2" x14ac:dyDescent="0.25">
      <c r="A185" s="75"/>
      <c r="B185" s="75"/>
    </row>
    <row r="186" spans="1:2" x14ac:dyDescent="0.25">
      <c r="A186" s="75"/>
      <c r="B186" s="75"/>
    </row>
    <row r="187" spans="1:2" x14ac:dyDescent="0.25">
      <c r="A187" s="75"/>
      <c r="B187" s="75"/>
    </row>
    <row r="188" spans="1:2" x14ac:dyDescent="0.25">
      <c r="A188" s="75"/>
      <c r="B188" s="75"/>
    </row>
    <row r="189" spans="1:2" x14ac:dyDescent="0.25">
      <c r="A189" s="75"/>
      <c r="B189" s="75"/>
    </row>
    <row r="190" spans="1:2" x14ac:dyDescent="0.25">
      <c r="A190" s="75"/>
      <c r="B190" s="75"/>
    </row>
    <row r="191" spans="1:2" x14ac:dyDescent="0.25">
      <c r="A191" s="75"/>
      <c r="B191" s="75"/>
    </row>
    <row r="192" spans="1:2" x14ac:dyDescent="0.25">
      <c r="A192" s="75"/>
      <c r="B192" s="75"/>
    </row>
    <row r="193" spans="1:2" x14ac:dyDescent="0.25">
      <c r="A193" s="75"/>
      <c r="B193" s="75"/>
    </row>
    <row r="194" spans="1:2" x14ac:dyDescent="0.25">
      <c r="A194" s="75"/>
      <c r="B194" s="75"/>
    </row>
    <row r="195" spans="1:2" x14ac:dyDescent="0.25">
      <c r="A195" s="75"/>
      <c r="B195" s="75"/>
    </row>
    <row r="196" spans="1:2" x14ac:dyDescent="0.25">
      <c r="A196" s="75"/>
      <c r="B196" s="75"/>
    </row>
    <row r="197" spans="1:2" x14ac:dyDescent="0.25">
      <c r="A197" s="75"/>
      <c r="B197" s="75"/>
    </row>
    <row r="198" spans="1:2" x14ac:dyDescent="0.25">
      <c r="A198" s="75"/>
      <c r="B198" s="75"/>
    </row>
    <row r="199" spans="1:2" x14ac:dyDescent="0.25">
      <c r="A199" s="75"/>
      <c r="B199" s="75"/>
    </row>
    <row r="200" spans="1:2" x14ac:dyDescent="0.25">
      <c r="A200" s="75"/>
      <c r="B200" s="75"/>
    </row>
    <row r="201" spans="1:2" x14ac:dyDescent="0.25">
      <c r="A201" s="75"/>
      <c r="B201" s="75"/>
    </row>
    <row r="202" spans="1:2" x14ac:dyDescent="0.25">
      <c r="A202" s="75"/>
      <c r="B202" s="75"/>
    </row>
    <row r="203" spans="1:2" x14ac:dyDescent="0.25">
      <c r="A203" s="75"/>
      <c r="B203" s="75"/>
    </row>
    <row r="204" spans="1:2" x14ac:dyDescent="0.25">
      <c r="A204" s="75"/>
      <c r="B204" s="75"/>
    </row>
    <row r="205" spans="1:2" x14ac:dyDescent="0.25">
      <c r="A205" s="75"/>
      <c r="B205" s="75"/>
    </row>
    <row r="206" spans="1:2" x14ac:dyDescent="0.25">
      <c r="A206" s="75"/>
      <c r="B206" s="75"/>
    </row>
    <row r="207" spans="1:2" x14ac:dyDescent="0.25">
      <c r="A207" s="75"/>
      <c r="B207" s="75"/>
    </row>
    <row r="208" spans="1:2" x14ac:dyDescent="0.25">
      <c r="A208" s="75"/>
      <c r="B208" s="75"/>
    </row>
    <row r="209" spans="1:2" x14ac:dyDescent="0.25">
      <c r="A209" s="75"/>
      <c r="B209" s="75"/>
    </row>
    <row r="210" spans="1:2" x14ac:dyDescent="0.25">
      <c r="A210" s="75"/>
      <c r="B210" s="75"/>
    </row>
  </sheetData>
  <mergeCells count="3">
    <mergeCell ref="C4:O4"/>
    <mergeCell ref="C2:O2"/>
    <mergeCell ref="T1:Z1"/>
  </mergeCells>
  <phoneticPr fontId="31" type="noConversion"/>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61"/>
  <sheetViews>
    <sheetView tabSelected="1" topLeftCell="AD1" workbookViewId="0">
      <selection activeCell="AD8" sqref="AD8"/>
    </sheetView>
  </sheetViews>
  <sheetFormatPr baseColWidth="10" defaultRowHeight="15" x14ac:dyDescent="0.25"/>
  <cols>
    <col min="43" max="43" width="15.7109375" customWidth="1"/>
    <col min="44" max="44" width="16.5703125" customWidth="1"/>
    <col min="45" max="45" width="13.7109375" customWidth="1"/>
    <col min="46" max="47" width="16.140625" customWidth="1"/>
  </cols>
  <sheetData>
    <row r="1" spans="1:65" ht="21" x14ac:dyDescent="0.25">
      <c r="A1" s="78"/>
      <c r="B1" s="79"/>
      <c r="C1" s="79"/>
      <c r="D1" s="79"/>
      <c r="E1" s="188" t="s">
        <v>98</v>
      </c>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80"/>
      <c r="AS1" s="89"/>
      <c r="AT1" s="89"/>
      <c r="AU1" s="189" t="s">
        <v>27</v>
      </c>
      <c r="AV1" s="189"/>
      <c r="AW1" s="189"/>
      <c r="AX1" s="189"/>
      <c r="AY1" s="189"/>
      <c r="AZ1" s="189"/>
      <c r="BA1" s="117"/>
      <c r="BB1" s="117"/>
      <c r="BC1" s="117"/>
      <c r="BD1" s="117"/>
    </row>
    <row r="2" spans="1:65" ht="25.5" x14ac:dyDescent="0.25">
      <c r="A2" s="78"/>
      <c r="B2" s="79"/>
      <c r="C2" s="79"/>
      <c r="D2" s="79"/>
      <c r="E2" s="190" t="s">
        <v>570</v>
      </c>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81"/>
      <c r="AS2" s="90"/>
      <c r="AT2" s="90"/>
      <c r="AU2" s="90"/>
      <c r="AV2" s="81"/>
      <c r="AW2" s="81"/>
      <c r="AX2" s="81"/>
      <c r="AY2" s="81"/>
      <c r="AZ2" s="81"/>
      <c r="BA2" s="81"/>
      <c r="BB2" s="81"/>
      <c r="BC2" s="82" t="s">
        <v>20</v>
      </c>
      <c r="BD2" s="82" t="s">
        <v>21</v>
      </c>
    </row>
    <row r="3" spans="1:65" ht="54" customHeight="1" x14ac:dyDescent="0.25">
      <c r="A3" s="78"/>
      <c r="B3" s="79"/>
      <c r="C3" s="79"/>
      <c r="D3" s="79"/>
      <c r="E3" s="93" t="s">
        <v>34</v>
      </c>
      <c r="F3" s="93"/>
      <c r="G3" s="93"/>
      <c r="H3" s="93"/>
      <c r="I3" s="94"/>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5"/>
      <c r="AR3" s="79"/>
      <c r="AS3" s="84"/>
      <c r="AT3" s="84"/>
      <c r="AU3" s="84"/>
      <c r="AV3" s="79"/>
      <c r="AW3" s="79"/>
      <c r="AX3" s="79"/>
      <c r="AY3" s="79"/>
      <c r="AZ3" s="79"/>
      <c r="BA3" s="79"/>
      <c r="BB3" s="85" t="s">
        <v>22</v>
      </c>
      <c r="BC3" s="86" t="s">
        <v>23</v>
      </c>
      <c r="BD3" s="91" t="s">
        <v>546</v>
      </c>
    </row>
    <row r="4" spans="1:65" ht="21" x14ac:dyDescent="0.25">
      <c r="A4" s="78"/>
      <c r="B4" s="79"/>
      <c r="C4" s="79"/>
      <c r="D4" s="79"/>
      <c r="E4" s="191" t="s">
        <v>36</v>
      </c>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81"/>
      <c r="AS4" s="90"/>
      <c r="AT4" s="90"/>
      <c r="AU4" s="90"/>
      <c r="AV4" s="81"/>
      <c r="AW4" s="81"/>
      <c r="AX4" s="81"/>
      <c r="AY4" s="81"/>
      <c r="AZ4" s="81"/>
      <c r="BA4" s="81"/>
      <c r="BB4" s="87" t="s">
        <v>24</v>
      </c>
      <c r="BC4" s="86" t="s">
        <v>25</v>
      </c>
      <c r="BD4" s="91" t="s">
        <v>547</v>
      </c>
    </row>
    <row r="5" spans="1:65" ht="15.75" thickBot="1" x14ac:dyDescent="0.3">
      <c r="A5" s="78"/>
      <c r="B5" s="79"/>
      <c r="C5" s="79"/>
      <c r="D5" s="79"/>
      <c r="E5" s="79"/>
      <c r="F5" s="79"/>
      <c r="G5" s="79"/>
      <c r="H5" s="79"/>
      <c r="I5" s="83"/>
      <c r="J5" s="79"/>
      <c r="K5" s="79"/>
      <c r="L5" s="79"/>
      <c r="M5" s="79"/>
      <c r="N5" s="79"/>
      <c r="O5" s="79"/>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52"/>
      <c r="AR5" s="142"/>
      <c r="AS5" s="152"/>
      <c r="AT5" s="152"/>
      <c r="AU5" s="152"/>
      <c r="AV5" s="142"/>
      <c r="AW5" s="142"/>
      <c r="AX5" s="142"/>
      <c r="AY5" s="142"/>
      <c r="AZ5" s="142"/>
      <c r="BA5" s="142"/>
      <c r="BB5" s="151" t="s">
        <v>26</v>
      </c>
      <c r="BC5" s="86">
        <v>100</v>
      </c>
      <c r="BD5" s="91" t="s">
        <v>548</v>
      </c>
    </row>
    <row r="6" spans="1:65" ht="21.75" customHeight="1" x14ac:dyDescent="0.25">
      <c r="A6" s="78"/>
      <c r="B6" s="192" t="s">
        <v>70</v>
      </c>
      <c r="C6" s="192"/>
      <c r="D6" s="192"/>
      <c r="E6" s="192"/>
      <c r="F6" s="192"/>
      <c r="G6" s="192"/>
      <c r="H6" s="192"/>
      <c r="I6" s="193" t="s">
        <v>67</v>
      </c>
      <c r="J6" s="193"/>
      <c r="K6" s="193"/>
      <c r="L6" s="193"/>
      <c r="M6" s="192" t="s">
        <v>40</v>
      </c>
      <c r="N6" s="192"/>
      <c r="O6" s="194"/>
      <c r="P6" s="182" t="s">
        <v>48</v>
      </c>
      <c r="Q6" s="183"/>
      <c r="R6" s="184"/>
      <c r="S6" s="195" t="s">
        <v>44</v>
      </c>
      <c r="T6" s="196"/>
      <c r="U6" s="196"/>
      <c r="V6" s="196"/>
      <c r="W6" s="196"/>
      <c r="X6" s="197"/>
      <c r="Y6" s="198" t="s">
        <v>539</v>
      </c>
      <c r="Z6" s="199"/>
      <c r="AA6" s="199"/>
      <c r="AB6" s="199"/>
      <c r="AC6" s="199"/>
      <c r="AD6" s="200"/>
      <c r="AE6" s="198" t="s">
        <v>579</v>
      </c>
      <c r="AF6" s="199"/>
      <c r="AG6" s="199"/>
      <c r="AH6" s="199"/>
      <c r="AI6" s="199"/>
      <c r="AJ6" s="200"/>
      <c r="AK6" s="198"/>
      <c r="AL6" s="199"/>
      <c r="AM6" s="199"/>
      <c r="AN6" s="199"/>
      <c r="AO6" s="199"/>
      <c r="AP6" s="200"/>
      <c r="AQ6" s="195" t="s">
        <v>632</v>
      </c>
      <c r="AR6" s="196"/>
      <c r="AS6" s="196"/>
      <c r="AT6" s="196"/>
      <c r="AU6" s="197"/>
      <c r="AV6" s="185" t="s">
        <v>37</v>
      </c>
      <c r="AW6" s="201"/>
      <c r="AX6" s="186"/>
      <c r="AY6" s="195" t="s">
        <v>69</v>
      </c>
      <c r="AZ6" s="197"/>
      <c r="BA6" s="185" t="s">
        <v>68</v>
      </c>
      <c r="BB6" s="186"/>
      <c r="BC6" s="187"/>
      <c r="BD6" s="187"/>
    </row>
    <row r="7" spans="1:65" s="128" customFormat="1" ht="60.75" thickBot="1" x14ac:dyDescent="0.25">
      <c r="A7" s="125"/>
      <c r="B7" s="126" t="s">
        <v>38</v>
      </c>
      <c r="C7" s="126" t="s">
        <v>3</v>
      </c>
      <c r="D7" s="127" t="s">
        <v>49</v>
      </c>
      <c r="E7" s="126" t="s">
        <v>28</v>
      </c>
      <c r="F7" s="126" t="s">
        <v>4</v>
      </c>
      <c r="G7" s="127" t="s">
        <v>1</v>
      </c>
      <c r="H7" s="127" t="s">
        <v>5</v>
      </c>
      <c r="I7" s="126" t="s">
        <v>46</v>
      </c>
      <c r="J7" s="126" t="s">
        <v>2</v>
      </c>
      <c r="K7" s="127" t="s">
        <v>41</v>
      </c>
      <c r="L7" s="127" t="s">
        <v>7</v>
      </c>
      <c r="M7" s="126" t="s">
        <v>43</v>
      </c>
      <c r="N7" s="127" t="s">
        <v>50</v>
      </c>
      <c r="O7" s="164" t="s">
        <v>29</v>
      </c>
      <c r="P7" s="165" t="s">
        <v>580</v>
      </c>
      <c r="Q7" s="155" t="s">
        <v>45</v>
      </c>
      <c r="R7" s="147" t="s">
        <v>574</v>
      </c>
      <c r="S7" s="165" t="s">
        <v>55</v>
      </c>
      <c r="T7" s="146" t="s">
        <v>54</v>
      </c>
      <c r="U7" s="155" t="s">
        <v>56</v>
      </c>
      <c r="V7" s="155" t="s">
        <v>53</v>
      </c>
      <c r="W7" s="146" t="s">
        <v>57</v>
      </c>
      <c r="X7" s="166" t="s">
        <v>52</v>
      </c>
      <c r="Y7" s="162" t="s">
        <v>540</v>
      </c>
      <c r="Z7" s="161" t="s">
        <v>541</v>
      </c>
      <c r="AA7" s="160" t="s">
        <v>542</v>
      </c>
      <c r="AB7" s="160" t="s">
        <v>543</v>
      </c>
      <c r="AC7" s="161" t="s">
        <v>544</v>
      </c>
      <c r="AD7" s="163" t="s">
        <v>545</v>
      </c>
      <c r="AE7" s="159" t="s">
        <v>572</v>
      </c>
      <c r="AF7" s="160" t="s">
        <v>573</v>
      </c>
      <c r="AG7" s="161" t="s">
        <v>576</v>
      </c>
      <c r="AH7" s="161" t="s">
        <v>575</v>
      </c>
      <c r="AI7" s="160" t="s">
        <v>577</v>
      </c>
      <c r="AJ7" s="202" t="s">
        <v>578</v>
      </c>
      <c r="AK7" s="204" t="s">
        <v>626</v>
      </c>
      <c r="AL7" s="204" t="s">
        <v>627</v>
      </c>
      <c r="AM7" s="204" t="s">
        <v>628</v>
      </c>
      <c r="AN7" s="204" t="s">
        <v>629</v>
      </c>
      <c r="AO7" s="204" t="s">
        <v>630</v>
      </c>
      <c r="AP7" s="204" t="s">
        <v>631</v>
      </c>
      <c r="AQ7" s="203" t="s">
        <v>30</v>
      </c>
      <c r="AR7" s="155" t="s">
        <v>31</v>
      </c>
      <c r="AS7" s="156" t="s">
        <v>71</v>
      </c>
      <c r="AT7" s="157" t="s">
        <v>39</v>
      </c>
      <c r="AU7" s="158" t="s">
        <v>32</v>
      </c>
      <c r="AV7" s="145" t="s">
        <v>33</v>
      </c>
      <c r="AW7" s="146" t="s">
        <v>58</v>
      </c>
      <c r="AX7" s="147" t="s">
        <v>72</v>
      </c>
      <c r="AY7" s="149" t="s">
        <v>250</v>
      </c>
      <c r="AZ7" s="150" t="s">
        <v>73</v>
      </c>
      <c r="BA7" s="149" t="s">
        <v>74</v>
      </c>
      <c r="BB7" s="150" t="s">
        <v>75</v>
      </c>
      <c r="BC7" s="141" t="s">
        <v>533</v>
      </c>
      <c r="BD7" s="92" t="s">
        <v>532</v>
      </c>
      <c r="BE7" s="123" t="s">
        <v>47</v>
      </c>
      <c r="BF7" s="124" t="s">
        <v>59</v>
      </c>
      <c r="BG7" s="124" t="s">
        <v>60</v>
      </c>
      <c r="BH7" s="124" t="s">
        <v>61</v>
      </c>
      <c r="BI7" s="124" t="s">
        <v>62</v>
      </c>
      <c r="BJ7" s="124" t="s">
        <v>63</v>
      </c>
      <c r="BK7" s="124" t="s">
        <v>64</v>
      </c>
      <c r="BL7" s="124" t="s">
        <v>65</v>
      </c>
      <c r="BM7" s="124" t="s">
        <v>66</v>
      </c>
    </row>
    <row r="8" spans="1:65" ht="242.25" x14ac:dyDescent="0.25">
      <c r="A8" s="108">
        <v>1</v>
      </c>
      <c r="B8" s="110" t="s">
        <v>473</v>
      </c>
      <c r="C8" s="108" t="s">
        <v>391</v>
      </c>
      <c r="D8" s="108"/>
      <c r="E8" s="108" t="s">
        <v>322</v>
      </c>
      <c r="F8" s="108" t="s">
        <v>392</v>
      </c>
      <c r="G8" s="108">
        <v>1</v>
      </c>
      <c r="H8" s="108" t="s">
        <v>399</v>
      </c>
      <c r="I8" s="111">
        <v>81</v>
      </c>
      <c r="J8" s="111" t="s">
        <v>376</v>
      </c>
      <c r="K8" s="108" t="s">
        <v>396</v>
      </c>
      <c r="L8" s="108" t="s">
        <v>443</v>
      </c>
      <c r="M8" s="108" t="s">
        <v>571</v>
      </c>
      <c r="N8" s="108" t="s">
        <v>521</v>
      </c>
      <c r="O8" s="108" t="s">
        <v>397</v>
      </c>
      <c r="P8" s="143"/>
      <c r="Q8" s="143">
        <v>20</v>
      </c>
      <c r="R8" s="143">
        <v>20</v>
      </c>
      <c r="S8" s="144">
        <v>2</v>
      </c>
      <c r="T8" s="143" t="s">
        <v>522</v>
      </c>
      <c r="U8" s="144">
        <v>1</v>
      </c>
      <c r="V8" s="143" t="s">
        <v>523</v>
      </c>
      <c r="W8" s="144">
        <v>2</v>
      </c>
      <c r="X8" s="143" t="s">
        <v>524</v>
      </c>
      <c r="Y8" s="143">
        <v>2</v>
      </c>
      <c r="Z8" s="143" t="s">
        <v>553</v>
      </c>
      <c r="AA8" s="143">
        <v>2</v>
      </c>
      <c r="AB8" s="143" t="s">
        <v>553</v>
      </c>
      <c r="AC8" s="143">
        <v>2</v>
      </c>
      <c r="AD8" s="143" t="s">
        <v>553</v>
      </c>
      <c r="AE8" s="143">
        <v>2</v>
      </c>
      <c r="AF8" s="143" t="s">
        <v>553</v>
      </c>
      <c r="AG8" s="143">
        <v>4</v>
      </c>
      <c r="AH8" s="143" t="s">
        <v>553</v>
      </c>
      <c r="AI8" s="143">
        <v>3</v>
      </c>
      <c r="AJ8" s="143" t="s">
        <v>553</v>
      </c>
      <c r="AK8" s="143"/>
      <c r="AL8" s="143"/>
      <c r="AM8" s="143"/>
      <c r="AN8" s="143"/>
      <c r="AO8" s="143"/>
      <c r="AP8" s="143"/>
      <c r="AQ8" s="153">
        <v>158000</v>
      </c>
      <c r="AR8" s="154">
        <v>192000</v>
      </c>
      <c r="AS8" s="154">
        <v>3800</v>
      </c>
      <c r="AT8" s="154">
        <v>137200</v>
      </c>
      <c r="AU8" s="154">
        <f>+AR8-AT8</f>
        <v>54800</v>
      </c>
      <c r="AV8" s="143">
        <f>+Q8</f>
        <v>20</v>
      </c>
      <c r="AW8" s="143">
        <v>20</v>
      </c>
      <c r="AX8" s="207">
        <v>20</v>
      </c>
      <c r="AY8" s="148">
        <f>+AS8/AQ8*100</f>
        <v>2.4050632911392404</v>
      </c>
      <c r="AZ8" s="143">
        <f>+AS8/AR8*100</f>
        <v>1.9791666666666665</v>
      </c>
      <c r="BA8" s="143">
        <f>+AX8/AV8*100</f>
        <v>100</v>
      </c>
      <c r="BB8" s="143">
        <f>+AX8/AW8*100</f>
        <v>100</v>
      </c>
      <c r="BC8" s="120"/>
      <c r="BD8" s="88"/>
      <c r="BE8" s="77"/>
      <c r="BF8" s="77" t="s">
        <v>9</v>
      </c>
      <c r="BG8" s="77"/>
      <c r="BH8" s="77"/>
      <c r="BI8" s="77"/>
      <c r="BJ8" s="77"/>
      <c r="BK8" s="77"/>
      <c r="BL8" s="77"/>
      <c r="BM8" s="77"/>
    </row>
    <row r="9" spans="1:65" ht="114.75" x14ac:dyDescent="0.25">
      <c r="A9" s="108">
        <v>2</v>
      </c>
      <c r="B9" s="110" t="s">
        <v>473</v>
      </c>
      <c r="C9" s="108" t="s">
        <v>391</v>
      </c>
      <c r="D9" s="108"/>
      <c r="E9" s="108" t="s">
        <v>322</v>
      </c>
      <c r="F9" s="108" t="s">
        <v>392</v>
      </c>
      <c r="G9" s="108">
        <v>1</v>
      </c>
      <c r="H9" s="108" t="s">
        <v>409</v>
      </c>
      <c r="I9" s="111">
        <v>82</v>
      </c>
      <c r="J9" s="111" t="s">
        <v>379</v>
      </c>
      <c r="K9" s="108" t="s">
        <v>441</v>
      </c>
      <c r="L9" s="108" t="s">
        <v>444</v>
      </c>
      <c r="M9" s="108" t="s">
        <v>571</v>
      </c>
      <c r="N9" s="108" t="s">
        <v>521</v>
      </c>
      <c r="O9" s="108" t="s">
        <v>398</v>
      </c>
      <c r="P9" s="112"/>
      <c r="Q9" s="108">
        <v>6</v>
      </c>
      <c r="R9" s="108">
        <v>6</v>
      </c>
      <c r="S9" s="108">
        <v>1</v>
      </c>
      <c r="T9" s="108" t="s">
        <v>568</v>
      </c>
      <c r="U9" s="108">
        <v>0</v>
      </c>
      <c r="V9" s="108" t="s">
        <v>560</v>
      </c>
      <c r="W9" s="108">
        <v>2</v>
      </c>
      <c r="X9" s="108" t="s">
        <v>569</v>
      </c>
      <c r="Y9" s="108">
        <v>0</v>
      </c>
      <c r="Z9" s="108" t="s">
        <v>560</v>
      </c>
      <c r="AA9" s="108">
        <v>0</v>
      </c>
      <c r="AB9" s="108" t="s">
        <v>560</v>
      </c>
      <c r="AC9" s="108">
        <v>0</v>
      </c>
      <c r="AD9" s="108" t="s">
        <v>560</v>
      </c>
      <c r="AE9" s="108">
        <v>0</v>
      </c>
      <c r="AF9" s="108" t="s">
        <v>560</v>
      </c>
      <c r="AG9" s="108">
        <v>0</v>
      </c>
      <c r="AH9" s="108" t="s">
        <v>560</v>
      </c>
      <c r="AI9" s="108">
        <v>0</v>
      </c>
      <c r="AJ9" s="108" t="s">
        <v>560</v>
      </c>
      <c r="AK9" s="108"/>
      <c r="AL9" s="108"/>
      <c r="AM9" s="108"/>
      <c r="AN9" s="108"/>
      <c r="AO9" s="108"/>
      <c r="AP9" s="108"/>
      <c r="AQ9" s="113">
        <v>160000</v>
      </c>
      <c r="AR9" s="113">
        <v>195000</v>
      </c>
      <c r="AS9" s="113">
        <v>3900</v>
      </c>
      <c r="AT9" s="113">
        <v>136500</v>
      </c>
      <c r="AU9" s="113">
        <f t="shared" ref="AU9:AU60" si="0">+AR9-AT9</f>
        <v>58500</v>
      </c>
      <c r="AV9" s="108">
        <f>+Q9</f>
        <v>6</v>
      </c>
      <c r="AW9" s="108">
        <v>6</v>
      </c>
      <c r="AX9" s="207">
        <v>4</v>
      </c>
      <c r="AY9" s="114">
        <f t="shared" ref="AY9:AY59" si="1">+AS9/AQ9*100</f>
        <v>2.4375</v>
      </c>
      <c r="AZ9" s="108">
        <f t="shared" ref="AZ9:AZ60" si="2">+AS9/AR9*100</f>
        <v>2</v>
      </c>
      <c r="BA9" s="108">
        <f t="shared" ref="BA9:BA60" si="3">+AX9/AV9*100</f>
        <v>66.666666666666657</v>
      </c>
      <c r="BB9" s="108">
        <f t="shared" ref="BB9:BB60" si="4">+AX9/AW9*100</f>
        <v>66.666666666666657</v>
      </c>
      <c r="BC9" s="167"/>
      <c r="BD9" s="178"/>
      <c r="BE9" s="77"/>
      <c r="BF9" s="77"/>
      <c r="BG9" s="77"/>
      <c r="BH9" s="77"/>
      <c r="BI9" s="77"/>
      <c r="BJ9" s="77"/>
      <c r="BK9" s="77"/>
      <c r="BL9" s="77"/>
      <c r="BM9" s="77"/>
    </row>
    <row r="10" spans="1:65" ht="165.75" x14ac:dyDescent="0.25">
      <c r="A10" s="129">
        <v>3</v>
      </c>
      <c r="B10" s="129" t="s">
        <v>254</v>
      </c>
      <c r="C10" s="129" t="s">
        <v>281</v>
      </c>
      <c r="D10" s="129"/>
      <c r="E10" s="129" t="s">
        <v>322</v>
      </c>
      <c r="F10" s="129" t="s">
        <v>392</v>
      </c>
      <c r="G10" s="129">
        <v>1</v>
      </c>
      <c r="H10" s="129" t="s">
        <v>282</v>
      </c>
      <c r="I10" s="130">
        <v>88</v>
      </c>
      <c r="J10" s="129" t="s">
        <v>253</v>
      </c>
      <c r="K10" s="129" t="s">
        <v>304</v>
      </c>
      <c r="L10" s="129" t="s">
        <v>413</v>
      </c>
      <c r="M10" s="129" t="s">
        <v>571</v>
      </c>
      <c r="N10" s="129" t="s">
        <v>521</v>
      </c>
      <c r="O10" s="129" t="s">
        <v>475</v>
      </c>
      <c r="P10" s="129"/>
      <c r="Q10" s="129">
        <v>12</v>
      </c>
      <c r="R10" s="129">
        <v>4</v>
      </c>
      <c r="S10" s="129">
        <v>1</v>
      </c>
      <c r="T10" s="129" t="s">
        <v>581</v>
      </c>
      <c r="U10" s="129">
        <v>0</v>
      </c>
      <c r="V10" s="129" t="s">
        <v>560</v>
      </c>
      <c r="W10" s="129">
        <v>0</v>
      </c>
      <c r="X10" s="129" t="s">
        <v>560</v>
      </c>
      <c r="Y10" s="129">
        <v>1</v>
      </c>
      <c r="Z10" s="129" t="s">
        <v>581</v>
      </c>
      <c r="AA10" s="129">
        <v>0</v>
      </c>
      <c r="AB10" s="129" t="s">
        <v>560</v>
      </c>
      <c r="AC10" s="129">
        <v>0</v>
      </c>
      <c r="AD10" s="129" t="s">
        <v>560</v>
      </c>
      <c r="AE10" s="129">
        <v>1</v>
      </c>
      <c r="AF10" s="129" t="s">
        <v>581</v>
      </c>
      <c r="AG10" s="129">
        <v>0</v>
      </c>
      <c r="AH10" s="129" t="s">
        <v>560</v>
      </c>
      <c r="AI10" s="129">
        <v>0</v>
      </c>
      <c r="AJ10" s="129" t="s">
        <v>560</v>
      </c>
      <c r="AK10" s="129"/>
      <c r="AL10" s="129"/>
      <c r="AM10" s="129"/>
      <c r="AN10" s="129"/>
      <c r="AO10" s="129"/>
      <c r="AP10" s="129"/>
      <c r="AQ10" s="131">
        <v>158000</v>
      </c>
      <c r="AR10" s="131">
        <v>193000</v>
      </c>
      <c r="AS10" s="131">
        <v>3750</v>
      </c>
      <c r="AT10" s="131">
        <v>137800</v>
      </c>
      <c r="AU10" s="131">
        <f t="shared" si="0"/>
        <v>55200</v>
      </c>
      <c r="AV10" s="129">
        <v>4</v>
      </c>
      <c r="AW10" s="129">
        <v>4</v>
      </c>
      <c r="AX10" s="206">
        <v>4</v>
      </c>
      <c r="AY10" s="132">
        <f t="shared" si="1"/>
        <v>2.3734177215189876</v>
      </c>
      <c r="AZ10" s="129">
        <f t="shared" si="2"/>
        <v>1.9430051813471503</v>
      </c>
      <c r="BA10" s="129">
        <f t="shared" si="3"/>
        <v>100</v>
      </c>
      <c r="BB10" s="129">
        <f t="shared" si="4"/>
        <v>100</v>
      </c>
      <c r="BC10" s="76"/>
      <c r="BD10" s="118"/>
      <c r="BE10" s="77" t="s">
        <v>582</v>
      </c>
      <c r="BF10" s="77"/>
      <c r="BG10" s="77"/>
      <c r="BH10" s="77"/>
      <c r="BI10" s="77"/>
      <c r="BJ10" s="77"/>
      <c r="BK10" s="77"/>
      <c r="BL10" s="77"/>
      <c r="BM10" s="77"/>
    </row>
    <row r="11" spans="1:65" ht="153" x14ac:dyDescent="0.25">
      <c r="A11" s="129">
        <v>4</v>
      </c>
      <c r="B11" s="129" t="s">
        <v>254</v>
      </c>
      <c r="C11" s="129" t="s">
        <v>281</v>
      </c>
      <c r="D11" s="129"/>
      <c r="E11" s="129" t="s">
        <v>322</v>
      </c>
      <c r="F11" s="129" t="s">
        <v>392</v>
      </c>
      <c r="G11" s="129">
        <v>1</v>
      </c>
      <c r="H11" s="129" t="str">
        <f>+H10</f>
        <v>POA</v>
      </c>
      <c r="I11" s="130">
        <v>88</v>
      </c>
      <c r="J11" s="129" t="s">
        <v>253</v>
      </c>
      <c r="K11" s="129" t="s">
        <v>305</v>
      </c>
      <c r="L11" s="129" t="s">
        <v>414</v>
      </c>
      <c r="M11" s="129" t="s">
        <v>571</v>
      </c>
      <c r="N11" s="129" t="s">
        <v>521</v>
      </c>
      <c r="O11" s="129" t="s">
        <v>364</v>
      </c>
      <c r="P11" s="129"/>
      <c r="Q11" s="129">
        <v>12</v>
      </c>
      <c r="R11" s="129">
        <v>12</v>
      </c>
      <c r="S11" s="129">
        <v>1</v>
      </c>
      <c r="T11" s="129" t="s">
        <v>528</v>
      </c>
      <c r="U11" s="129">
        <v>0</v>
      </c>
      <c r="V11" s="129" t="s">
        <v>560</v>
      </c>
      <c r="W11" s="129">
        <v>0</v>
      </c>
      <c r="X11" s="129" t="s">
        <v>560</v>
      </c>
      <c r="Y11" s="129">
        <v>1</v>
      </c>
      <c r="Z11" s="129" t="s">
        <v>528</v>
      </c>
      <c r="AA11" s="129">
        <v>0</v>
      </c>
      <c r="AB11" s="129" t="s">
        <v>560</v>
      </c>
      <c r="AC11" s="129">
        <v>0</v>
      </c>
      <c r="AD11" s="129" t="s">
        <v>560</v>
      </c>
      <c r="AE11" s="129">
        <v>1</v>
      </c>
      <c r="AF11" s="129" t="s">
        <v>528</v>
      </c>
      <c r="AG11" s="129">
        <v>0</v>
      </c>
      <c r="AH11" s="129" t="s">
        <v>560</v>
      </c>
      <c r="AI11" s="129">
        <v>0</v>
      </c>
      <c r="AJ11" s="129" t="s">
        <v>560</v>
      </c>
      <c r="AK11" s="129"/>
      <c r="AL11" s="129"/>
      <c r="AM11" s="129"/>
      <c r="AN11" s="129"/>
      <c r="AO11" s="129"/>
      <c r="AP11" s="129"/>
      <c r="AQ11" s="131">
        <f>154000+229000</f>
        <v>383000</v>
      </c>
      <c r="AR11" s="131">
        <v>196000</v>
      </c>
      <c r="AS11" s="131">
        <v>3850</v>
      </c>
      <c r="AT11" s="131">
        <v>135900</v>
      </c>
      <c r="AU11" s="131">
        <f t="shared" si="0"/>
        <v>60100</v>
      </c>
      <c r="AV11" s="129">
        <v>4</v>
      </c>
      <c r="AW11" s="129">
        <v>4</v>
      </c>
      <c r="AX11" s="206">
        <v>4</v>
      </c>
      <c r="AY11" s="132">
        <f t="shared" si="1"/>
        <v>1.0052219321148825</v>
      </c>
      <c r="AZ11" s="129">
        <f t="shared" si="2"/>
        <v>1.9642857142857142</v>
      </c>
      <c r="BA11" s="129">
        <f t="shared" si="3"/>
        <v>100</v>
      </c>
      <c r="BB11" s="129">
        <f t="shared" si="4"/>
        <v>100</v>
      </c>
      <c r="BC11" s="76"/>
      <c r="BD11" s="118"/>
      <c r="BE11" s="77" t="s">
        <v>582</v>
      </c>
      <c r="BF11" s="77"/>
      <c r="BG11" s="77"/>
      <c r="BH11" s="77"/>
      <c r="BI11" s="77"/>
      <c r="BJ11" s="77"/>
      <c r="BK11" s="77"/>
      <c r="BL11" s="77"/>
      <c r="BM11" s="77"/>
    </row>
    <row r="12" spans="1:65" ht="102" x14ac:dyDescent="0.25">
      <c r="A12" s="129">
        <v>5</v>
      </c>
      <c r="B12" s="129" t="str">
        <f t="shared" ref="B12:C12" si="5">+B11</f>
        <v>E0001</v>
      </c>
      <c r="C12" s="129" t="str">
        <f t="shared" si="5"/>
        <v>Administracion publica con organización y calidad</v>
      </c>
      <c r="D12" s="129"/>
      <c r="E12" s="129" t="str">
        <f t="shared" ref="E12:F12" si="6">+E11</f>
        <v>1.3.1.</v>
      </c>
      <c r="F12" s="129" t="str">
        <f t="shared" si="6"/>
        <v>Planeación, control y evaluación</v>
      </c>
      <c r="G12" s="129">
        <v>1</v>
      </c>
      <c r="H12" s="129" t="s">
        <v>282</v>
      </c>
      <c r="I12" s="130">
        <f t="shared" ref="I12:J12" si="7">+I11</f>
        <v>88</v>
      </c>
      <c r="J12" s="129" t="str">
        <f t="shared" si="7"/>
        <v xml:space="preserve">Establecer 4 programas administrativos y de seguimiento en la administraciòn </v>
      </c>
      <c r="K12" s="129" t="s">
        <v>426</v>
      </c>
      <c r="L12" s="129" t="s">
        <v>476</v>
      </c>
      <c r="M12" s="129" t="s">
        <v>571</v>
      </c>
      <c r="N12" s="129" t="s">
        <v>521</v>
      </c>
      <c r="O12" s="129" t="s">
        <v>477</v>
      </c>
      <c r="P12" s="129"/>
      <c r="Q12" s="129">
        <v>4</v>
      </c>
      <c r="R12" s="129">
        <v>4</v>
      </c>
      <c r="S12" s="129">
        <v>1</v>
      </c>
      <c r="T12" s="129" t="s">
        <v>529</v>
      </c>
      <c r="U12" s="129">
        <v>0</v>
      </c>
      <c r="V12" s="129" t="s">
        <v>560</v>
      </c>
      <c r="W12" s="129">
        <v>0</v>
      </c>
      <c r="X12" s="129" t="s">
        <v>560</v>
      </c>
      <c r="Y12" s="129">
        <v>1</v>
      </c>
      <c r="Z12" s="129" t="s">
        <v>529</v>
      </c>
      <c r="AA12" s="129">
        <v>0</v>
      </c>
      <c r="AB12" s="129" t="s">
        <v>560</v>
      </c>
      <c r="AC12" s="129">
        <v>0</v>
      </c>
      <c r="AD12" s="129" t="s">
        <v>560</v>
      </c>
      <c r="AE12" s="129">
        <v>1</v>
      </c>
      <c r="AF12" s="129" t="s">
        <v>529</v>
      </c>
      <c r="AG12" s="129">
        <v>0</v>
      </c>
      <c r="AH12" s="129" t="s">
        <v>560</v>
      </c>
      <c r="AI12" s="129">
        <v>0</v>
      </c>
      <c r="AJ12" s="129" t="s">
        <v>560</v>
      </c>
      <c r="AK12" s="129"/>
      <c r="AL12" s="129"/>
      <c r="AM12" s="129"/>
      <c r="AN12" s="129"/>
      <c r="AO12" s="129"/>
      <c r="AP12" s="129"/>
      <c r="AQ12" s="131">
        <v>156000</v>
      </c>
      <c r="AR12" s="131">
        <v>190000</v>
      </c>
      <c r="AS12" s="131">
        <v>3950</v>
      </c>
      <c r="AT12" s="131">
        <v>137200</v>
      </c>
      <c r="AU12" s="131">
        <f t="shared" si="0"/>
        <v>52800</v>
      </c>
      <c r="AV12" s="129">
        <v>4</v>
      </c>
      <c r="AW12" s="129">
        <v>4</v>
      </c>
      <c r="AX12" s="206">
        <v>4</v>
      </c>
      <c r="AY12" s="132">
        <f t="shared" si="1"/>
        <v>2.5320512820512819</v>
      </c>
      <c r="AZ12" s="129">
        <f t="shared" si="2"/>
        <v>2.0789473684210527</v>
      </c>
      <c r="BA12" s="129">
        <f t="shared" si="3"/>
        <v>100</v>
      </c>
      <c r="BB12" s="129">
        <f t="shared" si="4"/>
        <v>100</v>
      </c>
      <c r="BC12" s="76"/>
      <c r="BD12" s="118"/>
      <c r="BE12" s="77" t="s">
        <v>583</v>
      </c>
      <c r="BF12" s="77"/>
      <c r="BG12" s="77"/>
      <c r="BH12" s="77"/>
      <c r="BI12" s="77"/>
      <c r="BJ12" s="77"/>
      <c r="BK12" s="77"/>
      <c r="BL12" s="77"/>
      <c r="BM12" s="77"/>
    </row>
    <row r="13" spans="1:65" ht="127.5" x14ac:dyDescent="0.25">
      <c r="A13" s="108">
        <v>6</v>
      </c>
      <c r="B13" s="108" t="s">
        <v>254</v>
      </c>
      <c r="C13" s="108" t="s">
        <v>281</v>
      </c>
      <c r="D13" s="108"/>
      <c r="E13" s="108" t="s">
        <v>372</v>
      </c>
      <c r="F13" s="108" t="s">
        <v>392</v>
      </c>
      <c r="G13" s="108">
        <v>2</v>
      </c>
      <c r="H13" s="108" t="s">
        <v>283</v>
      </c>
      <c r="I13" s="109">
        <v>88</v>
      </c>
      <c r="J13" s="108" t="s">
        <v>253</v>
      </c>
      <c r="K13" s="108" t="s">
        <v>417</v>
      </c>
      <c r="L13" s="108" t="s">
        <v>394</v>
      </c>
      <c r="M13" s="108" t="s">
        <v>571</v>
      </c>
      <c r="N13" s="108" t="s">
        <v>521</v>
      </c>
      <c r="O13" s="108" t="s">
        <v>395</v>
      </c>
      <c r="P13" s="108"/>
      <c r="Q13" s="108">
        <v>20</v>
      </c>
      <c r="R13" s="108">
        <v>20</v>
      </c>
      <c r="S13" s="108">
        <v>3</v>
      </c>
      <c r="T13" s="108" t="s">
        <v>536</v>
      </c>
      <c r="U13" s="108">
        <v>3</v>
      </c>
      <c r="V13" s="108" t="s">
        <v>536</v>
      </c>
      <c r="W13" s="108">
        <v>2</v>
      </c>
      <c r="X13" s="108" t="s">
        <v>537</v>
      </c>
      <c r="Y13" s="108">
        <v>2</v>
      </c>
      <c r="Z13" s="108" t="s">
        <v>536</v>
      </c>
      <c r="AA13" s="108">
        <v>2</v>
      </c>
      <c r="AB13" s="108" t="s">
        <v>536</v>
      </c>
      <c r="AC13" s="108">
        <v>2</v>
      </c>
      <c r="AD13" s="108" t="s">
        <v>536</v>
      </c>
      <c r="AE13" s="108">
        <v>2</v>
      </c>
      <c r="AF13" s="108" t="s">
        <v>536</v>
      </c>
      <c r="AG13" s="108">
        <v>2</v>
      </c>
      <c r="AH13" s="108" t="s">
        <v>536</v>
      </c>
      <c r="AI13" s="108">
        <v>2</v>
      </c>
      <c r="AJ13" s="108" t="s">
        <v>536</v>
      </c>
      <c r="AK13" s="108"/>
      <c r="AL13" s="108"/>
      <c r="AM13" s="108"/>
      <c r="AN13" s="108"/>
      <c r="AO13" s="108"/>
      <c r="AP13" s="108"/>
      <c r="AQ13" s="113">
        <v>160000</v>
      </c>
      <c r="AR13" s="113">
        <v>195000</v>
      </c>
      <c r="AS13" s="113">
        <v>3700</v>
      </c>
      <c r="AT13" s="113">
        <v>137600</v>
      </c>
      <c r="AU13" s="113">
        <f t="shared" si="0"/>
        <v>57400</v>
      </c>
      <c r="AV13" s="108">
        <v>20</v>
      </c>
      <c r="AW13" s="108">
        <v>20</v>
      </c>
      <c r="AX13" s="207">
        <v>20</v>
      </c>
      <c r="AY13" s="114">
        <f t="shared" si="1"/>
        <v>2.3125</v>
      </c>
      <c r="AZ13" s="108">
        <f t="shared" si="2"/>
        <v>1.8974358974358976</v>
      </c>
      <c r="BA13" s="108">
        <f t="shared" si="3"/>
        <v>100</v>
      </c>
      <c r="BB13" s="108">
        <f t="shared" si="4"/>
        <v>100</v>
      </c>
      <c r="BC13" s="121"/>
      <c r="BD13" s="88"/>
      <c r="BE13" s="77"/>
      <c r="BF13" s="77"/>
      <c r="BG13" s="77"/>
      <c r="BH13" s="77"/>
      <c r="BI13" s="77"/>
      <c r="BJ13" s="77"/>
      <c r="BK13" s="77"/>
      <c r="BL13" s="77"/>
      <c r="BM13" s="77"/>
    </row>
    <row r="14" spans="1:65" ht="102" x14ac:dyDescent="0.25">
      <c r="A14" s="108">
        <v>7</v>
      </c>
      <c r="B14" s="108" t="s">
        <v>254</v>
      </c>
      <c r="C14" s="108" t="s">
        <v>281</v>
      </c>
      <c r="D14" s="108"/>
      <c r="E14" s="108" t="s">
        <v>322</v>
      </c>
      <c r="F14" s="108" t="s">
        <v>392</v>
      </c>
      <c r="G14" s="108">
        <v>2</v>
      </c>
      <c r="H14" s="108" t="s">
        <v>283</v>
      </c>
      <c r="I14" s="109">
        <v>88</v>
      </c>
      <c r="J14" s="108" t="s">
        <v>253</v>
      </c>
      <c r="K14" s="108" t="s">
        <v>416</v>
      </c>
      <c r="L14" s="108" t="s">
        <v>338</v>
      </c>
      <c r="M14" s="108" t="s">
        <v>571</v>
      </c>
      <c r="N14" s="108" t="s">
        <v>521</v>
      </c>
      <c r="O14" s="108" t="s">
        <v>352</v>
      </c>
      <c r="P14" s="108"/>
      <c r="Q14" s="108">
        <v>3</v>
      </c>
      <c r="R14" s="108">
        <v>3</v>
      </c>
      <c r="S14" s="108">
        <v>1</v>
      </c>
      <c r="T14" s="108" t="s">
        <v>584</v>
      </c>
      <c r="U14" s="108">
        <v>0</v>
      </c>
      <c r="V14" s="108" t="s">
        <v>560</v>
      </c>
      <c r="W14" s="108">
        <v>0</v>
      </c>
      <c r="X14" s="108" t="s">
        <v>560</v>
      </c>
      <c r="Y14" s="108">
        <v>1</v>
      </c>
      <c r="Z14" s="108" t="s">
        <v>584</v>
      </c>
      <c r="AA14" s="108">
        <v>0</v>
      </c>
      <c r="AB14" s="108" t="s">
        <v>560</v>
      </c>
      <c r="AC14" s="108">
        <v>0</v>
      </c>
      <c r="AD14" s="108" t="s">
        <v>560</v>
      </c>
      <c r="AE14" s="108">
        <v>1</v>
      </c>
      <c r="AF14" s="108" t="s">
        <v>584</v>
      </c>
      <c r="AG14" s="108">
        <v>0</v>
      </c>
      <c r="AH14" s="108" t="s">
        <v>560</v>
      </c>
      <c r="AI14" s="108">
        <v>0</v>
      </c>
      <c r="AJ14" s="108" t="s">
        <v>560</v>
      </c>
      <c r="AK14" s="108"/>
      <c r="AL14" s="108"/>
      <c r="AM14" s="108"/>
      <c r="AN14" s="108"/>
      <c r="AO14" s="108"/>
      <c r="AP14" s="108"/>
      <c r="AQ14" s="113">
        <v>158000</v>
      </c>
      <c r="AR14" s="113">
        <v>190000</v>
      </c>
      <c r="AS14" s="113">
        <v>3650</v>
      </c>
      <c r="AT14" s="113">
        <v>137800</v>
      </c>
      <c r="AU14" s="113">
        <f t="shared" si="0"/>
        <v>52200</v>
      </c>
      <c r="AV14" s="108">
        <v>3</v>
      </c>
      <c r="AW14" s="108">
        <v>3</v>
      </c>
      <c r="AX14" s="207">
        <v>3</v>
      </c>
      <c r="AY14" s="114">
        <f t="shared" si="1"/>
        <v>2.3101265822784813</v>
      </c>
      <c r="AZ14" s="108">
        <f t="shared" si="2"/>
        <v>1.9210526315789473</v>
      </c>
      <c r="BA14" s="108">
        <f t="shared" si="3"/>
        <v>100</v>
      </c>
      <c r="BB14" s="108">
        <f t="shared" si="4"/>
        <v>100</v>
      </c>
      <c r="BC14" s="121"/>
      <c r="BD14" s="88"/>
      <c r="BE14" s="77"/>
      <c r="BF14" s="77"/>
      <c r="BG14" s="77"/>
      <c r="BH14" s="77"/>
      <c r="BI14" s="77"/>
      <c r="BJ14" s="77"/>
      <c r="BK14" s="77"/>
      <c r="BL14" s="77"/>
      <c r="BM14" s="77"/>
    </row>
    <row r="15" spans="1:65" ht="102" x14ac:dyDescent="0.25">
      <c r="A15" s="129">
        <v>8</v>
      </c>
      <c r="B15" s="129" t="str">
        <f t="shared" ref="B15:C15" si="8">+B14</f>
        <v>E0001</v>
      </c>
      <c r="C15" s="129" t="str">
        <f t="shared" si="8"/>
        <v>Administracion publica con organización y calidad</v>
      </c>
      <c r="D15" s="129"/>
      <c r="E15" s="129" t="str">
        <f t="shared" ref="E15" si="9">+E14</f>
        <v>1.3.1.</v>
      </c>
      <c r="F15" s="129" t="s">
        <v>392</v>
      </c>
      <c r="G15" s="129">
        <v>2</v>
      </c>
      <c r="H15" s="129" t="s">
        <v>283</v>
      </c>
      <c r="I15" s="130">
        <f t="shared" ref="I15:J15" si="10">+I14</f>
        <v>88</v>
      </c>
      <c r="J15" s="129" t="str">
        <f t="shared" si="10"/>
        <v xml:space="preserve">Establecer 4 programas administrativos y de seguimiento en la administraciòn </v>
      </c>
      <c r="K15" s="129" t="s">
        <v>415</v>
      </c>
      <c r="L15" s="129" t="s">
        <v>418</v>
      </c>
      <c r="M15" s="129" t="s">
        <v>571</v>
      </c>
      <c r="N15" s="129" t="s">
        <v>521</v>
      </c>
      <c r="O15" s="129" t="s">
        <v>478</v>
      </c>
      <c r="P15" s="129"/>
      <c r="Q15" s="129">
        <v>6</v>
      </c>
      <c r="R15" s="129">
        <v>4</v>
      </c>
      <c r="S15" s="129">
        <v>1</v>
      </c>
      <c r="T15" s="129" t="s">
        <v>418</v>
      </c>
      <c r="U15" s="129">
        <v>0</v>
      </c>
      <c r="V15" s="129" t="s">
        <v>586</v>
      </c>
      <c r="W15" s="129">
        <v>0</v>
      </c>
      <c r="X15" s="129" t="s">
        <v>586</v>
      </c>
      <c r="Y15" s="133">
        <v>0</v>
      </c>
      <c r="Z15" s="133" t="s">
        <v>586</v>
      </c>
      <c r="AA15" s="133">
        <v>0</v>
      </c>
      <c r="AB15" s="129" t="s">
        <v>586</v>
      </c>
      <c r="AC15" s="133">
        <v>0</v>
      </c>
      <c r="AD15" s="133" t="s">
        <v>586</v>
      </c>
      <c r="AE15" s="133">
        <v>0</v>
      </c>
      <c r="AF15" s="133" t="s">
        <v>586</v>
      </c>
      <c r="AG15" s="133">
        <v>0</v>
      </c>
      <c r="AH15" s="133" t="s">
        <v>586</v>
      </c>
      <c r="AI15" s="133">
        <v>0</v>
      </c>
      <c r="AJ15" s="133" t="s">
        <v>587</v>
      </c>
      <c r="AK15" s="133"/>
      <c r="AL15" s="133"/>
      <c r="AM15" s="133"/>
      <c r="AN15" s="133"/>
      <c r="AO15" s="133"/>
      <c r="AP15" s="133"/>
      <c r="AQ15" s="131">
        <v>160000</v>
      </c>
      <c r="AR15" s="131">
        <v>190000</v>
      </c>
      <c r="AS15" s="131">
        <v>3850</v>
      </c>
      <c r="AT15" s="131">
        <v>137400</v>
      </c>
      <c r="AU15" s="131">
        <f t="shared" si="0"/>
        <v>52600</v>
      </c>
      <c r="AV15" s="129">
        <v>2</v>
      </c>
      <c r="AW15" s="129">
        <v>6</v>
      </c>
      <c r="AX15" s="206">
        <v>3</v>
      </c>
      <c r="AY15" s="132">
        <f t="shared" si="1"/>
        <v>2.40625</v>
      </c>
      <c r="AZ15" s="129">
        <f t="shared" si="2"/>
        <v>2.0263157894736841</v>
      </c>
      <c r="BA15" s="129">
        <f>+AX15/AV15*100</f>
        <v>150</v>
      </c>
      <c r="BB15" s="129">
        <f t="shared" si="4"/>
        <v>50</v>
      </c>
      <c r="BC15" s="167"/>
      <c r="BD15" s="178"/>
      <c r="BE15" s="77"/>
      <c r="BF15" s="77"/>
      <c r="BG15" s="77"/>
      <c r="BH15" s="77"/>
      <c r="BI15" s="77"/>
      <c r="BJ15" s="77"/>
      <c r="BK15" s="77"/>
      <c r="BL15" s="77"/>
      <c r="BM15" s="77"/>
    </row>
    <row r="16" spans="1:65" ht="102" x14ac:dyDescent="0.25">
      <c r="A16" s="108">
        <v>9</v>
      </c>
      <c r="B16" s="108" t="s">
        <v>254</v>
      </c>
      <c r="C16" s="108" t="s">
        <v>281</v>
      </c>
      <c r="D16" s="108"/>
      <c r="E16" s="108" t="s">
        <v>322</v>
      </c>
      <c r="F16" s="108" t="s">
        <v>392</v>
      </c>
      <c r="G16" s="108">
        <v>3</v>
      </c>
      <c r="H16" s="108" t="s">
        <v>284</v>
      </c>
      <c r="I16" s="109">
        <v>88</v>
      </c>
      <c r="J16" s="108" t="s">
        <v>253</v>
      </c>
      <c r="K16" s="108" t="s">
        <v>323</v>
      </c>
      <c r="L16" s="108" t="s">
        <v>513</v>
      </c>
      <c r="M16" s="108" t="s">
        <v>571</v>
      </c>
      <c r="N16" s="108" t="s">
        <v>521</v>
      </c>
      <c r="O16" s="108" t="s">
        <v>353</v>
      </c>
      <c r="P16" s="108"/>
      <c r="Q16" s="108">
        <v>21</v>
      </c>
      <c r="R16" s="108">
        <v>21</v>
      </c>
      <c r="S16" s="108">
        <v>0</v>
      </c>
      <c r="T16" s="108" t="s">
        <v>560</v>
      </c>
      <c r="U16" s="108">
        <v>0</v>
      </c>
      <c r="V16" s="108" t="s">
        <v>560</v>
      </c>
      <c r="W16" s="108">
        <v>21</v>
      </c>
      <c r="X16" s="108" t="s">
        <v>585</v>
      </c>
      <c r="Y16" s="108">
        <v>0</v>
      </c>
      <c r="Z16" s="108" t="s">
        <v>560</v>
      </c>
      <c r="AA16" s="108">
        <v>0</v>
      </c>
      <c r="AB16" s="108" t="s">
        <v>560</v>
      </c>
      <c r="AC16" s="108">
        <v>0</v>
      </c>
      <c r="AD16" s="108" t="s">
        <v>560</v>
      </c>
      <c r="AE16" s="108">
        <v>0</v>
      </c>
      <c r="AF16" s="108" t="s">
        <v>560</v>
      </c>
      <c r="AG16" s="108">
        <v>0</v>
      </c>
      <c r="AH16" s="108" t="s">
        <v>560</v>
      </c>
      <c r="AI16" s="108">
        <v>0</v>
      </c>
      <c r="AJ16" s="108" t="s">
        <v>560</v>
      </c>
      <c r="AK16" s="108"/>
      <c r="AL16" s="108"/>
      <c r="AM16" s="108"/>
      <c r="AN16" s="108"/>
      <c r="AO16" s="108"/>
      <c r="AP16" s="108"/>
      <c r="AQ16" s="113">
        <v>156000</v>
      </c>
      <c r="AR16" s="113">
        <v>196000</v>
      </c>
      <c r="AS16" s="113">
        <v>3600</v>
      </c>
      <c r="AT16" s="113">
        <v>137900</v>
      </c>
      <c r="AU16" s="113">
        <f t="shared" si="0"/>
        <v>58100</v>
      </c>
      <c r="AV16" s="108">
        <v>21</v>
      </c>
      <c r="AW16" s="108">
        <v>21</v>
      </c>
      <c r="AX16" s="207">
        <v>21</v>
      </c>
      <c r="AY16" s="114">
        <f t="shared" si="1"/>
        <v>2.3076923076923079</v>
      </c>
      <c r="AZ16" s="108">
        <f t="shared" si="2"/>
        <v>1.8367346938775513</v>
      </c>
      <c r="BA16" s="108">
        <f t="shared" si="3"/>
        <v>100</v>
      </c>
      <c r="BB16" s="108">
        <f t="shared" si="4"/>
        <v>100</v>
      </c>
      <c r="BC16" s="121"/>
      <c r="BD16" s="88"/>
      <c r="BE16" s="77"/>
      <c r="BF16" s="77"/>
      <c r="BG16" s="77"/>
      <c r="BH16" s="77"/>
      <c r="BI16" s="77"/>
      <c r="BJ16" s="77"/>
      <c r="BK16" s="77"/>
      <c r="BL16" s="77"/>
      <c r="BM16" s="77"/>
    </row>
    <row r="17" spans="1:65" ht="102" x14ac:dyDescent="0.25">
      <c r="A17" s="108">
        <v>10</v>
      </c>
      <c r="B17" s="108" t="s">
        <v>254</v>
      </c>
      <c r="C17" s="108" t="s">
        <v>281</v>
      </c>
      <c r="D17" s="108"/>
      <c r="E17" s="108" t="s">
        <v>322</v>
      </c>
      <c r="F17" s="108" t="s">
        <v>392</v>
      </c>
      <c r="G17" s="108">
        <v>4</v>
      </c>
      <c r="H17" s="108" t="s">
        <v>296</v>
      </c>
      <c r="I17" s="109">
        <v>88</v>
      </c>
      <c r="J17" s="108" t="s">
        <v>253</v>
      </c>
      <c r="K17" s="108" t="s">
        <v>324</v>
      </c>
      <c r="L17" s="108" t="s">
        <v>301</v>
      </c>
      <c r="M17" s="108" t="s">
        <v>571</v>
      </c>
      <c r="N17" s="108" t="s">
        <v>521</v>
      </c>
      <c r="O17" s="108" t="s">
        <v>354</v>
      </c>
      <c r="P17" s="108"/>
      <c r="Q17" s="108">
        <v>52</v>
      </c>
      <c r="R17" s="108">
        <v>52</v>
      </c>
      <c r="S17" s="108"/>
      <c r="T17" s="108" t="s">
        <v>538</v>
      </c>
      <c r="U17" s="108">
        <v>52</v>
      </c>
      <c r="V17" s="108" t="s">
        <v>538</v>
      </c>
      <c r="W17" s="108"/>
      <c r="X17" s="108" t="s">
        <v>538</v>
      </c>
      <c r="Y17" s="108"/>
      <c r="Z17" s="108" t="s">
        <v>538</v>
      </c>
      <c r="AA17" s="108"/>
      <c r="AB17" s="108" t="s">
        <v>538</v>
      </c>
      <c r="AC17" s="108"/>
      <c r="AD17" s="108"/>
      <c r="AE17" s="108"/>
      <c r="AF17" s="108"/>
      <c r="AG17" s="108"/>
      <c r="AH17" s="108"/>
      <c r="AI17" s="108"/>
      <c r="AJ17" s="108"/>
      <c r="AK17" s="108"/>
      <c r="AL17" s="108"/>
      <c r="AM17" s="108"/>
      <c r="AN17" s="108"/>
      <c r="AO17" s="108"/>
      <c r="AP17" s="108"/>
      <c r="AQ17" s="113">
        <v>159000</v>
      </c>
      <c r="AR17" s="113">
        <v>191000</v>
      </c>
      <c r="AS17" s="113">
        <v>3900</v>
      </c>
      <c r="AT17" s="113">
        <v>137400</v>
      </c>
      <c r="AU17" s="113">
        <f t="shared" si="0"/>
        <v>53600</v>
      </c>
      <c r="AV17" s="108">
        <v>52</v>
      </c>
      <c r="AW17" s="108">
        <f t="shared" ref="AW17:AW22" si="11">+AV17</f>
        <v>52</v>
      </c>
      <c r="AX17" s="207">
        <v>52</v>
      </c>
      <c r="AY17" s="114">
        <f t="shared" si="1"/>
        <v>2.4528301886792456</v>
      </c>
      <c r="AZ17" s="108">
        <f t="shared" si="2"/>
        <v>2.0418848167539267</v>
      </c>
      <c r="BA17" s="108">
        <f t="shared" si="3"/>
        <v>100</v>
      </c>
      <c r="BB17" s="108">
        <f t="shared" si="4"/>
        <v>100</v>
      </c>
      <c r="BC17" s="121"/>
      <c r="BD17" s="88"/>
      <c r="BE17" s="77"/>
      <c r="BF17" s="77"/>
      <c r="BG17" s="77"/>
      <c r="BH17" s="77"/>
      <c r="BI17" s="77"/>
      <c r="BJ17" s="77"/>
      <c r="BK17" s="77"/>
      <c r="BL17" s="77"/>
      <c r="BM17" s="77"/>
    </row>
    <row r="18" spans="1:65" ht="102" x14ac:dyDescent="0.25">
      <c r="A18" s="129">
        <v>11</v>
      </c>
      <c r="B18" s="129" t="s">
        <v>254</v>
      </c>
      <c r="C18" s="129" t="s">
        <v>281</v>
      </c>
      <c r="D18" s="129"/>
      <c r="E18" s="129" t="s">
        <v>322</v>
      </c>
      <c r="F18" s="129" t="s">
        <v>392</v>
      </c>
      <c r="G18" s="129">
        <v>4</v>
      </c>
      <c r="H18" s="129" t="str">
        <f>+H17</f>
        <v>cumplimiento a la LGCG</v>
      </c>
      <c r="I18" s="130">
        <v>88</v>
      </c>
      <c r="J18" s="129" t="s">
        <v>253</v>
      </c>
      <c r="K18" s="129" t="s">
        <v>325</v>
      </c>
      <c r="L18" s="129" t="s">
        <v>300</v>
      </c>
      <c r="M18" s="129" t="s">
        <v>571</v>
      </c>
      <c r="N18" s="129" t="s">
        <v>521</v>
      </c>
      <c r="O18" s="129" t="s">
        <v>479</v>
      </c>
      <c r="P18" s="129"/>
      <c r="Q18" s="129">
        <v>4</v>
      </c>
      <c r="R18" s="129">
        <v>4</v>
      </c>
      <c r="S18" s="129">
        <v>1</v>
      </c>
      <c r="T18" s="129" t="s">
        <v>588</v>
      </c>
      <c r="U18" s="129">
        <v>0</v>
      </c>
      <c r="V18" s="129" t="s">
        <v>560</v>
      </c>
      <c r="W18" s="129">
        <v>0</v>
      </c>
      <c r="X18" s="129" t="s">
        <v>560</v>
      </c>
      <c r="Y18" s="133">
        <v>1</v>
      </c>
      <c r="Z18" s="129" t="s">
        <v>588</v>
      </c>
      <c r="AA18" s="133">
        <v>0</v>
      </c>
      <c r="AB18" s="133" t="s">
        <v>560</v>
      </c>
      <c r="AC18" s="133">
        <v>0</v>
      </c>
      <c r="AD18" s="133" t="s">
        <v>560</v>
      </c>
      <c r="AE18" s="133">
        <v>1</v>
      </c>
      <c r="AF18" s="129" t="s">
        <v>588</v>
      </c>
      <c r="AG18" s="133">
        <v>0</v>
      </c>
      <c r="AH18" s="133" t="s">
        <v>560</v>
      </c>
      <c r="AI18" s="133">
        <v>0</v>
      </c>
      <c r="AJ18" s="133" t="s">
        <v>560</v>
      </c>
      <c r="AK18" s="133"/>
      <c r="AL18" s="133"/>
      <c r="AM18" s="133"/>
      <c r="AN18" s="133"/>
      <c r="AO18" s="133"/>
      <c r="AP18" s="133"/>
      <c r="AQ18" s="131">
        <v>156000</v>
      </c>
      <c r="AR18" s="131">
        <v>192000</v>
      </c>
      <c r="AS18" s="131">
        <v>3600</v>
      </c>
      <c r="AT18" s="131">
        <v>137500</v>
      </c>
      <c r="AU18" s="131">
        <f t="shared" si="0"/>
        <v>54500</v>
      </c>
      <c r="AV18" s="129">
        <v>4</v>
      </c>
      <c r="AW18" s="129">
        <f t="shared" si="11"/>
        <v>4</v>
      </c>
      <c r="AX18" s="206">
        <v>4</v>
      </c>
      <c r="AY18" s="132">
        <f t="shared" si="1"/>
        <v>2.3076923076923079</v>
      </c>
      <c r="AZ18" s="129">
        <f t="shared" si="2"/>
        <v>1.875</v>
      </c>
      <c r="BA18" s="129">
        <f t="shared" si="3"/>
        <v>100</v>
      </c>
      <c r="BB18" s="129">
        <f t="shared" si="4"/>
        <v>100</v>
      </c>
      <c r="BC18" s="76"/>
      <c r="BD18" s="118"/>
      <c r="BE18" s="77"/>
      <c r="BF18" s="77"/>
      <c r="BG18" s="77"/>
      <c r="BH18" s="77"/>
      <c r="BI18" s="77"/>
      <c r="BJ18" s="77"/>
      <c r="BK18" s="77"/>
      <c r="BL18" s="77"/>
      <c r="BM18" s="77"/>
    </row>
    <row r="19" spans="1:65" ht="102" x14ac:dyDescent="0.25">
      <c r="A19" s="129">
        <v>12</v>
      </c>
      <c r="B19" s="129" t="s">
        <v>254</v>
      </c>
      <c r="C19" s="129" t="s">
        <v>281</v>
      </c>
      <c r="D19" s="129"/>
      <c r="E19" s="129" t="s">
        <v>322</v>
      </c>
      <c r="F19" s="129" t="s">
        <v>392</v>
      </c>
      <c r="G19" s="129">
        <v>4</v>
      </c>
      <c r="H19" s="129" t="str">
        <f>+H18</f>
        <v>cumplimiento a la LGCG</v>
      </c>
      <c r="I19" s="130">
        <v>88</v>
      </c>
      <c r="J19" s="129" t="s">
        <v>253</v>
      </c>
      <c r="K19" s="129" t="s">
        <v>326</v>
      </c>
      <c r="L19" s="129" t="s">
        <v>339</v>
      </c>
      <c r="M19" s="129" t="s">
        <v>571</v>
      </c>
      <c r="N19" s="129" t="s">
        <v>521</v>
      </c>
      <c r="O19" s="129" t="s">
        <v>480</v>
      </c>
      <c r="P19" s="129"/>
      <c r="Q19" s="129">
        <v>1</v>
      </c>
      <c r="R19" s="129">
        <v>1</v>
      </c>
      <c r="S19" s="129">
        <v>0</v>
      </c>
      <c r="T19" s="129" t="s">
        <v>560</v>
      </c>
      <c r="U19" s="129">
        <v>0</v>
      </c>
      <c r="V19" s="129" t="s">
        <v>560</v>
      </c>
      <c r="W19" s="129">
        <v>0</v>
      </c>
      <c r="X19" s="129" t="s">
        <v>560</v>
      </c>
      <c r="Y19" s="129">
        <v>0</v>
      </c>
      <c r="Z19" s="129" t="s">
        <v>560</v>
      </c>
      <c r="AA19" s="129">
        <v>0</v>
      </c>
      <c r="AB19" s="129" t="s">
        <v>560</v>
      </c>
      <c r="AC19" s="129">
        <v>0</v>
      </c>
      <c r="AD19" s="129" t="s">
        <v>560</v>
      </c>
      <c r="AE19" s="129">
        <v>0</v>
      </c>
      <c r="AF19" s="129" t="s">
        <v>560</v>
      </c>
      <c r="AG19" s="129">
        <v>1</v>
      </c>
      <c r="AH19" s="129" t="s">
        <v>589</v>
      </c>
      <c r="AI19" s="129">
        <v>0</v>
      </c>
      <c r="AJ19" s="129" t="s">
        <v>560</v>
      </c>
      <c r="AK19" s="129"/>
      <c r="AL19" s="129"/>
      <c r="AM19" s="129"/>
      <c r="AN19" s="129"/>
      <c r="AO19" s="129"/>
      <c r="AP19" s="129"/>
      <c r="AQ19" s="131">
        <f>160000+229000</f>
        <v>389000</v>
      </c>
      <c r="AR19" s="131">
        <v>190000</v>
      </c>
      <c r="AS19" s="131">
        <v>3800</v>
      </c>
      <c r="AT19" s="131">
        <v>138000</v>
      </c>
      <c r="AU19" s="131">
        <f t="shared" si="0"/>
        <v>52000</v>
      </c>
      <c r="AV19" s="129">
        <v>1</v>
      </c>
      <c r="AW19" s="129">
        <v>1</v>
      </c>
      <c r="AX19" s="206">
        <v>1</v>
      </c>
      <c r="AY19" s="132">
        <f t="shared" si="1"/>
        <v>0.9768637532133676</v>
      </c>
      <c r="AZ19" s="129">
        <f t="shared" si="2"/>
        <v>2</v>
      </c>
      <c r="BA19" s="129">
        <f t="shared" si="3"/>
        <v>100</v>
      </c>
      <c r="BB19" s="129">
        <f t="shared" si="4"/>
        <v>100</v>
      </c>
      <c r="BC19" s="121"/>
      <c r="BD19" s="88"/>
      <c r="BE19" s="77"/>
      <c r="BF19" s="77"/>
      <c r="BG19" s="77"/>
      <c r="BH19" s="77"/>
      <c r="BI19" s="77"/>
      <c r="BJ19" s="77"/>
      <c r="BK19" s="77"/>
      <c r="BL19" s="77"/>
      <c r="BM19" s="77"/>
    </row>
    <row r="20" spans="1:65" ht="102" x14ac:dyDescent="0.25">
      <c r="A20" s="108">
        <v>13</v>
      </c>
      <c r="B20" s="108" t="s">
        <v>254</v>
      </c>
      <c r="C20" s="108" t="s">
        <v>281</v>
      </c>
      <c r="D20" s="108"/>
      <c r="E20" s="108" t="s">
        <v>322</v>
      </c>
      <c r="F20" s="108" t="s">
        <v>392</v>
      </c>
      <c r="G20" s="108">
        <v>4</v>
      </c>
      <c r="H20" s="108" t="str">
        <f>+H19</f>
        <v>cumplimiento a la LGCG</v>
      </c>
      <c r="I20" s="109">
        <v>88</v>
      </c>
      <c r="J20" s="108" t="s">
        <v>253</v>
      </c>
      <c r="K20" s="108" t="s">
        <v>327</v>
      </c>
      <c r="L20" s="108" t="s">
        <v>340</v>
      </c>
      <c r="M20" s="108" t="s">
        <v>571</v>
      </c>
      <c r="N20" s="108" t="s">
        <v>521</v>
      </c>
      <c r="O20" s="108" t="s">
        <v>481</v>
      </c>
      <c r="P20" s="108"/>
      <c r="Q20" s="108">
        <v>1</v>
      </c>
      <c r="R20" s="108">
        <v>1</v>
      </c>
      <c r="S20" s="108">
        <v>0</v>
      </c>
      <c r="T20" s="108" t="s">
        <v>560</v>
      </c>
      <c r="U20" s="108">
        <v>0</v>
      </c>
      <c r="V20" s="108" t="s">
        <v>560</v>
      </c>
      <c r="W20" s="108">
        <v>0</v>
      </c>
      <c r="X20" s="108" t="s">
        <v>560</v>
      </c>
      <c r="Y20" s="108">
        <v>0</v>
      </c>
      <c r="Z20" s="108" t="s">
        <v>560</v>
      </c>
      <c r="AA20" s="108">
        <v>1</v>
      </c>
      <c r="AB20" s="108" t="s">
        <v>567</v>
      </c>
      <c r="AC20" s="108">
        <v>0</v>
      </c>
      <c r="AD20" s="108" t="s">
        <v>560</v>
      </c>
      <c r="AE20" s="108">
        <v>0</v>
      </c>
      <c r="AF20" s="108" t="s">
        <v>560</v>
      </c>
      <c r="AG20" s="108">
        <v>0</v>
      </c>
      <c r="AH20" s="108" t="s">
        <v>560</v>
      </c>
      <c r="AI20" s="108">
        <v>0</v>
      </c>
      <c r="AJ20" s="108" t="s">
        <v>560</v>
      </c>
      <c r="AK20" s="108"/>
      <c r="AL20" s="108"/>
      <c r="AM20" s="108"/>
      <c r="AN20" s="108"/>
      <c r="AO20" s="108"/>
      <c r="AP20" s="108"/>
      <c r="AQ20" s="113">
        <v>160000</v>
      </c>
      <c r="AR20" s="113">
        <v>195000</v>
      </c>
      <c r="AS20" s="113">
        <v>3700</v>
      </c>
      <c r="AT20" s="113">
        <v>137000</v>
      </c>
      <c r="AU20" s="113">
        <f t="shared" si="0"/>
        <v>58000</v>
      </c>
      <c r="AV20" s="108">
        <v>1</v>
      </c>
      <c r="AW20" s="108">
        <f t="shared" si="11"/>
        <v>1</v>
      </c>
      <c r="AX20" s="207">
        <v>1</v>
      </c>
      <c r="AY20" s="114">
        <f t="shared" si="1"/>
        <v>2.3125</v>
      </c>
      <c r="AZ20" s="108">
        <f t="shared" si="2"/>
        <v>1.8974358974358976</v>
      </c>
      <c r="BA20" s="108">
        <f t="shared" si="3"/>
        <v>100</v>
      </c>
      <c r="BB20" s="108">
        <f t="shared" si="4"/>
        <v>100</v>
      </c>
      <c r="BC20" s="121"/>
      <c r="BD20" s="88"/>
      <c r="BE20" s="77"/>
      <c r="BF20" s="77"/>
      <c r="BG20" s="77"/>
      <c r="BH20" s="77"/>
      <c r="BI20" s="77"/>
      <c r="BJ20" s="77"/>
      <c r="BK20" s="77"/>
      <c r="BL20" s="77"/>
      <c r="BM20" s="77"/>
    </row>
    <row r="21" spans="1:65" ht="102" x14ac:dyDescent="0.25">
      <c r="A21" s="129">
        <v>14</v>
      </c>
      <c r="B21" s="129" t="s">
        <v>254</v>
      </c>
      <c r="C21" s="129" t="s">
        <v>281</v>
      </c>
      <c r="D21" s="129"/>
      <c r="E21" s="129" t="s">
        <v>322</v>
      </c>
      <c r="F21" s="129" t="s">
        <v>392</v>
      </c>
      <c r="G21" s="129">
        <v>5</v>
      </c>
      <c r="H21" s="129" t="s">
        <v>286</v>
      </c>
      <c r="I21" s="130">
        <v>88</v>
      </c>
      <c r="J21" s="129" t="s">
        <v>253</v>
      </c>
      <c r="K21" s="129" t="s">
        <v>328</v>
      </c>
      <c r="L21" s="129" t="s">
        <v>423</v>
      </c>
      <c r="M21" s="129" t="s">
        <v>571</v>
      </c>
      <c r="N21" s="129" t="s">
        <v>521</v>
      </c>
      <c r="O21" s="129" t="s">
        <v>516</v>
      </c>
      <c r="P21" s="129"/>
      <c r="Q21" s="129">
        <v>28</v>
      </c>
      <c r="R21" s="129">
        <v>28</v>
      </c>
      <c r="S21" s="129">
        <v>28</v>
      </c>
      <c r="T21" s="129" t="s">
        <v>556</v>
      </c>
      <c r="U21" s="129">
        <v>0</v>
      </c>
      <c r="V21" s="129" t="s">
        <v>557</v>
      </c>
      <c r="W21" s="129">
        <v>0</v>
      </c>
      <c r="X21" s="129" t="s">
        <v>558</v>
      </c>
      <c r="Y21" s="133">
        <v>0</v>
      </c>
      <c r="Z21" s="129" t="s">
        <v>558</v>
      </c>
      <c r="AA21" s="133">
        <v>0</v>
      </c>
      <c r="AB21" s="129" t="s">
        <v>558</v>
      </c>
      <c r="AC21" s="133">
        <v>0</v>
      </c>
      <c r="AD21" s="129" t="s">
        <v>558</v>
      </c>
      <c r="AE21" s="129">
        <v>0</v>
      </c>
      <c r="AF21" s="129" t="s">
        <v>558</v>
      </c>
      <c r="AG21" s="129">
        <v>0</v>
      </c>
      <c r="AH21" s="129" t="s">
        <v>558</v>
      </c>
      <c r="AI21" s="129">
        <v>0</v>
      </c>
      <c r="AJ21" s="129" t="s">
        <v>558</v>
      </c>
      <c r="AK21" s="129"/>
      <c r="AL21" s="129"/>
      <c r="AM21" s="129"/>
      <c r="AN21" s="129"/>
      <c r="AO21" s="129"/>
      <c r="AP21" s="129"/>
      <c r="AQ21" s="131">
        <v>158000</v>
      </c>
      <c r="AR21" s="131">
        <v>196000</v>
      </c>
      <c r="AS21" s="131">
        <v>3600</v>
      </c>
      <c r="AT21" s="131">
        <v>136500</v>
      </c>
      <c r="AU21" s="131">
        <f t="shared" si="0"/>
        <v>59500</v>
      </c>
      <c r="AV21" s="129">
        <v>28</v>
      </c>
      <c r="AW21" s="129">
        <v>28</v>
      </c>
      <c r="AX21" s="206">
        <v>28</v>
      </c>
      <c r="AY21" s="132">
        <f t="shared" si="1"/>
        <v>2.278481012658228</v>
      </c>
      <c r="AZ21" s="129">
        <f t="shared" si="2"/>
        <v>1.8367346938775513</v>
      </c>
      <c r="BA21" s="129">
        <f t="shared" si="3"/>
        <v>100</v>
      </c>
      <c r="BB21" s="129">
        <f t="shared" si="4"/>
        <v>100</v>
      </c>
      <c r="BC21" s="88"/>
      <c r="BD21" s="88"/>
      <c r="BE21" s="77"/>
      <c r="BF21" s="77"/>
      <c r="BG21" s="77"/>
      <c r="BH21" s="77"/>
      <c r="BI21" s="77"/>
      <c r="BJ21" s="77"/>
      <c r="BK21" s="77"/>
      <c r="BL21" s="77"/>
      <c r="BM21" s="77"/>
    </row>
    <row r="22" spans="1:65" ht="102" x14ac:dyDescent="0.25">
      <c r="A22" s="129">
        <v>15</v>
      </c>
      <c r="B22" s="129" t="s">
        <v>254</v>
      </c>
      <c r="C22" s="129" t="s">
        <v>281</v>
      </c>
      <c r="D22" s="129"/>
      <c r="E22" s="129" t="s">
        <v>322</v>
      </c>
      <c r="F22" s="129" t="s">
        <v>392</v>
      </c>
      <c r="G22" s="129">
        <v>5</v>
      </c>
      <c r="H22" s="129" t="s">
        <v>286</v>
      </c>
      <c r="I22" s="130">
        <v>88</v>
      </c>
      <c r="J22" s="129" t="s">
        <v>253</v>
      </c>
      <c r="K22" s="129" t="s">
        <v>442</v>
      </c>
      <c r="L22" s="129" t="s">
        <v>424</v>
      </c>
      <c r="M22" s="129" t="s">
        <v>571</v>
      </c>
      <c r="N22" s="129" t="s">
        <v>521</v>
      </c>
      <c r="O22" s="129" t="s">
        <v>517</v>
      </c>
      <c r="P22" s="129"/>
      <c r="Q22" s="129">
        <v>1</v>
      </c>
      <c r="R22" s="129">
        <v>1</v>
      </c>
      <c r="S22" s="129">
        <v>1</v>
      </c>
      <c r="T22" s="130" t="s">
        <v>559</v>
      </c>
      <c r="U22" s="129">
        <v>0</v>
      </c>
      <c r="V22" s="129" t="s">
        <v>558</v>
      </c>
      <c r="W22" s="129">
        <v>0</v>
      </c>
      <c r="X22" s="129" t="s">
        <v>558</v>
      </c>
      <c r="Y22" s="133">
        <v>0</v>
      </c>
      <c r="Z22" s="129" t="s">
        <v>558</v>
      </c>
      <c r="AA22" s="133">
        <v>0</v>
      </c>
      <c r="AB22" s="129" t="s">
        <v>558</v>
      </c>
      <c r="AC22" s="133">
        <v>0</v>
      </c>
      <c r="AD22" s="129" t="s">
        <v>558</v>
      </c>
      <c r="AE22" s="129">
        <v>0</v>
      </c>
      <c r="AF22" s="129" t="s">
        <v>558</v>
      </c>
      <c r="AG22" s="129">
        <v>0</v>
      </c>
      <c r="AH22" s="129" t="s">
        <v>558</v>
      </c>
      <c r="AI22" s="129">
        <v>0</v>
      </c>
      <c r="AJ22" s="129" t="s">
        <v>558</v>
      </c>
      <c r="AK22" s="129"/>
      <c r="AL22" s="129"/>
      <c r="AM22" s="129"/>
      <c r="AN22" s="129"/>
      <c r="AO22" s="129"/>
      <c r="AP22" s="129"/>
      <c r="AQ22" s="131">
        <v>154000</v>
      </c>
      <c r="AR22" s="131">
        <v>197000</v>
      </c>
      <c r="AS22" s="131">
        <v>3600</v>
      </c>
      <c r="AT22" s="131">
        <v>137000</v>
      </c>
      <c r="AU22" s="131">
        <f t="shared" si="0"/>
        <v>60000</v>
      </c>
      <c r="AV22" s="129">
        <v>1</v>
      </c>
      <c r="AW22" s="129">
        <f t="shared" si="11"/>
        <v>1</v>
      </c>
      <c r="AX22" s="206">
        <v>1</v>
      </c>
      <c r="AY22" s="132">
        <f t="shared" si="1"/>
        <v>2.3376623376623376</v>
      </c>
      <c r="AZ22" s="129">
        <f t="shared" si="2"/>
        <v>1.8274111675126905</v>
      </c>
      <c r="BA22" s="129">
        <v>100</v>
      </c>
      <c r="BB22" s="129">
        <v>100</v>
      </c>
      <c r="BC22" s="88"/>
      <c r="BD22" s="88"/>
      <c r="BE22" s="77"/>
      <c r="BF22" s="77"/>
      <c r="BG22" s="77"/>
      <c r="BH22" s="77"/>
      <c r="BI22" s="77"/>
      <c r="BJ22" s="77"/>
      <c r="BK22" s="77"/>
      <c r="BL22" s="77"/>
      <c r="BM22" s="77"/>
    </row>
    <row r="23" spans="1:65" ht="102" x14ac:dyDescent="0.25">
      <c r="A23" s="129">
        <v>16</v>
      </c>
      <c r="B23" s="129" t="s">
        <v>254</v>
      </c>
      <c r="C23" s="129" t="s">
        <v>281</v>
      </c>
      <c r="D23" s="129"/>
      <c r="E23" s="129" t="s">
        <v>322</v>
      </c>
      <c r="F23" s="129" t="s">
        <v>392</v>
      </c>
      <c r="G23" s="129">
        <v>6</v>
      </c>
      <c r="H23" s="129" t="s">
        <v>410</v>
      </c>
      <c r="I23" s="130">
        <v>88</v>
      </c>
      <c r="J23" s="129" t="s">
        <v>253</v>
      </c>
      <c r="K23" s="129" t="s">
        <v>329</v>
      </c>
      <c r="L23" s="129" t="s">
        <v>297</v>
      </c>
      <c r="M23" s="129" t="s">
        <v>571</v>
      </c>
      <c r="N23" s="129" t="s">
        <v>521</v>
      </c>
      <c r="O23" s="129" t="s">
        <v>365</v>
      </c>
      <c r="P23" s="129"/>
      <c r="Q23" s="129">
        <v>4</v>
      </c>
      <c r="R23" s="129">
        <v>4</v>
      </c>
      <c r="S23" s="129">
        <v>28</v>
      </c>
      <c r="T23" s="129" t="s">
        <v>561</v>
      </c>
      <c r="U23" s="129">
        <v>0</v>
      </c>
      <c r="V23" s="129" t="s">
        <v>560</v>
      </c>
      <c r="W23" s="129">
        <v>0</v>
      </c>
      <c r="X23" s="129" t="s">
        <v>560</v>
      </c>
      <c r="Y23" s="133">
        <v>0</v>
      </c>
      <c r="Z23" s="129" t="s">
        <v>560</v>
      </c>
      <c r="AA23" s="133">
        <v>0</v>
      </c>
      <c r="AB23" s="133" t="s">
        <v>560</v>
      </c>
      <c r="AC23" s="133">
        <v>0</v>
      </c>
      <c r="AD23" s="133" t="s">
        <v>560</v>
      </c>
      <c r="AE23" s="133">
        <v>0</v>
      </c>
      <c r="AF23" s="129" t="s">
        <v>560</v>
      </c>
      <c r="AG23" s="133">
        <v>0</v>
      </c>
      <c r="AH23" s="133" t="s">
        <v>560</v>
      </c>
      <c r="AI23" s="133">
        <v>0</v>
      </c>
      <c r="AJ23" s="133" t="s">
        <v>560</v>
      </c>
      <c r="AK23" s="133"/>
      <c r="AL23" s="133"/>
      <c r="AM23" s="133"/>
      <c r="AN23" s="133"/>
      <c r="AO23" s="133"/>
      <c r="AP23" s="133"/>
      <c r="AQ23" s="131">
        <v>156000</v>
      </c>
      <c r="AR23" s="131">
        <v>195000</v>
      </c>
      <c r="AS23" s="131">
        <v>3900</v>
      </c>
      <c r="AT23" s="131">
        <v>136900</v>
      </c>
      <c r="AU23" s="131">
        <f t="shared" si="0"/>
        <v>58100</v>
      </c>
      <c r="AV23" s="129">
        <v>28</v>
      </c>
      <c r="AW23" s="129">
        <v>28</v>
      </c>
      <c r="AX23" s="206">
        <v>28</v>
      </c>
      <c r="AY23" s="132">
        <f t="shared" si="1"/>
        <v>2.5</v>
      </c>
      <c r="AZ23" s="129">
        <f t="shared" si="2"/>
        <v>2</v>
      </c>
      <c r="BA23" s="129">
        <f t="shared" si="3"/>
        <v>100</v>
      </c>
      <c r="BB23" s="129">
        <f t="shared" si="4"/>
        <v>100</v>
      </c>
      <c r="BC23" s="121"/>
      <c r="BD23" s="88"/>
      <c r="BE23" s="77"/>
      <c r="BF23" s="77"/>
      <c r="BG23" s="77"/>
      <c r="BH23" s="77"/>
      <c r="BI23" s="77"/>
      <c r="BJ23" s="77"/>
      <c r="BK23" s="77"/>
      <c r="BL23" s="77"/>
      <c r="BM23" s="77"/>
    </row>
    <row r="24" spans="1:65" ht="102" x14ac:dyDescent="0.25">
      <c r="A24" s="108">
        <v>17</v>
      </c>
      <c r="B24" s="108" t="s">
        <v>254</v>
      </c>
      <c r="C24" s="108" t="s">
        <v>281</v>
      </c>
      <c r="D24" s="108"/>
      <c r="E24" s="108" t="s">
        <v>322</v>
      </c>
      <c r="F24" s="108" t="s">
        <v>392</v>
      </c>
      <c r="G24" s="108">
        <v>6</v>
      </c>
      <c r="H24" s="108" t="str">
        <f>+H23</f>
        <v>control interno</v>
      </c>
      <c r="I24" s="109">
        <v>88</v>
      </c>
      <c r="J24" s="108" t="s">
        <v>253</v>
      </c>
      <c r="K24" s="108" t="s">
        <v>330</v>
      </c>
      <c r="L24" s="108" t="s">
        <v>298</v>
      </c>
      <c r="M24" s="108" t="s">
        <v>571</v>
      </c>
      <c r="N24" s="108" t="s">
        <v>521</v>
      </c>
      <c r="O24" s="108" t="s">
        <v>358</v>
      </c>
      <c r="P24" s="108"/>
      <c r="Q24" s="108">
        <v>2</v>
      </c>
      <c r="R24" s="108">
        <v>20</v>
      </c>
      <c r="S24" s="108">
        <v>20</v>
      </c>
      <c r="T24" s="108" t="s">
        <v>590</v>
      </c>
      <c r="U24" s="108">
        <v>0</v>
      </c>
      <c r="V24" s="108" t="s">
        <v>560</v>
      </c>
      <c r="W24" s="108">
        <v>0</v>
      </c>
      <c r="X24" s="108" t="s">
        <v>560</v>
      </c>
      <c r="Y24" s="108">
        <v>0</v>
      </c>
      <c r="Z24" s="108" t="s">
        <v>560</v>
      </c>
      <c r="AA24" s="108">
        <v>0</v>
      </c>
      <c r="AB24" s="108" t="s">
        <v>560</v>
      </c>
      <c r="AC24" s="108">
        <v>0</v>
      </c>
      <c r="AD24" s="108" t="s">
        <v>560</v>
      </c>
      <c r="AE24" s="108">
        <v>0</v>
      </c>
      <c r="AF24" s="108" t="s">
        <v>560</v>
      </c>
      <c r="AG24" s="108">
        <v>0</v>
      </c>
      <c r="AH24" s="108" t="s">
        <v>560</v>
      </c>
      <c r="AI24" s="108">
        <v>0</v>
      </c>
      <c r="AJ24" s="108" t="s">
        <v>560</v>
      </c>
      <c r="AK24" s="108"/>
      <c r="AL24" s="108"/>
      <c r="AM24" s="108"/>
      <c r="AN24" s="108"/>
      <c r="AO24" s="108"/>
      <c r="AP24" s="108"/>
      <c r="AQ24" s="113">
        <v>158000</v>
      </c>
      <c r="AR24" s="113">
        <v>194000</v>
      </c>
      <c r="AS24" s="113">
        <v>3600</v>
      </c>
      <c r="AT24" s="113">
        <v>136800</v>
      </c>
      <c r="AU24" s="113">
        <f t="shared" si="0"/>
        <v>57200</v>
      </c>
      <c r="AV24" s="108">
        <v>20</v>
      </c>
      <c r="AW24" s="108">
        <v>20</v>
      </c>
      <c r="AX24" s="207">
        <v>20</v>
      </c>
      <c r="AY24" s="114">
        <f t="shared" si="1"/>
        <v>2.278481012658228</v>
      </c>
      <c r="AZ24" s="108">
        <f t="shared" si="2"/>
        <v>1.8556701030927836</v>
      </c>
      <c r="BA24" s="108">
        <f t="shared" si="3"/>
        <v>100</v>
      </c>
      <c r="BB24" s="108">
        <f t="shared" si="4"/>
        <v>100</v>
      </c>
      <c r="BC24" s="121"/>
      <c r="BD24" s="88"/>
      <c r="BE24" s="77"/>
      <c r="BF24" s="77"/>
      <c r="BG24" s="77"/>
      <c r="BH24" s="77"/>
      <c r="BI24" s="77"/>
      <c r="BJ24" s="77"/>
      <c r="BK24" s="77"/>
      <c r="BL24" s="77"/>
      <c r="BM24" s="77"/>
    </row>
    <row r="25" spans="1:65" ht="127.5" x14ac:dyDescent="0.25">
      <c r="A25" s="108">
        <v>18</v>
      </c>
      <c r="B25" s="108" t="str">
        <f t="shared" ref="B25:C29" si="12">+B24</f>
        <v>E0001</v>
      </c>
      <c r="C25" s="108" t="str">
        <f t="shared" si="12"/>
        <v>Administracion publica con organización y calidad</v>
      </c>
      <c r="D25" s="108"/>
      <c r="E25" s="108" t="str">
        <f t="shared" ref="E25:E29" si="13">+E24</f>
        <v>1.3.1.</v>
      </c>
      <c r="F25" s="108" t="s">
        <v>392</v>
      </c>
      <c r="G25" s="108">
        <v>6</v>
      </c>
      <c r="H25" s="108" t="s">
        <v>410</v>
      </c>
      <c r="I25" s="109">
        <f t="shared" ref="I25:J30" si="14">+I24</f>
        <v>88</v>
      </c>
      <c r="J25" s="108" t="str">
        <f t="shared" si="14"/>
        <v xml:space="preserve">Establecer 4 programas administrativos y de seguimiento en la administraciòn </v>
      </c>
      <c r="K25" s="108" t="s">
        <v>445</v>
      </c>
      <c r="L25" s="108" t="s">
        <v>419</v>
      </c>
      <c r="M25" s="108" t="s">
        <v>571</v>
      </c>
      <c r="N25" s="108" t="s">
        <v>521</v>
      </c>
      <c r="O25" s="108" t="s">
        <v>482</v>
      </c>
      <c r="P25" s="108"/>
      <c r="Q25" s="108">
        <v>4</v>
      </c>
      <c r="R25" s="108">
        <v>4</v>
      </c>
      <c r="S25" s="108">
        <v>1</v>
      </c>
      <c r="T25" s="108" t="s">
        <v>591</v>
      </c>
      <c r="U25" s="108">
        <v>0</v>
      </c>
      <c r="V25" s="108" t="s">
        <v>560</v>
      </c>
      <c r="W25" s="108">
        <v>0</v>
      </c>
      <c r="X25" s="108" t="s">
        <v>560</v>
      </c>
      <c r="Y25" s="108">
        <v>1</v>
      </c>
      <c r="Z25" s="108" t="s">
        <v>591</v>
      </c>
      <c r="AA25" s="108">
        <v>0</v>
      </c>
      <c r="AB25" s="108" t="s">
        <v>560</v>
      </c>
      <c r="AC25" s="108">
        <v>0</v>
      </c>
      <c r="AD25" s="108" t="s">
        <v>586</v>
      </c>
      <c r="AE25" s="108">
        <v>0</v>
      </c>
      <c r="AF25" s="108" t="s">
        <v>586</v>
      </c>
      <c r="AG25" s="108">
        <v>0</v>
      </c>
      <c r="AH25" s="108" t="s">
        <v>586</v>
      </c>
      <c r="AI25" s="108">
        <v>0</v>
      </c>
      <c r="AJ25" s="108" t="s">
        <v>587</v>
      </c>
      <c r="AK25" s="108"/>
      <c r="AL25" s="108"/>
      <c r="AM25" s="108"/>
      <c r="AN25" s="108"/>
      <c r="AO25" s="108"/>
      <c r="AP25" s="108"/>
      <c r="AQ25" s="113">
        <v>160000</v>
      </c>
      <c r="AR25" s="113">
        <v>193000</v>
      </c>
      <c r="AS25" s="113">
        <v>3850</v>
      </c>
      <c r="AT25" s="113">
        <v>137100</v>
      </c>
      <c r="AU25" s="113">
        <f t="shared" si="0"/>
        <v>55900</v>
      </c>
      <c r="AV25" s="108">
        <v>4</v>
      </c>
      <c r="AW25" s="108">
        <v>4</v>
      </c>
      <c r="AX25" s="207">
        <v>4</v>
      </c>
      <c r="AY25" s="114">
        <f t="shared" si="1"/>
        <v>2.40625</v>
      </c>
      <c r="AZ25" s="108">
        <f t="shared" si="2"/>
        <v>1.9948186528497409</v>
      </c>
      <c r="BA25" s="108">
        <f t="shared" si="3"/>
        <v>100</v>
      </c>
      <c r="BB25" s="108">
        <f t="shared" si="4"/>
        <v>100</v>
      </c>
      <c r="BC25" s="76"/>
      <c r="BD25" s="118"/>
      <c r="BE25" s="77"/>
      <c r="BF25" s="77"/>
      <c r="BG25" s="77"/>
      <c r="BH25" s="77"/>
      <c r="BI25" s="77"/>
      <c r="BJ25" s="77"/>
      <c r="BK25" s="77"/>
      <c r="BL25" s="77"/>
      <c r="BM25" s="77"/>
    </row>
    <row r="26" spans="1:65" ht="102" x14ac:dyDescent="0.25">
      <c r="A26" s="134">
        <v>19</v>
      </c>
      <c r="B26" s="134" t="str">
        <f t="shared" si="12"/>
        <v>E0001</v>
      </c>
      <c r="C26" s="134" t="str">
        <f t="shared" si="12"/>
        <v>Administracion publica con organización y calidad</v>
      </c>
      <c r="D26" s="134" t="s">
        <v>550</v>
      </c>
      <c r="E26" s="134" t="str">
        <f t="shared" si="13"/>
        <v>1.3.1.</v>
      </c>
      <c r="F26" s="134" t="s">
        <v>268</v>
      </c>
      <c r="G26" s="134">
        <v>6</v>
      </c>
      <c r="H26" s="134" t="s">
        <v>410</v>
      </c>
      <c r="I26" s="135">
        <f t="shared" si="14"/>
        <v>88</v>
      </c>
      <c r="J26" s="134" t="str">
        <f t="shared" si="14"/>
        <v xml:space="preserve">Establecer 4 programas administrativos y de seguimiento en la administraciòn </v>
      </c>
      <c r="K26" s="134" t="s">
        <v>446</v>
      </c>
      <c r="L26" s="134" t="s">
        <v>428</v>
      </c>
      <c r="M26" s="134" t="s">
        <v>571</v>
      </c>
      <c r="N26" s="134" t="s">
        <v>521</v>
      </c>
      <c r="O26" s="134" t="s">
        <v>483</v>
      </c>
      <c r="P26" s="134"/>
      <c r="Q26" s="134">
        <v>6</v>
      </c>
      <c r="R26" s="134">
        <v>6</v>
      </c>
      <c r="S26" s="134">
        <v>1</v>
      </c>
      <c r="T26" s="134" t="s">
        <v>592</v>
      </c>
      <c r="U26" s="134">
        <v>0</v>
      </c>
      <c r="V26" s="134" t="s">
        <v>560</v>
      </c>
      <c r="W26" s="134">
        <v>0</v>
      </c>
      <c r="X26" s="134" t="s">
        <v>560</v>
      </c>
      <c r="Y26" s="134">
        <v>1</v>
      </c>
      <c r="Z26" s="134" t="s">
        <v>592</v>
      </c>
      <c r="AA26" s="134">
        <v>0</v>
      </c>
      <c r="AB26" s="134" t="s">
        <v>560</v>
      </c>
      <c r="AC26" s="134">
        <v>0</v>
      </c>
      <c r="AD26" s="134" t="s">
        <v>560</v>
      </c>
      <c r="AE26" s="134">
        <v>1</v>
      </c>
      <c r="AF26" s="134" t="s">
        <v>592</v>
      </c>
      <c r="AG26" s="134">
        <v>0</v>
      </c>
      <c r="AH26" s="134" t="s">
        <v>586</v>
      </c>
      <c r="AI26" s="134">
        <v>0</v>
      </c>
      <c r="AJ26" s="134" t="s">
        <v>587</v>
      </c>
      <c r="AK26" s="134"/>
      <c r="AL26" s="134"/>
      <c r="AM26" s="134"/>
      <c r="AN26" s="134"/>
      <c r="AO26" s="134"/>
      <c r="AP26" s="134"/>
      <c r="AQ26" s="136">
        <v>158000</v>
      </c>
      <c r="AR26" s="136">
        <v>196000</v>
      </c>
      <c r="AS26" s="136">
        <v>3600</v>
      </c>
      <c r="AT26" s="136">
        <v>136200</v>
      </c>
      <c r="AU26" s="136">
        <f t="shared" si="0"/>
        <v>59800</v>
      </c>
      <c r="AV26" s="134">
        <v>5</v>
      </c>
      <c r="AW26" s="134">
        <v>5</v>
      </c>
      <c r="AX26" s="208">
        <v>4</v>
      </c>
      <c r="AY26" s="137">
        <f t="shared" si="1"/>
        <v>2.278481012658228</v>
      </c>
      <c r="AZ26" s="134">
        <f t="shared" si="2"/>
        <v>1.8367346938775513</v>
      </c>
      <c r="BA26" s="134">
        <f t="shared" si="3"/>
        <v>80</v>
      </c>
      <c r="BB26" s="134">
        <f t="shared" si="4"/>
        <v>80</v>
      </c>
      <c r="BC26" s="76"/>
      <c r="BD26" s="118"/>
      <c r="BE26" s="77"/>
      <c r="BF26" s="77"/>
      <c r="BG26" s="77"/>
      <c r="BH26" s="77"/>
      <c r="BI26" s="77"/>
      <c r="BJ26" s="77"/>
      <c r="BK26" s="77"/>
      <c r="BL26" s="77"/>
      <c r="BM26" s="77"/>
    </row>
    <row r="27" spans="1:65" ht="102" x14ac:dyDescent="0.25">
      <c r="A27" s="134">
        <v>20</v>
      </c>
      <c r="B27" s="134" t="str">
        <f t="shared" si="12"/>
        <v>E0001</v>
      </c>
      <c r="C27" s="134" t="str">
        <f t="shared" si="12"/>
        <v>Administracion publica con organización y calidad</v>
      </c>
      <c r="D27" s="134" t="s">
        <v>550</v>
      </c>
      <c r="E27" s="134" t="str">
        <f t="shared" si="13"/>
        <v>1.3.1.</v>
      </c>
      <c r="F27" s="134" t="s">
        <v>268</v>
      </c>
      <c r="G27" s="134">
        <v>6</v>
      </c>
      <c r="H27" s="134" t="s">
        <v>410</v>
      </c>
      <c r="I27" s="135">
        <f t="shared" si="14"/>
        <v>88</v>
      </c>
      <c r="J27" s="134" t="str">
        <f t="shared" si="14"/>
        <v xml:space="preserve">Establecer 4 programas administrativos y de seguimiento en la administraciòn </v>
      </c>
      <c r="K27" s="134" t="s">
        <v>447</v>
      </c>
      <c r="L27" s="134" t="s">
        <v>429</v>
      </c>
      <c r="M27" s="134" t="s">
        <v>571</v>
      </c>
      <c r="N27" s="134" t="s">
        <v>521</v>
      </c>
      <c r="O27" s="134" t="s">
        <v>484</v>
      </c>
      <c r="P27" s="134"/>
      <c r="Q27" s="134">
        <v>60</v>
      </c>
      <c r="R27" s="134">
        <v>60</v>
      </c>
      <c r="S27" s="134">
        <v>5</v>
      </c>
      <c r="T27" s="134" t="s">
        <v>593</v>
      </c>
      <c r="U27" s="134">
        <v>5</v>
      </c>
      <c r="V27" s="134" t="s">
        <v>593</v>
      </c>
      <c r="W27" s="134">
        <v>5</v>
      </c>
      <c r="X27" s="134" t="s">
        <v>593</v>
      </c>
      <c r="Y27" s="134">
        <v>5</v>
      </c>
      <c r="Z27" s="134" t="s">
        <v>593</v>
      </c>
      <c r="AA27" s="134">
        <v>5</v>
      </c>
      <c r="AB27" s="134" t="s">
        <v>593</v>
      </c>
      <c r="AC27" s="134">
        <v>0</v>
      </c>
      <c r="AD27" s="134" t="s">
        <v>586</v>
      </c>
      <c r="AE27" s="134">
        <v>0</v>
      </c>
      <c r="AF27" s="134" t="s">
        <v>586</v>
      </c>
      <c r="AG27" s="134">
        <v>0</v>
      </c>
      <c r="AH27" s="134" t="s">
        <v>586</v>
      </c>
      <c r="AI27" s="134">
        <v>0</v>
      </c>
      <c r="AJ27" s="134" t="s">
        <v>587</v>
      </c>
      <c r="AK27" s="134"/>
      <c r="AL27" s="134"/>
      <c r="AM27" s="134"/>
      <c r="AN27" s="134"/>
      <c r="AO27" s="134"/>
      <c r="AP27" s="134"/>
      <c r="AQ27" s="136">
        <v>159000</v>
      </c>
      <c r="AR27" s="136">
        <v>197000</v>
      </c>
      <c r="AS27" s="136">
        <v>3700</v>
      </c>
      <c r="AT27" s="136">
        <v>137500</v>
      </c>
      <c r="AU27" s="136">
        <f t="shared" si="0"/>
        <v>59500</v>
      </c>
      <c r="AV27" s="134">
        <v>60</v>
      </c>
      <c r="AW27" s="134">
        <v>60</v>
      </c>
      <c r="AX27" s="208">
        <v>60</v>
      </c>
      <c r="AY27" s="137">
        <f t="shared" si="1"/>
        <v>2.3270440251572326</v>
      </c>
      <c r="AZ27" s="134">
        <f t="shared" si="2"/>
        <v>1.8781725888324874</v>
      </c>
      <c r="BA27" s="134">
        <f t="shared" si="3"/>
        <v>100</v>
      </c>
      <c r="BB27" s="134">
        <f t="shared" si="4"/>
        <v>100</v>
      </c>
      <c r="BC27" s="168"/>
      <c r="BD27" s="118"/>
      <c r="BE27" s="77"/>
      <c r="BF27" s="77"/>
      <c r="BG27" s="77"/>
      <c r="BH27" s="77"/>
      <c r="BI27" s="77"/>
      <c r="BJ27" s="77"/>
      <c r="BK27" s="77"/>
      <c r="BL27" s="77"/>
      <c r="BM27" s="77"/>
    </row>
    <row r="28" spans="1:65" ht="102" x14ac:dyDescent="0.25">
      <c r="A28" s="134">
        <v>21</v>
      </c>
      <c r="B28" s="134" t="str">
        <f t="shared" si="12"/>
        <v>E0001</v>
      </c>
      <c r="C28" s="134" t="str">
        <f t="shared" si="12"/>
        <v>Administracion publica con organización y calidad</v>
      </c>
      <c r="D28" s="134" t="s">
        <v>550</v>
      </c>
      <c r="E28" s="134" t="str">
        <f t="shared" si="13"/>
        <v>1.3.1.</v>
      </c>
      <c r="F28" s="134" t="s">
        <v>268</v>
      </c>
      <c r="G28" s="134">
        <v>6</v>
      </c>
      <c r="H28" s="134" t="s">
        <v>410</v>
      </c>
      <c r="I28" s="135">
        <f t="shared" si="14"/>
        <v>88</v>
      </c>
      <c r="J28" s="134" t="str">
        <f t="shared" si="14"/>
        <v xml:space="preserve">Establecer 4 programas administrativos y de seguimiento en la administraciòn </v>
      </c>
      <c r="K28" s="134" t="s">
        <v>448</v>
      </c>
      <c r="L28" s="134" t="s">
        <v>474</v>
      </c>
      <c r="M28" s="134" t="s">
        <v>571</v>
      </c>
      <c r="N28" s="134" t="s">
        <v>521</v>
      </c>
      <c r="O28" s="134" t="s">
        <v>398</v>
      </c>
      <c r="P28" s="134"/>
      <c r="Q28" s="134">
        <v>8</v>
      </c>
      <c r="R28" s="134">
        <v>10</v>
      </c>
      <c r="S28" s="134">
        <v>1</v>
      </c>
      <c r="T28" s="134" t="s">
        <v>594</v>
      </c>
      <c r="U28" s="134">
        <v>1</v>
      </c>
      <c r="V28" s="134" t="s">
        <v>594</v>
      </c>
      <c r="W28" s="134">
        <v>1</v>
      </c>
      <c r="X28" s="134" t="s">
        <v>594</v>
      </c>
      <c r="Y28" s="134">
        <v>1</v>
      </c>
      <c r="Z28" s="134" t="s">
        <v>594</v>
      </c>
      <c r="AA28" s="134">
        <v>1</v>
      </c>
      <c r="AB28" s="134" t="s">
        <v>594</v>
      </c>
      <c r="AC28" s="134">
        <v>1</v>
      </c>
      <c r="AD28" s="134" t="s">
        <v>594</v>
      </c>
      <c r="AE28" s="134">
        <v>1</v>
      </c>
      <c r="AF28" s="134" t="s">
        <v>594</v>
      </c>
      <c r="AG28" s="134">
        <v>1</v>
      </c>
      <c r="AH28" s="134" t="s">
        <v>594</v>
      </c>
      <c r="AI28" s="134">
        <v>0</v>
      </c>
      <c r="AJ28" s="134" t="s">
        <v>587</v>
      </c>
      <c r="AK28" s="134"/>
      <c r="AL28" s="134"/>
      <c r="AM28" s="134"/>
      <c r="AN28" s="134"/>
      <c r="AO28" s="134"/>
      <c r="AP28" s="134"/>
      <c r="AQ28" s="136">
        <v>159000</v>
      </c>
      <c r="AR28" s="136">
        <v>190000</v>
      </c>
      <c r="AS28" s="136">
        <v>3900</v>
      </c>
      <c r="AT28" s="136">
        <v>137800</v>
      </c>
      <c r="AU28" s="136">
        <f t="shared" si="0"/>
        <v>52200</v>
      </c>
      <c r="AV28" s="134">
        <v>10</v>
      </c>
      <c r="AW28" s="134">
        <v>8</v>
      </c>
      <c r="AX28" s="208">
        <v>8</v>
      </c>
      <c r="AY28" s="137">
        <f t="shared" si="1"/>
        <v>2.4528301886792456</v>
      </c>
      <c r="AZ28" s="134">
        <f t="shared" si="2"/>
        <v>2.0526315789473686</v>
      </c>
      <c r="BA28" s="134">
        <f t="shared" si="3"/>
        <v>80</v>
      </c>
      <c r="BB28" s="134">
        <f t="shared" si="4"/>
        <v>100</v>
      </c>
      <c r="BC28" s="76"/>
      <c r="BD28" s="118"/>
      <c r="BE28" s="77"/>
      <c r="BF28" s="77"/>
      <c r="BG28" s="77"/>
      <c r="BH28" s="77"/>
      <c r="BI28" s="77"/>
      <c r="BJ28" s="77"/>
      <c r="BK28" s="77"/>
      <c r="BL28" s="77"/>
      <c r="BM28" s="77"/>
    </row>
    <row r="29" spans="1:65" ht="102" x14ac:dyDescent="0.25">
      <c r="A29" s="134">
        <v>22</v>
      </c>
      <c r="B29" s="134" t="str">
        <f t="shared" si="12"/>
        <v>E0001</v>
      </c>
      <c r="C29" s="134" t="str">
        <f t="shared" si="12"/>
        <v>Administracion publica con organización y calidad</v>
      </c>
      <c r="D29" s="134" t="s">
        <v>550</v>
      </c>
      <c r="E29" s="134" t="str">
        <f t="shared" si="13"/>
        <v>1.3.1.</v>
      </c>
      <c r="F29" s="134" t="s">
        <v>268</v>
      </c>
      <c r="G29" s="134">
        <v>6</v>
      </c>
      <c r="H29" s="134" t="s">
        <v>410</v>
      </c>
      <c r="I29" s="135">
        <f t="shared" si="14"/>
        <v>88</v>
      </c>
      <c r="J29" s="134" t="str">
        <f t="shared" si="14"/>
        <v xml:space="preserve">Establecer 4 programas administrativos y de seguimiento en la administraciòn </v>
      </c>
      <c r="K29" s="134" t="s">
        <v>449</v>
      </c>
      <c r="L29" s="134" t="s">
        <v>368</v>
      </c>
      <c r="M29" s="134" t="s">
        <v>571</v>
      </c>
      <c r="N29" s="134" t="s">
        <v>521</v>
      </c>
      <c r="O29" s="134" t="s">
        <v>485</v>
      </c>
      <c r="P29" s="134"/>
      <c r="Q29" s="134">
        <v>4</v>
      </c>
      <c r="R29" s="134">
        <v>10</v>
      </c>
      <c r="S29" s="134">
        <v>1</v>
      </c>
      <c r="T29" s="134" t="s">
        <v>595</v>
      </c>
      <c r="U29" s="134">
        <v>1</v>
      </c>
      <c r="V29" s="134" t="s">
        <v>595</v>
      </c>
      <c r="W29" s="134">
        <v>1</v>
      </c>
      <c r="X29" s="134" t="s">
        <v>595</v>
      </c>
      <c r="Y29" s="134">
        <v>1</v>
      </c>
      <c r="Z29" s="134" t="s">
        <v>595</v>
      </c>
      <c r="AA29" s="134">
        <v>1</v>
      </c>
      <c r="AB29" s="134" t="s">
        <v>596</v>
      </c>
      <c r="AC29" s="134">
        <v>1</v>
      </c>
      <c r="AD29" s="134" t="s">
        <v>595</v>
      </c>
      <c r="AE29" s="134">
        <v>0</v>
      </c>
      <c r="AF29" s="134" t="s">
        <v>586</v>
      </c>
      <c r="AG29" s="134">
        <v>0</v>
      </c>
      <c r="AH29" s="134" t="s">
        <v>586</v>
      </c>
      <c r="AI29" s="134">
        <v>0</v>
      </c>
      <c r="AJ29" s="134" t="s">
        <v>587</v>
      </c>
      <c r="AK29" s="134"/>
      <c r="AL29" s="134"/>
      <c r="AM29" s="134"/>
      <c r="AN29" s="134"/>
      <c r="AO29" s="134"/>
      <c r="AP29" s="134"/>
      <c r="AQ29" s="136">
        <v>158000</v>
      </c>
      <c r="AR29" s="136">
        <v>194000</v>
      </c>
      <c r="AS29" s="136">
        <v>3600</v>
      </c>
      <c r="AT29" s="136">
        <v>136200</v>
      </c>
      <c r="AU29" s="136">
        <f t="shared" si="0"/>
        <v>57800</v>
      </c>
      <c r="AV29" s="134">
        <v>4</v>
      </c>
      <c r="AW29" s="134">
        <v>10</v>
      </c>
      <c r="AX29" s="208">
        <v>7</v>
      </c>
      <c r="AY29" s="137">
        <f t="shared" si="1"/>
        <v>2.278481012658228</v>
      </c>
      <c r="AZ29" s="134">
        <f t="shared" si="2"/>
        <v>1.8556701030927836</v>
      </c>
      <c r="BA29" s="134">
        <f t="shared" si="3"/>
        <v>175</v>
      </c>
      <c r="BB29" s="134">
        <f t="shared" si="4"/>
        <v>70</v>
      </c>
      <c r="BC29" s="76"/>
      <c r="BD29" s="118"/>
      <c r="BE29" s="77"/>
      <c r="BF29" s="77"/>
      <c r="BG29" s="77"/>
      <c r="BH29" s="77"/>
      <c r="BI29" s="77"/>
      <c r="BJ29" s="77"/>
      <c r="BK29" s="77"/>
      <c r="BL29" s="77"/>
      <c r="BM29" s="77"/>
    </row>
    <row r="30" spans="1:65" ht="102" x14ac:dyDescent="0.25">
      <c r="A30" s="134">
        <v>23</v>
      </c>
      <c r="B30" s="134" t="str">
        <f>+B29</f>
        <v>E0001</v>
      </c>
      <c r="C30" s="134" t="str">
        <f>+C29</f>
        <v>Administracion publica con organización y calidad</v>
      </c>
      <c r="D30" s="134" t="s">
        <v>550</v>
      </c>
      <c r="E30" s="134" t="str">
        <f>+E29</f>
        <v>1.3.1.</v>
      </c>
      <c r="F30" s="134" t="s">
        <v>268</v>
      </c>
      <c r="G30" s="134">
        <v>6</v>
      </c>
      <c r="H30" s="134" t="s">
        <v>410</v>
      </c>
      <c r="I30" s="135">
        <f t="shared" si="14"/>
        <v>88</v>
      </c>
      <c r="J30" s="134" t="str">
        <f>+J29</f>
        <v xml:space="preserve">Establecer 4 programas administrativos y de seguimiento en la administraciòn </v>
      </c>
      <c r="K30" s="134" t="s">
        <v>450</v>
      </c>
      <c r="L30" s="134" t="s">
        <v>369</v>
      </c>
      <c r="M30" s="134" t="s">
        <v>571</v>
      </c>
      <c r="N30" s="134" t="s">
        <v>521</v>
      </c>
      <c r="O30" s="134" t="s">
        <v>486</v>
      </c>
      <c r="P30" s="134"/>
      <c r="Q30" s="134">
        <v>4</v>
      </c>
      <c r="R30" s="134">
        <v>10</v>
      </c>
      <c r="S30" s="134">
        <v>1</v>
      </c>
      <c r="T30" s="134" t="s">
        <v>597</v>
      </c>
      <c r="U30" s="134">
        <v>1</v>
      </c>
      <c r="V30" s="134" t="s">
        <v>597</v>
      </c>
      <c r="W30" s="134">
        <v>1</v>
      </c>
      <c r="X30" s="134" t="s">
        <v>597</v>
      </c>
      <c r="Y30" s="134">
        <v>1</v>
      </c>
      <c r="Z30" s="134" t="s">
        <v>597</v>
      </c>
      <c r="AA30" s="134">
        <v>1</v>
      </c>
      <c r="AB30" s="134" t="s">
        <v>597</v>
      </c>
      <c r="AC30" s="134">
        <v>1</v>
      </c>
      <c r="AD30" s="134" t="s">
        <v>597</v>
      </c>
      <c r="AE30" s="134">
        <v>1</v>
      </c>
      <c r="AF30" s="134" t="s">
        <v>597</v>
      </c>
      <c r="AG30" s="134">
        <v>1</v>
      </c>
      <c r="AH30" s="134" t="s">
        <v>597</v>
      </c>
      <c r="AI30" s="134">
        <v>2</v>
      </c>
      <c r="AJ30" s="134" t="s">
        <v>597</v>
      </c>
      <c r="AK30" s="134"/>
      <c r="AL30" s="134"/>
      <c r="AM30" s="134"/>
      <c r="AN30" s="134"/>
      <c r="AO30" s="134"/>
      <c r="AP30" s="134"/>
      <c r="AQ30" s="136">
        <v>160000</v>
      </c>
      <c r="AR30" s="136">
        <v>552000</v>
      </c>
      <c r="AS30" s="136">
        <v>4200</v>
      </c>
      <c r="AT30" s="136">
        <v>136400</v>
      </c>
      <c r="AU30" s="136">
        <f t="shared" si="0"/>
        <v>415600</v>
      </c>
      <c r="AV30" s="134">
        <v>4</v>
      </c>
      <c r="AW30" s="134">
        <v>128</v>
      </c>
      <c r="AX30" s="208">
        <v>128</v>
      </c>
      <c r="AY30" s="137">
        <f t="shared" si="1"/>
        <v>2.625</v>
      </c>
      <c r="AZ30" s="134">
        <f t="shared" si="2"/>
        <v>0.76086956521739135</v>
      </c>
      <c r="BA30" s="134">
        <f t="shared" si="3"/>
        <v>3200</v>
      </c>
      <c r="BB30" s="134">
        <f t="shared" si="4"/>
        <v>100</v>
      </c>
      <c r="BC30" s="121"/>
      <c r="BD30" s="88"/>
      <c r="BE30" s="77"/>
      <c r="BF30" s="77"/>
      <c r="BG30" s="77"/>
      <c r="BH30" s="77"/>
      <c r="BI30" s="77"/>
      <c r="BJ30" s="77"/>
      <c r="BK30" s="77"/>
      <c r="BL30" s="77"/>
      <c r="BM30" s="77"/>
    </row>
    <row r="31" spans="1:65" ht="114.75" x14ac:dyDescent="0.25">
      <c r="A31" s="129">
        <v>24</v>
      </c>
      <c r="B31" s="129" t="s">
        <v>254</v>
      </c>
      <c r="C31" s="129" t="s">
        <v>281</v>
      </c>
      <c r="D31" s="129"/>
      <c r="E31" s="129" t="s">
        <v>322</v>
      </c>
      <c r="F31" s="129" t="s">
        <v>392</v>
      </c>
      <c r="G31" s="129">
        <v>7</v>
      </c>
      <c r="H31" s="129" t="s">
        <v>287</v>
      </c>
      <c r="I31" s="130">
        <v>88</v>
      </c>
      <c r="J31" s="129" t="s">
        <v>253</v>
      </c>
      <c r="K31" s="129" t="s">
        <v>451</v>
      </c>
      <c r="L31" s="129" t="s">
        <v>341</v>
      </c>
      <c r="M31" s="129" t="s">
        <v>571</v>
      </c>
      <c r="N31" s="129" t="s">
        <v>521</v>
      </c>
      <c r="O31" s="129" t="s">
        <v>487</v>
      </c>
      <c r="P31" s="129"/>
      <c r="Q31" s="129">
        <v>28</v>
      </c>
      <c r="R31" s="129">
        <v>22</v>
      </c>
      <c r="S31" s="129">
        <v>0</v>
      </c>
      <c r="T31" s="129" t="s">
        <v>560</v>
      </c>
      <c r="U31" s="129">
        <v>0</v>
      </c>
      <c r="V31" s="129" t="s">
        <v>560</v>
      </c>
      <c r="W31" s="129">
        <v>28</v>
      </c>
      <c r="X31" s="129" t="s">
        <v>562</v>
      </c>
      <c r="Y31" s="133">
        <v>0</v>
      </c>
      <c r="Z31" s="133" t="s">
        <v>560</v>
      </c>
      <c r="AA31" s="133">
        <v>0</v>
      </c>
      <c r="AB31" s="133" t="s">
        <v>560</v>
      </c>
      <c r="AC31" s="133">
        <v>0</v>
      </c>
      <c r="AD31" s="133" t="s">
        <v>560</v>
      </c>
      <c r="AE31" s="133">
        <v>0</v>
      </c>
      <c r="AF31" s="133" t="s">
        <v>560</v>
      </c>
      <c r="AG31" s="133">
        <v>0</v>
      </c>
      <c r="AH31" s="133" t="s">
        <v>560</v>
      </c>
      <c r="AI31" s="133">
        <v>0</v>
      </c>
      <c r="AJ31" s="133" t="s">
        <v>560</v>
      </c>
      <c r="AK31" s="133"/>
      <c r="AL31" s="133"/>
      <c r="AM31" s="133"/>
      <c r="AN31" s="133"/>
      <c r="AO31" s="133"/>
      <c r="AP31" s="133"/>
      <c r="AQ31" s="131">
        <v>157000</v>
      </c>
      <c r="AR31" s="131">
        <v>197000</v>
      </c>
      <c r="AS31" s="131">
        <v>3900</v>
      </c>
      <c r="AT31" s="131">
        <v>136000</v>
      </c>
      <c r="AU31" s="131">
        <f t="shared" si="0"/>
        <v>61000</v>
      </c>
      <c r="AV31" s="129">
        <v>28</v>
      </c>
      <c r="AW31" s="129">
        <v>28</v>
      </c>
      <c r="AX31" s="206">
        <v>28</v>
      </c>
      <c r="AY31" s="132">
        <f t="shared" si="1"/>
        <v>2.4840764331210194</v>
      </c>
      <c r="AZ31" s="129">
        <f t="shared" si="2"/>
        <v>1.9796954314720812</v>
      </c>
      <c r="BA31" s="129">
        <f t="shared" si="3"/>
        <v>100</v>
      </c>
      <c r="BB31" s="129">
        <f t="shared" si="4"/>
        <v>100</v>
      </c>
      <c r="BC31" s="169"/>
      <c r="BD31" s="88"/>
      <c r="BE31" s="77"/>
      <c r="BF31" s="77"/>
      <c r="BG31" s="77"/>
      <c r="BH31" s="77"/>
      <c r="BI31" s="77"/>
      <c r="BJ31" s="77"/>
      <c r="BK31" s="77"/>
      <c r="BL31" s="77"/>
      <c r="BM31" s="77"/>
    </row>
    <row r="32" spans="1:65" ht="102" x14ac:dyDescent="0.25">
      <c r="A32" s="129">
        <v>25</v>
      </c>
      <c r="B32" s="129" t="s">
        <v>254</v>
      </c>
      <c r="C32" s="129" t="s">
        <v>281</v>
      </c>
      <c r="D32" s="129"/>
      <c r="E32" s="129" t="s">
        <v>322</v>
      </c>
      <c r="F32" s="129" t="s">
        <v>392</v>
      </c>
      <c r="G32" s="129">
        <v>7</v>
      </c>
      <c r="H32" s="129" t="s">
        <v>287</v>
      </c>
      <c r="I32" s="130">
        <v>88</v>
      </c>
      <c r="J32" s="129" t="s">
        <v>253</v>
      </c>
      <c r="K32" s="129" t="s">
        <v>452</v>
      </c>
      <c r="L32" s="129" t="s">
        <v>489</v>
      </c>
      <c r="M32" s="129" t="s">
        <v>571</v>
      </c>
      <c r="N32" s="129" t="s">
        <v>521</v>
      </c>
      <c r="O32" s="129" t="s">
        <v>488</v>
      </c>
      <c r="P32" s="129"/>
      <c r="Q32" s="129">
        <v>1</v>
      </c>
      <c r="R32" s="129">
        <v>1</v>
      </c>
      <c r="S32" s="129">
        <v>0</v>
      </c>
      <c r="T32" s="129" t="s">
        <v>560</v>
      </c>
      <c r="U32" s="129">
        <v>0</v>
      </c>
      <c r="V32" s="129" t="s">
        <v>560</v>
      </c>
      <c r="W32" s="129">
        <v>1</v>
      </c>
      <c r="X32" s="129" t="s">
        <v>598</v>
      </c>
      <c r="Y32" s="129">
        <v>0</v>
      </c>
      <c r="Z32" s="129" t="s">
        <v>599</v>
      </c>
      <c r="AA32" s="129">
        <v>0</v>
      </c>
      <c r="AB32" s="129" t="s">
        <v>599</v>
      </c>
      <c r="AC32" s="129">
        <v>0</v>
      </c>
      <c r="AD32" s="129" t="s">
        <v>599</v>
      </c>
      <c r="AE32" s="129">
        <v>0</v>
      </c>
      <c r="AF32" s="129" t="s">
        <v>599</v>
      </c>
      <c r="AG32" s="129">
        <v>0</v>
      </c>
      <c r="AH32" s="129" t="s">
        <v>599</v>
      </c>
      <c r="AI32" s="129">
        <v>0</v>
      </c>
      <c r="AJ32" s="129" t="s">
        <v>599</v>
      </c>
      <c r="AK32" s="129"/>
      <c r="AL32" s="129"/>
      <c r="AM32" s="129"/>
      <c r="AN32" s="129"/>
      <c r="AO32" s="129"/>
      <c r="AP32" s="129"/>
      <c r="AQ32" s="131">
        <v>155000</v>
      </c>
      <c r="AR32" s="131">
        <v>196000</v>
      </c>
      <c r="AS32" s="131">
        <v>3750</v>
      </c>
      <c r="AT32" s="131">
        <v>137200</v>
      </c>
      <c r="AU32" s="131">
        <f t="shared" si="0"/>
        <v>58800</v>
      </c>
      <c r="AV32" s="129">
        <v>1</v>
      </c>
      <c r="AW32" s="129">
        <v>1</v>
      </c>
      <c r="AX32" s="206">
        <v>1</v>
      </c>
      <c r="AY32" s="132">
        <f t="shared" si="1"/>
        <v>2.4193548387096775</v>
      </c>
      <c r="AZ32" s="129">
        <f t="shared" si="2"/>
        <v>1.9132653061224489</v>
      </c>
      <c r="BA32" s="129">
        <f t="shared" si="3"/>
        <v>100</v>
      </c>
      <c r="BB32" s="129">
        <f t="shared" si="4"/>
        <v>100</v>
      </c>
      <c r="BC32" s="121"/>
      <c r="BD32" s="88"/>
      <c r="BE32" s="77"/>
      <c r="BF32" s="77"/>
      <c r="BG32" s="77"/>
      <c r="BH32" s="77"/>
      <c r="BI32" s="77"/>
      <c r="BJ32" s="77"/>
      <c r="BK32" s="77"/>
      <c r="BL32" s="77"/>
      <c r="BM32" s="77"/>
    </row>
    <row r="33" spans="1:65" ht="102" x14ac:dyDescent="0.25">
      <c r="A33" s="108">
        <v>26</v>
      </c>
      <c r="B33" s="108" t="s">
        <v>254</v>
      </c>
      <c r="C33" s="108" t="s">
        <v>281</v>
      </c>
      <c r="D33" s="108"/>
      <c r="E33" s="108" t="s">
        <v>322</v>
      </c>
      <c r="F33" s="108" t="s">
        <v>392</v>
      </c>
      <c r="G33" s="108">
        <v>8</v>
      </c>
      <c r="H33" s="108" t="s">
        <v>285</v>
      </c>
      <c r="I33" s="109">
        <v>88</v>
      </c>
      <c r="J33" s="108" t="s">
        <v>253</v>
      </c>
      <c r="K33" s="108" t="s">
        <v>453</v>
      </c>
      <c r="L33" s="108" t="s">
        <v>342</v>
      </c>
      <c r="M33" s="108" t="s">
        <v>571</v>
      </c>
      <c r="N33" s="108" t="s">
        <v>521</v>
      </c>
      <c r="O33" s="108" t="s">
        <v>355</v>
      </c>
      <c r="P33" s="108"/>
      <c r="Q33" s="108">
        <v>4</v>
      </c>
      <c r="R33" s="108">
        <v>4</v>
      </c>
      <c r="S33" s="108">
        <v>1</v>
      </c>
      <c r="T33" s="108" t="s">
        <v>600</v>
      </c>
      <c r="U33" s="108">
        <v>0</v>
      </c>
      <c r="V33" s="108" t="s">
        <v>560</v>
      </c>
      <c r="W33" s="108">
        <v>0</v>
      </c>
      <c r="X33" s="108" t="s">
        <v>560</v>
      </c>
      <c r="Y33" s="108">
        <v>1</v>
      </c>
      <c r="Z33" s="108" t="s">
        <v>600</v>
      </c>
      <c r="AA33" s="108">
        <v>0</v>
      </c>
      <c r="AB33" s="108" t="s">
        <v>560</v>
      </c>
      <c r="AC33" s="108">
        <v>0</v>
      </c>
      <c r="AD33" s="108" t="s">
        <v>560</v>
      </c>
      <c r="AE33" s="108">
        <v>1</v>
      </c>
      <c r="AF33" s="108" t="s">
        <v>600</v>
      </c>
      <c r="AG33" s="108">
        <v>0</v>
      </c>
      <c r="AH33" s="108" t="s">
        <v>560</v>
      </c>
      <c r="AI33" s="108">
        <v>0</v>
      </c>
      <c r="AJ33" s="108" t="s">
        <v>560</v>
      </c>
      <c r="AK33" s="108"/>
      <c r="AL33" s="108"/>
      <c r="AM33" s="108"/>
      <c r="AN33" s="108"/>
      <c r="AO33" s="108"/>
      <c r="AP33" s="108"/>
      <c r="AQ33" s="113">
        <v>157000</v>
      </c>
      <c r="AR33" s="113">
        <v>195000</v>
      </c>
      <c r="AS33" s="113">
        <v>3600</v>
      </c>
      <c r="AT33" s="113">
        <v>137000</v>
      </c>
      <c r="AU33" s="113">
        <f t="shared" si="0"/>
        <v>58000</v>
      </c>
      <c r="AV33" s="108">
        <v>4</v>
      </c>
      <c r="AW33" s="108">
        <v>4</v>
      </c>
      <c r="AX33" s="207">
        <v>4</v>
      </c>
      <c r="AY33" s="114">
        <f t="shared" si="1"/>
        <v>2.2929936305732483</v>
      </c>
      <c r="AZ33" s="108">
        <f t="shared" si="2"/>
        <v>1.8461538461538463</v>
      </c>
      <c r="BA33" s="108">
        <f t="shared" si="3"/>
        <v>100</v>
      </c>
      <c r="BB33" s="108">
        <f t="shared" si="4"/>
        <v>100</v>
      </c>
      <c r="BC33" s="76"/>
      <c r="BD33" s="118"/>
      <c r="BE33" s="77"/>
      <c r="BF33" s="77"/>
      <c r="BG33" s="77"/>
      <c r="BH33" s="77"/>
      <c r="BI33" s="77"/>
      <c r="BJ33" s="77"/>
      <c r="BK33" s="77"/>
      <c r="BL33" s="77"/>
      <c r="BM33" s="77"/>
    </row>
    <row r="34" spans="1:65" ht="242.25" x14ac:dyDescent="0.25">
      <c r="A34" s="108">
        <v>27</v>
      </c>
      <c r="B34" s="108" t="s">
        <v>254</v>
      </c>
      <c r="C34" s="108" t="s">
        <v>281</v>
      </c>
      <c r="D34" s="108"/>
      <c r="E34" s="108" t="s">
        <v>322</v>
      </c>
      <c r="F34" s="108" t="s">
        <v>392</v>
      </c>
      <c r="G34" s="108">
        <v>8</v>
      </c>
      <c r="H34" s="108" t="s">
        <v>408</v>
      </c>
      <c r="I34" s="111">
        <v>89</v>
      </c>
      <c r="J34" s="108" t="s">
        <v>253</v>
      </c>
      <c r="K34" s="108" t="s">
        <v>331</v>
      </c>
      <c r="L34" s="108" t="s">
        <v>425</v>
      </c>
      <c r="M34" s="108" t="s">
        <v>571</v>
      </c>
      <c r="N34" s="108" t="s">
        <v>521</v>
      </c>
      <c r="O34" s="108" t="s">
        <v>359</v>
      </c>
      <c r="P34" s="108"/>
      <c r="Q34" s="108">
        <v>1</v>
      </c>
      <c r="R34" s="108">
        <v>1</v>
      </c>
      <c r="S34" s="108">
        <v>1</v>
      </c>
      <c r="T34" s="108" t="s">
        <v>601</v>
      </c>
      <c r="U34" s="108">
        <v>0</v>
      </c>
      <c r="V34" s="108" t="s">
        <v>602</v>
      </c>
      <c r="W34" s="108">
        <v>0</v>
      </c>
      <c r="X34" s="108" t="s">
        <v>602</v>
      </c>
      <c r="Y34" s="108">
        <v>0</v>
      </c>
      <c r="Z34" s="108" t="s">
        <v>602</v>
      </c>
      <c r="AA34" s="108">
        <v>0</v>
      </c>
      <c r="AB34" s="108" t="s">
        <v>602</v>
      </c>
      <c r="AC34" s="108">
        <v>0</v>
      </c>
      <c r="AD34" s="108" t="s">
        <v>602</v>
      </c>
      <c r="AE34" s="108">
        <v>0</v>
      </c>
      <c r="AF34" s="108" t="s">
        <v>602</v>
      </c>
      <c r="AG34" s="108">
        <v>0</v>
      </c>
      <c r="AH34" s="108" t="s">
        <v>602</v>
      </c>
      <c r="AI34" s="108">
        <v>0</v>
      </c>
      <c r="AJ34" s="108" t="s">
        <v>602</v>
      </c>
      <c r="AK34" s="108"/>
      <c r="AL34" s="108"/>
      <c r="AM34" s="108"/>
      <c r="AN34" s="108"/>
      <c r="AO34" s="108"/>
      <c r="AP34" s="108"/>
      <c r="AQ34" s="113">
        <v>150000</v>
      </c>
      <c r="AR34" s="113">
        <v>195000</v>
      </c>
      <c r="AS34" s="113">
        <v>3750</v>
      </c>
      <c r="AT34" s="113">
        <v>136800</v>
      </c>
      <c r="AU34" s="113">
        <f t="shared" si="0"/>
        <v>58200</v>
      </c>
      <c r="AV34" s="108">
        <v>1</v>
      </c>
      <c r="AW34" s="108">
        <v>1</v>
      </c>
      <c r="AX34" s="207">
        <v>1</v>
      </c>
      <c r="AY34" s="114">
        <f t="shared" si="1"/>
        <v>2.5</v>
      </c>
      <c r="AZ34" s="108">
        <f t="shared" si="2"/>
        <v>1.9230769230769231</v>
      </c>
      <c r="BA34" s="108">
        <f t="shared" si="3"/>
        <v>100</v>
      </c>
      <c r="BB34" s="108">
        <f t="shared" si="4"/>
        <v>100</v>
      </c>
      <c r="BC34" s="121"/>
      <c r="BD34" s="88"/>
      <c r="BE34" s="77"/>
      <c r="BF34" s="77"/>
      <c r="BG34" s="77"/>
      <c r="BH34" s="77"/>
      <c r="BI34" s="77"/>
      <c r="BJ34" s="77"/>
      <c r="BK34" s="77"/>
      <c r="BL34" s="77"/>
      <c r="BM34" s="77"/>
    </row>
    <row r="35" spans="1:65" ht="127.5" x14ac:dyDescent="0.25">
      <c r="A35" s="96">
        <v>28</v>
      </c>
      <c r="B35" s="96" t="s">
        <v>254</v>
      </c>
      <c r="C35" s="96" t="s">
        <v>281</v>
      </c>
      <c r="D35" s="96"/>
      <c r="E35" s="96" t="s">
        <v>322</v>
      </c>
      <c r="F35" s="96" t="s">
        <v>392</v>
      </c>
      <c r="G35" s="96">
        <v>9</v>
      </c>
      <c r="H35" s="96" t="s">
        <v>289</v>
      </c>
      <c r="I35" s="97">
        <v>89</v>
      </c>
      <c r="J35" s="97" t="s">
        <v>255</v>
      </c>
      <c r="K35" s="96" t="s">
        <v>454</v>
      </c>
      <c r="L35" s="96" t="s">
        <v>291</v>
      </c>
      <c r="M35" s="96" t="s">
        <v>571</v>
      </c>
      <c r="N35" s="96" t="s">
        <v>521</v>
      </c>
      <c r="O35" s="96" t="s">
        <v>490</v>
      </c>
      <c r="P35" s="96"/>
      <c r="Q35" s="96">
        <v>30</v>
      </c>
      <c r="R35" s="96">
        <v>30</v>
      </c>
      <c r="S35" s="96">
        <v>2</v>
      </c>
      <c r="T35" s="96" t="s">
        <v>603</v>
      </c>
      <c r="U35" s="96">
        <v>2</v>
      </c>
      <c r="V35" s="96" t="s">
        <v>603</v>
      </c>
      <c r="W35" s="96">
        <v>2</v>
      </c>
      <c r="X35" s="96" t="s">
        <v>603</v>
      </c>
      <c r="Y35" s="96">
        <v>2</v>
      </c>
      <c r="Z35" s="96" t="s">
        <v>603</v>
      </c>
      <c r="AA35" s="96">
        <v>2</v>
      </c>
      <c r="AB35" s="96" t="s">
        <v>603</v>
      </c>
      <c r="AC35" s="96">
        <v>2</v>
      </c>
      <c r="AD35" s="96" t="s">
        <v>603</v>
      </c>
      <c r="AE35" s="96">
        <v>1</v>
      </c>
      <c r="AF35" s="96" t="s">
        <v>603</v>
      </c>
      <c r="AG35" s="96">
        <v>1</v>
      </c>
      <c r="AH35" s="96" t="s">
        <v>603</v>
      </c>
      <c r="AI35" s="96">
        <v>1</v>
      </c>
      <c r="AJ35" s="96" t="s">
        <v>603</v>
      </c>
      <c r="AK35" s="96"/>
      <c r="AL35" s="96"/>
      <c r="AM35" s="96"/>
      <c r="AN35" s="96"/>
      <c r="AO35" s="96"/>
      <c r="AP35" s="96"/>
      <c r="AQ35" s="106">
        <v>70000</v>
      </c>
      <c r="AR35" s="106">
        <v>192000</v>
      </c>
      <c r="AS35" s="106">
        <v>3750</v>
      </c>
      <c r="AT35" s="106">
        <v>137900</v>
      </c>
      <c r="AU35" s="106">
        <f t="shared" si="0"/>
        <v>54100</v>
      </c>
      <c r="AV35" s="96">
        <v>30</v>
      </c>
      <c r="AW35" s="96">
        <v>30</v>
      </c>
      <c r="AX35" s="20">
        <v>15</v>
      </c>
      <c r="AY35" s="107">
        <f t="shared" si="1"/>
        <v>5.3571428571428568</v>
      </c>
      <c r="AZ35" s="96">
        <f t="shared" si="2"/>
        <v>1.953125</v>
      </c>
      <c r="BA35" s="96">
        <f t="shared" si="3"/>
        <v>50</v>
      </c>
      <c r="BB35" s="96">
        <f t="shared" si="4"/>
        <v>50</v>
      </c>
      <c r="BC35" s="168"/>
      <c r="BD35" s="118"/>
      <c r="BE35" s="77"/>
      <c r="BF35" s="77"/>
      <c r="BG35" s="77"/>
      <c r="BH35" s="77"/>
      <c r="BI35" s="77"/>
      <c r="BJ35" s="77"/>
      <c r="BK35" s="77"/>
      <c r="BL35" s="77"/>
      <c r="BM35" s="77"/>
    </row>
    <row r="36" spans="1:65" ht="127.5" x14ac:dyDescent="0.25">
      <c r="A36" s="96">
        <v>29</v>
      </c>
      <c r="B36" s="96" t="s">
        <v>254</v>
      </c>
      <c r="C36" s="96" t="s">
        <v>281</v>
      </c>
      <c r="D36" s="96"/>
      <c r="E36" s="96" t="s">
        <v>322</v>
      </c>
      <c r="F36" s="96" t="s">
        <v>392</v>
      </c>
      <c r="G36" s="96">
        <v>9</v>
      </c>
      <c r="H36" s="96" t="s">
        <v>289</v>
      </c>
      <c r="I36" s="97">
        <v>89</v>
      </c>
      <c r="J36" s="97" t="s">
        <v>255</v>
      </c>
      <c r="K36" s="96" t="s">
        <v>455</v>
      </c>
      <c r="L36" s="96" t="s">
        <v>292</v>
      </c>
      <c r="M36" s="96" t="s">
        <v>571</v>
      </c>
      <c r="N36" s="96" t="s">
        <v>521</v>
      </c>
      <c r="O36" s="96" t="s">
        <v>360</v>
      </c>
      <c r="P36" s="96"/>
      <c r="Q36" s="96">
        <v>3</v>
      </c>
      <c r="R36" s="96">
        <v>30</v>
      </c>
      <c r="S36" s="96">
        <v>2</v>
      </c>
      <c r="T36" s="96" t="s">
        <v>604</v>
      </c>
      <c r="U36" s="96">
        <v>2</v>
      </c>
      <c r="V36" s="96" t="s">
        <v>604</v>
      </c>
      <c r="W36" s="96">
        <v>2</v>
      </c>
      <c r="X36" s="96" t="s">
        <v>604</v>
      </c>
      <c r="Y36" s="96">
        <v>2</v>
      </c>
      <c r="Z36" s="96" t="s">
        <v>604</v>
      </c>
      <c r="AA36" s="96">
        <v>2</v>
      </c>
      <c r="AB36" s="96" t="s">
        <v>604</v>
      </c>
      <c r="AC36" s="96">
        <v>2</v>
      </c>
      <c r="AD36" s="96" t="s">
        <v>604</v>
      </c>
      <c r="AE36" s="96">
        <v>1</v>
      </c>
      <c r="AF36" s="96" t="s">
        <v>604</v>
      </c>
      <c r="AG36" s="96">
        <v>1</v>
      </c>
      <c r="AH36" s="96" t="s">
        <v>604</v>
      </c>
      <c r="AI36" s="96">
        <v>1</v>
      </c>
      <c r="AJ36" s="96" t="s">
        <v>604</v>
      </c>
      <c r="AK36" s="96"/>
      <c r="AL36" s="96"/>
      <c r="AM36" s="96"/>
      <c r="AN36" s="96"/>
      <c r="AO36" s="96"/>
      <c r="AP36" s="96"/>
      <c r="AQ36" s="106">
        <v>63000</v>
      </c>
      <c r="AR36" s="106">
        <v>192000</v>
      </c>
      <c r="AS36" s="106">
        <v>3700</v>
      </c>
      <c r="AT36" s="106">
        <v>137500</v>
      </c>
      <c r="AU36" s="106">
        <f t="shared" si="0"/>
        <v>54500</v>
      </c>
      <c r="AV36" s="96">
        <v>1</v>
      </c>
      <c r="AW36" s="96">
        <v>30</v>
      </c>
      <c r="AX36" s="20">
        <v>15</v>
      </c>
      <c r="AY36" s="107">
        <f t="shared" si="1"/>
        <v>5.8730158730158726</v>
      </c>
      <c r="AZ36" s="96">
        <f t="shared" si="2"/>
        <v>1.9270833333333335</v>
      </c>
      <c r="BA36" s="96">
        <f t="shared" si="3"/>
        <v>1500</v>
      </c>
      <c r="BB36" s="96">
        <f t="shared" si="4"/>
        <v>50</v>
      </c>
      <c r="BC36" s="168"/>
      <c r="BD36" s="118"/>
      <c r="BE36" s="77"/>
      <c r="BF36" s="77"/>
      <c r="BG36" s="77"/>
      <c r="BH36" s="77"/>
      <c r="BI36" s="77"/>
      <c r="BJ36" s="77"/>
      <c r="BK36" s="77"/>
      <c r="BL36" s="77"/>
      <c r="BM36" s="77"/>
    </row>
    <row r="37" spans="1:65" ht="127.5" x14ac:dyDescent="0.25">
      <c r="A37" s="96">
        <v>30</v>
      </c>
      <c r="B37" s="96" t="s">
        <v>254</v>
      </c>
      <c r="C37" s="96" t="s">
        <v>281</v>
      </c>
      <c r="D37" s="96"/>
      <c r="E37" s="96" t="s">
        <v>322</v>
      </c>
      <c r="F37" s="96" t="s">
        <v>392</v>
      </c>
      <c r="G37" s="96">
        <v>9</v>
      </c>
      <c r="H37" s="96" t="str">
        <f>+H36</f>
        <v>MAS</v>
      </c>
      <c r="I37" s="97">
        <v>89</v>
      </c>
      <c r="J37" s="97" t="s">
        <v>255</v>
      </c>
      <c r="K37" s="96" t="s">
        <v>456</v>
      </c>
      <c r="L37" s="96" t="s">
        <v>294</v>
      </c>
      <c r="M37" s="96" t="s">
        <v>571</v>
      </c>
      <c r="N37" s="96" t="s">
        <v>521</v>
      </c>
      <c r="O37" s="96" t="s">
        <v>361</v>
      </c>
      <c r="P37" s="96"/>
      <c r="Q37" s="96">
        <v>30</v>
      </c>
      <c r="R37" s="96">
        <v>30</v>
      </c>
      <c r="S37" s="96">
        <v>2</v>
      </c>
      <c r="T37" s="96" t="s">
        <v>605</v>
      </c>
      <c r="U37" s="96">
        <v>2</v>
      </c>
      <c r="V37" s="96" t="s">
        <v>605</v>
      </c>
      <c r="W37" s="96">
        <v>2</v>
      </c>
      <c r="X37" s="96" t="s">
        <v>605</v>
      </c>
      <c r="Y37" s="96">
        <v>2</v>
      </c>
      <c r="Z37" s="96" t="s">
        <v>605</v>
      </c>
      <c r="AA37" s="96">
        <v>2</v>
      </c>
      <c r="AB37" s="96" t="s">
        <v>605</v>
      </c>
      <c r="AC37" s="96">
        <v>2</v>
      </c>
      <c r="AD37" s="96" t="s">
        <v>605</v>
      </c>
      <c r="AE37" s="96">
        <v>2</v>
      </c>
      <c r="AF37" s="96" t="s">
        <v>605</v>
      </c>
      <c r="AG37" s="96">
        <v>3</v>
      </c>
      <c r="AH37" s="96" t="s">
        <v>605</v>
      </c>
      <c r="AI37" s="96">
        <v>3</v>
      </c>
      <c r="AJ37" s="96" t="s">
        <v>605</v>
      </c>
      <c r="AK37" s="96"/>
      <c r="AL37" s="96"/>
      <c r="AM37" s="96"/>
      <c r="AN37" s="96"/>
      <c r="AO37" s="96"/>
      <c r="AP37" s="96"/>
      <c r="AQ37" s="106">
        <v>68000</v>
      </c>
      <c r="AR37" s="106">
        <v>194000</v>
      </c>
      <c r="AS37" s="106">
        <v>3850</v>
      </c>
      <c r="AT37" s="106">
        <v>137900</v>
      </c>
      <c r="AU37" s="106">
        <f t="shared" si="0"/>
        <v>56100</v>
      </c>
      <c r="AV37" s="96">
        <v>30</v>
      </c>
      <c r="AW37" s="96">
        <v>30</v>
      </c>
      <c r="AX37" s="20">
        <v>15</v>
      </c>
      <c r="AY37" s="107">
        <f t="shared" si="1"/>
        <v>5.6617647058823533</v>
      </c>
      <c r="AZ37" s="96">
        <f t="shared" si="2"/>
        <v>1.9845360824742266</v>
      </c>
      <c r="BA37" s="96">
        <f t="shared" si="3"/>
        <v>50</v>
      </c>
      <c r="BB37" s="96">
        <f t="shared" si="4"/>
        <v>50</v>
      </c>
      <c r="BC37" s="76"/>
      <c r="BD37" s="118"/>
      <c r="BE37" s="77"/>
      <c r="BF37" s="77"/>
      <c r="BG37" s="77"/>
      <c r="BH37" s="77"/>
      <c r="BI37" s="77"/>
      <c r="BJ37" s="77"/>
      <c r="BK37" s="77"/>
      <c r="BL37" s="77"/>
      <c r="BM37" s="77"/>
    </row>
    <row r="38" spans="1:65" ht="127.5" x14ac:dyDescent="0.25">
      <c r="A38" s="96">
        <v>31</v>
      </c>
      <c r="B38" s="96" t="s">
        <v>254</v>
      </c>
      <c r="C38" s="96" t="s">
        <v>281</v>
      </c>
      <c r="D38" s="96"/>
      <c r="E38" s="96" t="s">
        <v>322</v>
      </c>
      <c r="F38" s="96" t="s">
        <v>392</v>
      </c>
      <c r="G38" s="96">
        <v>9</v>
      </c>
      <c r="H38" s="96" t="str">
        <f>+H37</f>
        <v>MAS</v>
      </c>
      <c r="I38" s="97">
        <v>89</v>
      </c>
      <c r="J38" s="97" t="s">
        <v>255</v>
      </c>
      <c r="K38" s="96" t="s">
        <v>457</v>
      </c>
      <c r="L38" s="96" t="s">
        <v>299</v>
      </c>
      <c r="M38" s="96" t="s">
        <v>571</v>
      </c>
      <c r="N38" s="96" t="s">
        <v>521</v>
      </c>
      <c r="O38" s="96" t="s">
        <v>366</v>
      </c>
      <c r="P38" s="96"/>
      <c r="Q38" s="96">
        <v>30</v>
      </c>
      <c r="R38" s="96">
        <v>30</v>
      </c>
      <c r="S38" s="96">
        <v>3</v>
      </c>
      <c r="T38" s="96" t="s">
        <v>606</v>
      </c>
      <c r="U38" s="96">
        <v>3</v>
      </c>
      <c r="V38" s="96" t="s">
        <v>606</v>
      </c>
      <c r="W38" s="96">
        <v>3</v>
      </c>
      <c r="X38" s="96" t="s">
        <v>606</v>
      </c>
      <c r="Y38" s="96">
        <v>3</v>
      </c>
      <c r="Z38" s="96" t="s">
        <v>606</v>
      </c>
      <c r="AA38" s="96">
        <v>3</v>
      </c>
      <c r="AB38" s="96" t="s">
        <v>606</v>
      </c>
      <c r="AC38" s="96">
        <v>2</v>
      </c>
      <c r="AD38" s="96" t="s">
        <v>606</v>
      </c>
      <c r="AE38" s="96">
        <v>1</v>
      </c>
      <c r="AF38" s="96" t="s">
        <v>606</v>
      </c>
      <c r="AG38" s="96">
        <v>1</v>
      </c>
      <c r="AH38" s="96" t="s">
        <v>606</v>
      </c>
      <c r="AI38" s="96">
        <v>1</v>
      </c>
      <c r="AJ38" s="96" t="s">
        <v>606</v>
      </c>
      <c r="AK38" s="96"/>
      <c r="AL38" s="96"/>
      <c r="AM38" s="96"/>
      <c r="AN38" s="96"/>
      <c r="AO38" s="96"/>
      <c r="AP38" s="96"/>
      <c r="AQ38" s="106">
        <v>71000</v>
      </c>
      <c r="AR38" s="106">
        <v>190000</v>
      </c>
      <c r="AS38" s="106">
        <v>3900</v>
      </c>
      <c r="AT38" s="106">
        <v>136900</v>
      </c>
      <c r="AU38" s="106">
        <f t="shared" si="0"/>
        <v>53100</v>
      </c>
      <c r="AV38" s="96">
        <v>30</v>
      </c>
      <c r="AW38" s="96">
        <v>30</v>
      </c>
      <c r="AX38" s="20">
        <v>15</v>
      </c>
      <c r="AY38" s="107">
        <f t="shared" si="1"/>
        <v>5.4929577464788739</v>
      </c>
      <c r="AZ38" s="96">
        <f t="shared" si="2"/>
        <v>2.0526315789473686</v>
      </c>
      <c r="BA38" s="96">
        <f t="shared" si="3"/>
        <v>50</v>
      </c>
      <c r="BB38" s="96">
        <f t="shared" si="4"/>
        <v>50</v>
      </c>
      <c r="BC38" s="76"/>
      <c r="BD38" s="118"/>
      <c r="BE38" s="77"/>
      <c r="BF38" s="77"/>
      <c r="BG38" s="77"/>
      <c r="BH38" s="77"/>
      <c r="BI38" s="77"/>
      <c r="BJ38" s="77"/>
      <c r="BK38" s="77"/>
      <c r="BL38" s="77"/>
      <c r="BM38" s="77"/>
    </row>
    <row r="39" spans="1:65" ht="127.5" x14ac:dyDescent="0.25">
      <c r="A39" s="96">
        <v>32</v>
      </c>
      <c r="B39" s="96" t="s">
        <v>551</v>
      </c>
      <c r="C39" s="96" t="s">
        <v>281</v>
      </c>
      <c r="D39" s="96"/>
      <c r="E39" s="96" t="s">
        <v>322</v>
      </c>
      <c r="F39" s="96" t="s">
        <v>392</v>
      </c>
      <c r="G39" s="96">
        <v>9</v>
      </c>
      <c r="H39" s="96" t="s">
        <v>289</v>
      </c>
      <c r="I39" s="97">
        <v>89</v>
      </c>
      <c r="J39" s="97" t="s">
        <v>255</v>
      </c>
      <c r="K39" s="96" t="s">
        <v>458</v>
      </c>
      <c r="L39" s="96" t="s">
        <v>422</v>
      </c>
      <c r="M39" s="96" t="s">
        <v>571</v>
      </c>
      <c r="N39" s="96" t="s">
        <v>521</v>
      </c>
      <c r="O39" s="96" t="s">
        <v>491</v>
      </c>
      <c r="P39" s="96"/>
      <c r="Q39" s="96">
        <v>30</v>
      </c>
      <c r="R39" s="96">
        <v>30</v>
      </c>
      <c r="S39" s="96">
        <v>3</v>
      </c>
      <c r="T39" s="96" t="s">
        <v>607</v>
      </c>
      <c r="U39" s="96">
        <v>3</v>
      </c>
      <c r="V39" s="96" t="s">
        <v>607</v>
      </c>
      <c r="W39" s="96">
        <v>3</v>
      </c>
      <c r="X39" s="96" t="s">
        <v>607</v>
      </c>
      <c r="Y39" s="96">
        <v>3</v>
      </c>
      <c r="Z39" s="96" t="s">
        <v>607</v>
      </c>
      <c r="AA39" s="96">
        <v>3</v>
      </c>
      <c r="AB39" s="96" t="s">
        <v>607</v>
      </c>
      <c r="AC39" s="96">
        <v>3</v>
      </c>
      <c r="AD39" s="96" t="s">
        <v>607</v>
      </c>
      <c r="AE39" s="96">
        <v>3</v>
      </c>
      <c r="AF39" s="96" t="s">
        <v>607</v>
      </c>
      <c r="AG39" s="96">
        <v>1</v>
      </c>
      <c r="AH39" s="96" t="s">
        <v>607</v>
      </c>
      <c r="AI39" s="96">
        <v>1</v>
      </c>
      <c r="AJ39" s="96" t="s">
        <v>607</v>
      </c>
      <c r="AK39" s="96"/>
      <c r="AL39" s="96"/>
      <c r="AM39" s="96"/>
      <c r="AN39" s="96"/>
      <c r="AO39" s="96"/>
      <c r="AP39" s="96"/>
      <c r="AQ39" s="106">
        <v>78000</v>
      </c>
      <c r="AR39" s="106">
        <v>190000</v>
      </c>
      <c r="AS39" s="106">
        <v>3850</v>
      </c>
      <c r="AT39" s="106">
        <v>137400</v>
      </c>
      <c r="AU39" s="106">
        <f t="shared" si="0"/>
        <v>52600</v>
      </c>
      <c r="AV39" s="96">
        <v>30</v>
      </c>
      <c r="AW39" s="96">
        <v>30</v>
      </c>
      <c r="AX39" s="20">
        <v>15</v>
      </c>
      <c r="AY39" s="107">
        <f t="shared" si="1"/>
        <v>4.9358974358974361</v>
      </c>
      <c r="AZ39" s="96">
        <f t="shared" si="2"/>
        <v>2.0263157894736841</v>
      </c>
      <c r="BA39" s="96">
        <f t="shared" si="3"/>
        <v>50</v>
      </c>
      <c r="BB39" s="96">
        <f t="shared" si="4"/>
        <v>50</v>
      </c>
      <c r="BC39" s="76"/>
      <c r="BD39" s="118"/>
      <c r="BE39" s="77"/>
      <c r="BF39" s="77"/>
      <c r="BG39" s="77"/>
      <c r="BH39" s="77"/>
      <c r="BI39" s="77"/>
      <c r="BJ39" s="77"/>
      <c r="BK39" s="77"/>
      <c r="BL39" s="77"/>
      <c r="BM39" s="77"/>
    </row>
    <row r="40" spans="1:65" ht="127.5" x14ac:dyDescent="0.25">
      <c r="A40" s="96">
        <v>33</v>
      </c>
      <c r="B40" s="96" t="s">
        <v>254</v>
      </c>
      <c r="C40" s="96" t="s">
        <v>281</v>
      </c>
      <c r="D40" s="96"/>
      <c r="E40" s="96" t="s">
        <v>322</v>
      </c>
      <c r="F40" s="96" t="s">
        <v>392</v>
      </c>
      <c r="G40" s="96">
        <v>9</v>
      </c>
      <c r="H40" s="96" t="s">
        <v>289</v>
      </c>
      <c r="I40" s="97">
        <v>89</v>
      </c>
      <c r="J40" s="104" t="s">
        <v>255</v>
      </c>
      <c r="K40" s="96" t="s">
        <v>552</v>
      </c>
      <c r="L40" s="105" t="s">
        <v>527</v>
      </c>
      <c r="M40" s="105" t="s">
        <v>571</v>
      </c>
      <c r="N40" s="105" t="s">
        <v>521</v>
      </c>
      <c r="O40" s="105"/>
      <c r="P40" s="96"/>
      <c r="Q40" s="96">
        <v>30</v>
      </c>
      <c r="R40" s="96">
        <v>30</v>
      </c>
      <c r="S40" s="96">
        <v>3</v>
      </c>
      <c r="T40" s="96" t="s">
        <v>608</v>
      </c>
      <c r="U40" s="96">
        <v>2</v>
      </c>
      <c r="V40" s="96" t="s">
        <v>608</v>
      </c>
      <c r="W40" s="96">
        <v>2</v>
      </c>
      <c r="X40" s="96" t="s">
        <v>608</v>
      </c>
      <c r="Y40" s="96">
        <v>2</v>
      </c>
      <c r="Z40" s="96" t="s">
        <v>608</v>
      </c>
      <c r="AA40" s="96">
        <v>2</v>
      </c>
      <c r="AB40" s="96" t="s">
        <v>608</v>
      </c>
      <c r="AC40" s="96">
        <v>1</v>
      </c>
      <c r="AD40" s="96" t="s">
        <v>608</v>
      </c>
      <c r="AE40" s="96">
        <v>1</v>
      </c>
      <c r="AF40" s="96" t="s">
        <v>608</v>
      </c>
      <c r="AG40" s="96">
        <v>1</v>
      </c>
      <c r="AH40" s="96" t="s">
        <v>608</v>
      </c>
      <c r="AI40" s="96">
        <v>1</v>
      </c>
      <c r="AJ40" s="96" t="s">
        <v>608</v>
      </c>
      <c r="AK40" s="96"/>
      <c r="AL40" s="96"/>
      <c r="AM40" s="96"/>
      <c r="AN40" s="96"/>
      <c r="AO40" s="96"/>
      <c r="AP40" s="96"/>
      <c r="AQ40" s="106">
        <v>1000000</v>
      </c>
      <c r="AR40" s="106">
        <v>196000</v>
      </c>
      <c r="AS40" s="106">
        <v>3900</v>
      </c>
      <c r="AT40" s="106">
        <v>137600</v>
      </c>
      <c r="AU40" s="106">
        <f t="shared" si="0"/>
        <v>58400</v>
      </c>
      <c r="AV40" s="96">
        <v>30</v>
      </c>
      <c r="AW40" s="96">
        <v>30</v>
      </c>
      <c r="AX40" s="20">
        <v>20</v>
      </c>
      <c r="AY40" s="107">
        <f t="shared" si="1"/>
        <v>0.38999999999999996</v>
      </c>
      <c r="AZ40" s="96">
        <f t="shared" si="2"/>
        <v>1.9897959183673468</v>
      </c>
      <c r="BA40" s="96">
        <f t="shared" si="3"/>
        <v>66.666666666666657</v>
      </c>
      <c r="BB40" s="96">
        <f t="shared" si="4"/>
        <v>66.666666666666657</v>
      </c>
      <c r="BC40" s="168"/>
      <c r="BD40" s="118"/>
      <c r="BE40" s="77"/>
      <c r="BF40" s="77"/>
      <c r="BG40" s="77"/>
      <c r="BH40" s="77"/>
      <c r="BI40" s="77"/>
      <c r="BJ40" s="77"/>
      <c r="BK40" s="77"/>
      <c r="BL40" s="77"/>
      <c r="BM40" s="77"/>
    </row>
    <row r="41" spans="1:65" ht="127.5" x14ac:dyDescent="0.25">
      <c r="A41" s="134">
        <v>34</v>
      </c>
      <c r="B41" s="134" t="s">
        <v>254</v>
      </c>
      <c r="C41" s="134" t="s">
        <v>9</v>
      </c>
      <c r="D41" s="134" t="s">
        <v>550</v>
      </c>
      <c r="E41" s="134" t="s">
        <v>322</v>
      </c>
      <c r="F41" s="134" t="s">
        <v>268</v>
      </c>
      <c r="G41" s="134">
        <v>10</v>
      </c>
      <c r="H41" s="134" t="s">
        <v>427</v>
      </c>
      <c r="I41" s="138">
        <v>89</v>
      </c>
      <c r="J41" s="138" t="s">
        <v>255</v>
      </c>
      <c r="K41" s="134" t="s">
        <v>332</v>
      </c>
      <c r="L41" s="134" t="s">
        <v>347</v>
      </c>
      <c r="M41" s="134" t="s">
        <v>571</v>
      </c>
      <c r="N41" s="134" t="s">
        <v>521</v>
      </c>
      <c r="O41" s="134" t="s">
        <v>492</v>
      </c>
      <c r="P41" s="134"/>
      <c r="Q41" s="134">
        <v>12</v>
      </c>
      <c r="R41" s="134">
        <v>90</v>
      </c>
      <c r="S41" s="134">
        <v>5</v>
      </c>
      <c r="T41" s="134" t="s">
        <v>609</v>
      </c>
      <c r="U41" s="134">
        <v>5</v>
      </c>
      <c r="V41" s="134" t="s">
        <v>609</v>
      </c>
      <c r="W41" s="134">
        <v>5</v>
      </c>
      <c r="X41" s="134" t="s">
        <v>609</v>
      </c>
      <c r="Y41" s="134">
        <v>5</v>
      </c>
      <c r="Z41" s="134" t="s">
        <v>609</v>
      </c>
      <c r="AA41" s="134">
        <v>5</v>
      </c>
      <c r="AB41" s="134" t="s">
        <v>609</v>
      </c>
      <c r="AC41" s="134">
        <v>5</v>
      </c>
      <c r="AD41" s="134" t="s">
        <v>609</v>
      </c>
      <c r="AE41" s="134">
        <v>10</v>
      </c>
      <c r="AF41" s="134" t="s">
        <v>609</v>
      </c>
      <c r="AG41" s="134">
        <v>10</v>
      </c>
      <c r="AH41" s="134" t="s">
        <v>609</v>
      </c>
      <c r="AI41" s="134">
        <v>10</v>
      </c>
      <c r="AJ41" s="134" t="s">
        <v>609</v>
      </c>
      <c r="AK41" s="134"/>
      <c r="AL41" s="134"/>
      <c r="AM41" s="134"/>
      <c r="AN41" s="134"/>
      <c r="AO41" s="134"/>
      <c r="AP41" s="134"/>
      <c r="AQ41" s="136">
        <v>155000</v>
      </c>
      <c r="AR41" s="136">
        <v>197000</v>
      </c>
      <c r="AS41" s="136">
        <v>3650</v>
      </c>
      <c r="AT41" s="136">
        <v>137600</v>
      </c>
      <c r="AU41" s="136">
        <f t="shared" si="0"/>
        <v>59400</v>
      </c>
      <c r="AV41" s="134">
        <v>90</v>
      </c>
      <c r="AW41" s="134">
        <v>685</v>
      </c>
      <c r="AX41" s="208">
        <v>685</v>
      </c>
      <c r="AY41" s="137">
        <f t="shared" si="1"/>
        <v>2.3548387096774195</v>
      </c>
      <c r="AZ41" s="134">
        <f t="shared" si="2"/>
        <v>1.8527918781725889</v>
      </c>
      <c r="BA41" s="134">
        <f t="shared" si="3"/>
        <v>761.11111111111109</v>
      </c>
      <c r="BB41" s="134">
        <f t="shared" si="4"/>
        <v>100</v>
      </c>
      <c r="BC41" s="76"/>
      <c r="BD41" s="118"/>
      <c r="BE41" s="77"/>
      <c r="BF41" s="77"/>
      <c r="BG41" s="77"/>
      <c r="BH41" s="77"/>
      <c r="BI41" s="77"/>
      <c r="BJ41" s="77"/>
      <c r="BK41" s="77"/>
      <c r="BL41" s="77"/>
      <c r="BM41" s="77"/>
    </row>
    <row r="42" spans="1:65" ht="127.5" x14ac:dyDescent="0.25">
      <c r="A42" s="168">
        <v>35</v>
      </c>
      <c r="B42" s="168" t="s">
        <v>254</v>
      </c>
      <c r="C42" s="168" t="s">
        <v>281</v>
      </c>
      <c r="D42" s="168"/>
      <c r="E42" s="168" t="s">
        <v>322</v>
      </c>
      <c r="F42" s="168" t="s">
        <v>392</v>
      </c>
      <c r="G42" s="168">
        <v>11</v>
      </c>
      <c r="H42" s="168" t="s">
        <v>302</v>
      </c>
      <c r="I42" s="170">
        <v>90</v>
      </c>
      <c r="J42" s="171" t="s">
        <v>255</v>
      </c>
      <c r="K42" s="168" t="s">
        <v>333</v>
      </c>
      <c r="L42" s="168" t="s">
        <v>348</v>
      </c>
      <c r="M42" s="168" t="s">
        <v>571</v>
      </c>
      <c r="N42" s="168" t="s">
        <v>521</v>
      </c>
      <c r="O42" s="168" t="s">
        <v>493</v>
      </c>
      <c r="P42" s="168"/>
      <c r="Q42" s="168">
        <v>30</v>
      </c>
      <c r="R42" s="168">
        <v>250</v>
      </c>
      <c r="S42" s="168"/>
      <c r="T42" s="168" t="s">
        <v>530</v>
      </c>
      <c r="U42" s="168"/>
      <c r="V42" s="168" t="s">
        <v>531</v>
      </c>
      <c r="W42" s="168"/>
      <c r="X42" s="168" t="s">
        <v>554</v>
      </c>
      <c r="Y42" s="172"/>
      <c r="Z42" s="173" t="s">
        <v>555</v>
      </c>
      <c r="AA42" s="172"/>
      <c r="AB42" s="173" t="s">
        <v>555</v>
      </c>
      <c r="AC42" s="172"/>
      <c r="AD42" s="173"/>
      <c r="AE42" s="173"/>
      <c r="AF42" s="173"/>
      <c r="AG42" s="173"/>
      <c r="AH42" s="173"/>
      <c r="AI42" s="173"/>
      <c r="AJ42" s="173"/>
      <c r="AK42" s="173"/>
      <c r="AL42" s="173"/>
      <c r="AM42" s="173"/>
      <c r="AN42" s="173"/>
      <c r="AO42" s="173"/>
      <c r="AP42" s="173"/>
      <c r="AQ42" s="174">
        <v>158000</v>
      </c>
      <c r="AR42" s="174">
        <v>195000</v>
      </c>
      <c r="AS42" s="174">
        <v>3600</v>
      </c>
      <c r="AT42" s="174">
        <v>137000</v>
      </c>
      <c r="AU42" s="174">
        <f t="shared" si="0"/>
        <v>58000</v>
      </c>
      <c r="AV42" s="168">
        <v>24</v>
      </c>
      <c r="AW42" s="168">
        <v>24</v>
      </c>
      <c r="AX42" s="21">
        <v>0</v>
      </c>
      <c r="AY42" s="175">
        <f t="shared" si="1"/>
        <v>2.278481012658228</v>
      </c>
      <c r="AZ42" s="168">
        <f t="shared" si="2"/>
        <v>1.8461538461538463</v>
      </c>
      <c r="BA42" s="168">
        <f t="shared" si="3"/>
        <v>0</v>
      </c>
      <c r="BB42" s="168">
        <f t="shared" si="4"/>
        <v>0</v>
      </c>
      <c r="BC42" s="168"/>
      <c r="BD42" s="178"/>
      <c r="BE42" s="77"/>
      <c r="BF42" s="77"/>
      <c r="BG42" s="77"/>
      <c r="BH42" s="77"/>
      <c r="BI42" s="77"/>
      <c r="BJ42" s="77"/>
      <c r="BK42" s="77"/>
      <c r="BL42" s="77"/>
      <c r="BM42" s="77"/>
    </row>
    <row r="43" spans="1:65" ht="127.5" x14ac:dyDescent="0.25">
      <c r="A43" s="134">
        <v>36</v>
      </c>
      <c r="B43" s="134" t="s">
        <v>254</v>
      </c>
      <c r="C43" s="134" t="s">
        <v>281</v>
      </c>
      <c r="D43" s="134"/>
      <c r="E43" s="134" t="s">
        <v>322</v>
      </c>
      <c r="F43" s="134" t="s">
        <v>268</v>
      </c>
      <c r="G43" s="134">
        <v>12</v>
      </c>
      <c r="H43" s="134" t="s">
        <v>303</v>
      </c>
      <c r="I43" s="138">
        <v>91</v>
      </c>
      <c r="J43" s="138" t="s">
        <v>255</v>
      </c>
      <c r="K43" s="134" t="s">
        <v>334</v>
      </c>
      <c r="L43" s="134" t="s">
        <v>349</v>
      </c>
      <c r="M43" s="134" t="s">
        <v>571</v>
      </c>
      <c r="N43" s="134" t="s">
        <v>521</v>
      </c>
      <c r="O43" s="134" t="s">
        <v>494</v>
      </c>
      <c r="P43" s="134"/>
      <c r="Q43" s="134">
        <v>12</v>
      </c>
      <c r="R43" s="134">
        <v>250</v>
      </c>
      <c r="S43" s="134">
        <v>10</v>
      </c>
      <c r="T43" s="134" t="s">
        <v>610</v>
      </c>
      <c r="U43" s="134">
        <v>10</v>
      </c>
      <c r="V43" s="134" t="s">
        <v>610</v>
      </c>
      <c r="W43" s="134">
        <v>10</v>
      </c>
      <c r="X43" s="134" t="s">
        <v>610</v>
      </c>
      <c r="Y43" s="134">
        <v>10</v>
      </c>
      <c r="Z43" s="134" t="s">
        <v>610</v>
      </c>
      <c r="AA43" s="134">
        <v>10</v>
      </c>
      <c r="AB43" s="134" t="s">
        <v>610</v>
      </c>
      <c r="AC43" s="134">
        <v>10</v>
      </c>
      <c r="AD43" s="134" t="s">
        <v>610</v>
      </c>
      <c r="AE43" s="134">
        <v>10</v>
      </c>
      <c r="AF43" s="134" t="s">
        <v>610</v>
      </c>
      <c r="AG43" s="134">
        <v>10</v>
      </c>
      <c r="AH43" s="134" t="s">
        <v>610</v>
      </c>
      <c r="AI43" s="134">
        <v>10</v>
      </c>
      <c r="AJ43" s="134" t="s">
        <v>610</v>
      </c>
      <c r="AK43" s="134"/>
      <c r="AL43" s="134"/>
      <c r="AM43" s="134"/>
      <c r="AN43" s="134"/>
      <c r="AO43" s="134"/>
      <c r="AP43" s="134"/>
      <c r="AQ43" s="136">
        <v>150000</v>
      </c>
      <c r="AR43" s="136">
        <v>198000</v>
      </c>
      <c r="AS43" s="136">
        <v>3800</v>
      </c>
      <c r="AT43" s="136">
        <v>136500</v>
      </c>
      <c r="AU43" s="136">
        <f t="shared" si="0"/>
        <v>61500</v>
      </c>
      <c r="AV43" s="134">
        <v>200</v>
      </c>
      <c r="AW43" s="134">
        <v>200</v>
      </c>
      <c r="AX43" s="208">
        <v>200</v>
      </c>
      <c r="AY43" s="137">
        <f t="shared" si="1"/>
        <v>2.5333333333333332</v>
      </c>
      <c r="AZ43" s="134">
        <f t="shared" si="2"/>
        <v>1.9191919191919191</v>
      </c>
      <c r="BA43" s="134">
        <f t="shared" si="3"/>
        <v>100</v>
      </c>
      <c r="BB43" s="134">
        <f t="shared" si="4"/>
        <v>100</v>
      </c>
      <c r="BC43" s="168"/>
      <c r="BD43" s="118"/>
      <c r="BE43" s="77"/>
      <c r="BF43" s="77"/>
      <c r="BG43" s="77"/>
      <c r="BH43" s="77"/>
      <c r="BI43" s="77"/>
      <c r="BJ43" s="77"/>
      <c r="BK43" s="77"/>
      <c r="BL43" s="77"/>
      <c r="BM43" s="77"/>
    </row>
    <row r="44" spans="1:65" ht="76.5" x14ac:dyDescent="0.25">
      <c r="A44" s="108">
        <v>37</v>
      </c>
      <c r="B44" s="108" t="s">
        <v>254</v>
      </c>
      <c r="C44" s="108" t="s">
        <v>281</v>
      </c>
      <c r="D44" s="108"/>
      <c r="E44" s="108" t="s">
        <v>322</v>
      </c>
      <c r="F44" s="108" t="s">
        <v>392</v>
      </c>
      <c r="G44" s="108">
        <v>13</v>
      </c>
      <c r="H44" s="108" t="s">
        <v>290</v>
      </c>
      <c r="I44" s="111">
        <v>91</v>
      </c>
      <c r="J44" s="108" t="s">
        <v>258</v>
      </c>
      <c r="K44" s="108" t="s">
        <v>335</v>
      </c>
      <c r="L44" s="108" t="s">
        <v>350</v>
      </c>
      <c r="M44" s="108" t="s">
        <v>571</v>
      </c>
      <c r="N44" s="108" t="s">
        <v>521</v>
      </c>
      <c r="O44" s="108" t="s">
        <v>495</v>
      </c>
      <c r="P44" s="108"/>
      <c r="Q44" s="108">
        <v>2</v>
      </c>
      <c r="R44" s="108">
        <v>2</v>
      </c>
      <c r="S44" s="108">
        <v>1</v>
      </c>
      <c r="T44" s="108" t="s">
        <v>611</v>
      </c>
      <c r="U44" s="108">
        <v>0</v>
      </c>
      <c r="V44" s="108" t="s">
        <v>586</v>
      </c>
      <c r="W44" s="108">
        <v>0</v>
      </c>
      <c r="X44" s="108" t="s">
        <v>586</v>
      </c>
      <c r="Y44" s="108">
        <v>0</v>
      </c>
      <c r="Z44" s="108" t="s">
        <v>586</v>
      </c>
      <c r="AA44" s="108">
        <v>0</v>
      </c>
      <c r="AB44" s="108" t="s">
        <v>586</v>
      </c>
      <c r="AC44" s="108">
        <v>0</v>
      </c>
      <c r="AD44" s="108" t="s">
        <v>586</v>
      </c>
      <c r="AE44" s="108">
        <v>0</v>
      </c>
      <c r="AF44" s="108" t="s">
        <v>586</v>
      </c>
      <c r="AG44" s="108">
        <v>0</v>
      </c>
      <c r="AH44" s="108" t="s">
        <v>586</v>
      </c>
      <c r="AI44" s="108">
        <v>0</v>
      </c>
      <c r="AJ44" s="108" t="s">
        <v>587</v>
      </c>
      <c r="AK44" s="108"/>
      <c r="AL44" s="108"/>
      <c r="AM44" s="108"/>
      <c r="AN44" s="108"/>
      <c r="AO44" s="108"/>
      <c r="AP44" s="108"/>
      <c r="AQ44" s="113">
        <v>159000</v>
      </c>
      <c r="AR44" s="113">
        <v>196000</v>
      </c>
      <c r="AS44" s="113">
        <v>3700</v>
      </c>
      <c r="AT44" s="113">
        <v>137200</v>
      </c>
      <c r="AU44" s="113">
        <f t="shared" si="0"/>
        <v>58800</v>
      </c>
      <c r="AV44" s="108">
        <v>2</v>
      </c>
      <c r="AW44" s="108">
        <v>2</v>
      </c>
      <c r="AX44" s="207">
        <v>1</v>
      </c>
      <c r="AY44" s="114">
        <f t="shared" si="1"/>
        <v>2.3270440251572326</v>
      </c>
      <c r="AZ44" s="108">
        <f t="shared" si="2"/>
        <v>1.8877551020408163</v>
      </c>
      <c r="BA44" s="108">
        <f t="shared" si="3"/>
        <v>50</v>
      </c>
      <c r="BB44" s="108">
        <f t="shared" si="4"/>
        <v>50</v>
      </c>
      <c r="BC44" s="168"/>
      <c r="BD44" s="118"/>
      <c r="BE44" s="77"/>
      <c r="BF44" s="77"/>
      <c r="BG44" s="77"/>
      <c r="BH44" s="77"/>
      <c r="BI44" s="77"/>
      <c r="BJ44" s="77"/>
      <c r="BK44" s="77"/>
      <c r="BL44" s="77"/>
      <c r="BM44" s="77"/>
    </row>
    <row r="45" spans="1:65" ht="165.75" x14ac:dyDescent="0.25">
      <c r="A45" s="108">
        <v>38</v>
      </c>
      <c r="B45" s="108" t="s">
        <v>254</v>
      </c>
      <c r="C45" s="108" t="s">
        <v>281</v>
      </c>
      <c r="D45" s="108"/>
      <c r="E45" s="108" t="s">
        <v>322</v>
      </c>
      <c r="F45" s="108" t="s">
        <v>392</v>
      </c>
      <c r="G45" s="108">
        <v>14</v>
      </c>
      <c r="H45" s="108" t="s">
        <v>534</v>
      </c>
      <c r="I45" s="109">
        <v>92</v>
      </c>
      <c r="J45" s="111" t="s">
        <v>260</v>
      </c>
      <c r="K45" s="108" t="s">
        <v>459</v>
      </c>
      <c r="L45" s="108" t="s">
        <v>411</v>
      </c>
      <c r="M45" s="108" t="s">
        <v>571</v>
      </c>
      <c r="N45" s="108" t="s">
        <v>521</v>
      </c>
      <c r="O45" s="108" t="s">
        <v>496</v>
      </c>
      <c r="P45" s="108"/>
      <c r="Q45" s="108">
        <v>1</v>
      </c>
      <c r="R45" s="108">
        <v>1</v>
      </c>
      <c r="S45" s="108">
        <v>1</v>
      </c>
      <c r="T45" s="108" t="s">
        <v>612</v>
      </c>
      <c r="U45" s="108">
        <v>0</v>
      </c>
      <c r="V45" s="108" t="s">
        <v>613</v>
      </c>
      <c r="W45" s="108">
        <v>0</v>
      </c>
      <c r="X45" s="108" t="s">
        <v>613</v>
      </c>
      <c r="Y45" s="108">
        <v>0</v>
      </c>
      <c r="Z45" s="108" t="s">
        <v>613</v>
      </c>
      <c r="AA45" s="108">
        <v>0</v>
      </c>
      <c r="AB45" s="108" t="s">
        <v>613</v>
      </c>
      <c r="AC45" s="108">
        <v>0</v>
      </c>
      <c r="AD45" s="108" t="s">
        <v>613</v>
      </c>
      <c r="AE45" s="108">
        <v>0</v>
      </c>
      <c r="AF45" s="108" t="s">
        <v>613</v>
      </c>
      <c r="AG45" s="108">
        <v>0</v>
      </c>
      <c r="AH45" s="108" t="s">
        <v>613</v>
      </c>
      <c r="AI45" s="108">
        <v>0</v>
      </c>
      <c r="AJ45" s="108" t="s">
        <v>613</v>
      </c>
      <c r="AK45" s="108"/>
      <c r="AL45" s="108"/>
      <c r="AM45" s="108"/>
      <c r="AN45" s="108"/>
      <c r="AO45" s="108"/>
      <c r="AP45" s="108"/>
      <c r="AQ45" s="113">
        <v>160000</v>
      </c>
      <c r="AR45" s="113">
        <v>198000</v>
      </c>
      <c r="AS45" s="113">
        <v>3650</v>
      </c>
      <c r="AT45" s="113">
        <v>135000</v>
      </c>
      <c r="AU45" s="113">
        <f t="shared" si="0"/>
        <v>63000</v>
      </c>
      <c r="AV45" s="108">
        <v>1</v>
      </c>
      <c r="AW45" s="108">
        <v>2</v>
      </c>
      <c r="AX45" s="207">
        <v>2</v>
      </c>
      <c r="AY45" s="114">
        <f t="shared" si="1"/>
        <v>2.28125</v>
      </c>
      <c r="AZ45" s="108">
        <f t="shared" si="2"/>
        <v>1.8434343434343434</v>
      </c>
      <c r="BA45" s="108">
        <f t="shared" si="3"/>
        <v>200</v>
      </c>
      <c r="BB45" s="108">
        <f t="shared" si="4"/>
        <v>100</v>
      </c>
      <c r="BC45" s="121"/>
      <c r="BD45" s="88"/>
      <c r="BE45" s="77"/>
      <c r="BF45" s="77"/>
      <c r="BG45" s="77"/>
      <c r="BH45" s="77"/>
      <c r="BI45" s="77"/>
      <c r="BJ45" s="77"/>
      <c r="BK45" s="77"/>
      <c r="BL45" s="77"/>
      <c r="BM45" s="77"/>
    </row>
    <row r="46" spans="1:65" ht="153" x14ac:dyDescent="0.25">
      <c r="A46" s="108">
        <v>39</v>
      </c>
      <c r="B46" s="108" t="s">
        <v>254</v>
      </c>
      <c r="C46" s="108" t="s">
        <v>281</v>
      </c>
      <c r="D46" s="108"/>
      <c r="E46" s="108" t="s">
        <v>322</v>
      </c>
      <c r="F46" s="108" t="s">
        <v>392</v>
      </c>
      <c r="G46" s="108">
        <v>15</v>
      </c>
      <c r="H46" s="108" t="s">
        <v>535</v>
      </c>
      <c r="I46" s="109">
        <v>92</v>
      </c>
      <c r="J46" s="111" t="s">
        <v>260</v>
      </c>
      <c r="K46" s="108" t="s">
        <v>460</v>
      </c>
      <c r="L46" s="108" t="s">
        <v>293</v>
      </c>
      <c r="M46" s="108" t="s">
        <v>571</v>
      </c>
      <c r="N46" s="108" t="s">
        <v>521</v>
      </c>
      <c r="O46" s="108" t="s">
        <v>497</v>
      </c>
      <c r="P46" s="108"/>
      <c r="Q46" s="108">
        <v>1</v>
      </c>
      <c r="R46" s="108">
        <v>100</v>
      </c>
      <c r="S46" s="108">
        <v>0</v>
      </c>
      <c r="T46" s="108" t="s">
        <v>560</v>
      </c>
      <c r="U46" s="108">
        <v>0</v>
      </c>
      <c r="V46" s="108" t="s">
        <v>560</v>
      </c>
      <c r="W46" s="108">
        <v>0</v>
      </c>
      <c r="X46" s="108" t="s">
        <v>560</v>
      </c>
      <c r="Y46" s="108">
        <v>0</v>
      </c>
      <c r="Z46" s="108" t="s">
        <v>560</v>
      </c>
      <c r="AA46" s="108">
        <v>0</v>
      </c>
      <c r="AB46" s="108" t="s">
        <v>560</v>
      </c>
      <c r="AC46" s="108">
        <v>0</v>
      </c>
      <c r="AD46" s="108" t="s">
        <v>560</v>
      </c>
      <c r="AE46" s="108">
        <v>0</v>
      </c>
      <c r="AF46" s="108" t="s">
        <v>560</v>
      </c>
      <c r="AG46" s="108">
        <v>0</v>
      </c>
      <c r="AH46" s="108" t="s">
        <v>560</v>
      </c>
      <c r="AI46" s="108">
        <v>100</v>
      </c>
      <c r="AJ46" s="108" t="s">
        <v>614</v>
      </c>
      <c r="AK46" s="108"/>
      <c r="AL46" s="108"/>
      <c r="AM46" s="108"/>
      <c r="AN46" s="108"/>
      <c r="AO46" s="108"/>
      <c r="AP46" s="108"/>
      <c r="AQ46" s="113">
        <v>157000</v>
      </c>
      <c r="AR46" s="113">
        <v>197000</v>
      </c>
      <c r="AS46" s="113">
        <v>3850</v>
      </c>
      <c r="AT46" s="113">
        <v>137400</v>
      </c>
      <c r="AU46" s="113">
        <f t="shared" si="0"/>
        <v>59600</v>
      </c>
      <c r="AV46" s="108">
        <v>1</v>
      </c>
      <c r="AW46" s="108">
        <v>2</v>
      </c>
      <c r="AX46" s="207">
        <v>2</v>
      </c>
      <c r="AY46" s="114">
        <f t="shared" si="1"/>
        <v>2.4522292993630574</v>
      </c>
      <c r="AZ46" s="108">
        <f t="shared" si="2"/>
        <v>1.9543147208121829</v>
      </c>
      <c r="BA46" s="108">
        <f t="shared" si="3"/>
        <v>200</v>
      </c>
      <c r="BB46" s="108">
        <f t="shared" si="4"/>
        <v>100</v>
      </c>
      <c r="BC46" s="121"/>
      <c r="BD46" s="88"/>
      <c r="BE46" s="77"/>
      <c r="BF46" s="77"/>
      <c r="BG46" s="77"/>
      <c r="BH46" s="77"/>
      <c r="BI46" s="77"/>
      <c r="BJ46" s="77"/>
      <c r="BK46" s="77"/>
      <c r="BL46" s="77"/>
      <c r="BM46" s="77"/>
    </row>
    <row r="47" spans="1:65" ht="153" x14ac:dyDescent="0.25">
      <c r="A47" s="108">
        <v>40</v>
      </c>
      <c r="B47" s="108" t="s">
        <v>254</v>
      </c>
      <c r="C47" s="116" t="e">
        <f>+#REF!</f>
        <v>#REF!</v>
      </c>
      <c r="D47" s="108"/>
      <c r="E47" s="108" t="s">
        <v>322</v>
      </c>
      <c r="F47" s="108" t="s">
        <v>392</v>
      </c>
      <c r="G47" s="108">
        <v>16</v>
      </c>
      <c r="H47" s="108" t="s">
        <v>412</v>
      </c>
      <c r="I47" s="111">
        <v>93</v>
      </c>
      <c r="J47" s="108" t="s">
        <v>262</v>
      </c>
      <c r="K47" s="108" t="s">
        <v>336</v>
      </c>
      <c r="L47" s="108" t="s">
        <v>420</v>
      </c>
      <c r="M47" s="108" t="s">
        <v>571</v>
      </c>
      <c r="N47" s="108" t="s">
        <v>521</v>
      </c>
      <c r="O47" s="108" t="s">
        <v>362</v>
      </c>
      <c r="P47" s="108"/>
      <c r="Q47" s="108">
        <v>4</v>
      </c>
      <c r="R47" s="108">
        <v>4</v>
      </c>
      <c r="S47" s="108">
        <v>1</v>
      </c>
      <c r="T47" s="108" t="s">
        <v>615</v>
      </c>
      <c r="U47" s="108"/>
      <c r="V47" s="108"/>
      <c r="W47" s="108"/>
      <c r="X47" s="108"/>
      <c r="Y47" s="108">
        <v>1</v>
      </c>
      <c r="Z47" s="108" t="s">
        <v>615</v>
      </c>
      <c r="AA47" s="108"/>
      <c r="AB47" s="108"/>
      <c r="AC47" s="108"/>
      <c r="AD47" s="108"/>
      <c r="AE47" s="108">
        <v>1</v>
      </c>
      <c r="AF47" s="108" t="s">
        <v>615</v>
      </c>
      <c r="AG47" s="108"/>
      <c r="AH47" s="108"/>
      <c r="AI47" s="108"/>
      <c r="AJ47" s="108"/>
      <c r="AK47" s="108"/>
      <c r="AL47" s="108"/>
      <c r="AM47" s="108"/>
      <c r="AN47" s="108"/>
      <c r="AO47" s="108"/>
      <c r="AP47" s="108"/>
      <c r="AQ47" s="113">
        <v>158000</v>
      </c>
      <c r="AR47" s="113">
        <v>180000</v>
      </c>
      <c r="AS47" s="113">
        <v>3850</v>
      </c>
      <c r="AT47" s="113">
        <v>137000</v>
      </c>
      <c r="AU47" s="113">
        <f t="shared" si="0"/>
        <v>43000</v>
      </c>
      <c r="AV47" s="108">
        <v>4</v>
      </c>
      <c r="AW47" s="108">
        <v>4</v>
      </c>
      <c r="AX47" s="207">
        <v>4</v>
      </c>
      <c r="AY47" s="114">
        <f t="shared" si="1"/>
        <v>2.4367088607594938</v>
      </c>
      <c r="AZ47" s="108">
        <f t="shared" si="2"/>
        <v>2.1388888888888888</v>
      </c>
      <c r="BA47" s="108">
        <f t="shared" si="3"/>
        <v>100</v>
      </c>
      <c r="BB47" s="108">
        <f t="shared" si="4"/>
        <v>100</v>
      </c>
      <c r="BC47" s="76"/>
      <c r="BD47" s="118"/>
      <c r="BE47" s="77"/>
      <c r="BF47" s="77"/>
      <c r="BG47" s="77"/>
      <c r="BH47" s="77"/>
      <c r="BI47" s="77"/>
      <c r="BJ47" s="77"/>
      <c r="BK47" s="77"/>
      <c r="BL47" s="77"/>
      <c r="BM47" s="77"/>
    </row>
    <row r="48" spans="1:65" ht="153" x14ac:dyDescent="0.25">
      <c r="A48" s="108">
        <v>41</v>
      </c>
      <c r="B48" s="108" t="s">
        <v>254</v>
      </c>
      <c r="C48" s="108"/>
      <c r="D48" s="108"/>
      <c r="E48" s="108" t="s">
        <v>322</v>
      </c>
      <c r="F48" s="108" t="s">
        <v>392</v>
      </c>
      <c r="G48" s="108">
        <v>17</v>
      </c>
      <c r="H48" s="108" t="s">
        <v>295</v>
      </c>
      <c r="I48" s="111">
        <v>94</v>
      </c>
      <c r="J48" s="108" t="s">
        <v>262</v>
      </c>
      <c r="K48" s="108" t="s">
        <v>461</v>
      </c>
      <c r="L48" s="108" t="s">
        <v>343</v>
      </c>
      <c r="M48" s="108" t="s">
        <v>571</v>
      </c>
      <c r="N48" s="108" t="s">
        <v>521</v>
      </c>
      <c r="O48" s="108" t="s">
        <v>498</v>
      </c>
      <c r="P48" s="108"/>
      <c r="Q48" s="108">
        <v>6</v>
      </c>
      <c r="R48" s="108">
        <v>6</v>
      </c>
      <c r="S48" s="108">
        <v>1</v>
      </c>
      <c r="T48" s="108" t="s">
        <v>568</v>
      </c>
      <c r="U48" s="108"/>
      <c r="V48" s="108"/>
      <c r="W48" s="108"/>
      <c r="X48" s="108"/>
      <c r="Y48" s="108"/>
      <c r="Z48" s="108"/>
      <c r="AA48" s="108"/>
      <c r="AB48" s="108"/>
      <c r="AC48" s="108"/>
      <c r="AD48" s="108"/>
      <c r="AE48" s="108">
        <v>1</v>
      </c>
      <c r="AF48" s="108" t="s">
        <v>568</v>
      </c>
      <c r="AG48" s="108"/>
      <c r="AH48" s="108"/>
      <c r="AI48" s="108"/>
      <c r="AJ48" s="108"/>
      <c r="AK48" s="108"/>
      <c r="AL48" s="108"/>
      <c r="AM48" s="108"/>
      <c r="AN48" s="108"/>
      <c r="AO48" s="108"/>
      <c r="AP48" s="108"/>
      <c r="AQ48" s="113">
        <v>160000</v>
      </c>
      <c r="AR48" s="113">
        <v>190000</v>
      </c>
      <c r="AS48" s="113">
        <v>3900</v>
      </c>
      <c r="AT48" s="113">
        <v>136500</v>
      </c>
      <c r="AU48" s="113">
        <f t="shared" si="0"/>
        <v>53500</v>
      </c>
      <c r="AV48" s="108">
        <v>6</v>
      </c>
      <c r="AW48" s="108">
        <v>6</v>
      </c>
      <c r="AX48" s="207">
        <v>6</v>
      </c>
      <c r="AY48" s="114">
        <f t="shared" si="1"/>
        <v>2.4375</v>
      </c>
      <c r="AZ48" s="108">
        <f t="shared" si="2"/>
        <v>2.0526315789473686</v>
      </c>
      <c r="BA48" s="108">
        <f t="shared" si="3"/>
        <v>100</v>
      </c>
      <c r="BB48" s="108">
        <f t="shared" si="4"/>
        <v>100</v>
      </c>
      <c r="BC48" s="168"/>
      <c r="BD48" s="178"/>
      <c r="BE48" s="77"/>
      <c r="BF48" s="77"/>
      <c r="BG48" s="77"/>
      <c r="BH48" s="77"/>
      <c r="BI48" s="77"/>
      <c r="BJ48" s="77"/>
      <c r="BK48" s="77"/>
      <c r="BL48" s="77"/>
      <c r="BM48" s="77"/>
    </row>
    <row r="49" spans="1:65" ht="114.75" x14ac:dyDescent="0.25">
      <c r="A49" s="129">
        <v>42</v>
      </c>
      <c r="B49" s="129" t="s">
        <v>254</v>
      </c>
      <c r="C49" s="129" t="s">
        <v>281</v>
      </c>
      <c r="D49" s="129"/>
      <c r="E49" s="129" t="s">
        <v>322</v>
      </c>
      <c r="F49" s="129" t="s">
        <v>392</v>
      </c>
      <c r="G49" s="129">
        <v>18</v>
      </c>
      <c r="H49" s="129" t="s">
        <v>344</v>
      </c>
      <c r="I49" s="139">
        <v>95</v>
      </c>
      <c r="J49" s="139" t="s">
        <v>264</v>
      </c>
      <c r="K49" s="129" t="s">
        <v>462</v>
      </c>
      <c r="L49" s="129" t="s">
        <v>345</v>
      </c>
      <c r="M49" s="129" t="s">
        <v>571</v>
      </c>
      <c r="N49" s="129" t="s">
        <v>521</v>
      </c>
      <c r="O49" s="129" t="s">
        <v>363</v>
      </c>
      <c r="P49" s="129"/>
      <c r="Q49" s="129">
        <v>2</v>
      </c>
      <c r="R49" s="129">
        <v>2</v>
      </c>
      <c r="S49" s="129">
        <v>1</v>
      </c>
      <c r="T49" s="129" t="s">
        <v>616</v>
      </c>
      <c r="U49" s="129">
        <v>0</v>
      </c>
      <c r="V49" s="129" t="s">
        <v>586</v>
      </c>
      <c r="W49" s="129">
        <v>0</v>
      </c>
      <c r="X49" s="129" t="s">
        <v>586</v>
      </c>
      <c r="Y49" s="129">
        <v>0</v>
      </c>
      <c r="Z49" s="129" t="s">
        <v>586</v>
      </c>
      <c r="AA49" s="129">
        <v>0</v>
      </c>
      <c r="AB49" s="129" t="s">
        <v>586</v>
      </c>
      <c r="AC49" s="129">
        <v>0</v>
      </c>
      <c r="AD49" s="129" t="s">
        <v>586</v>
      </c>
      <c r="AE49" s="129">
        <v>0</v>
      </c>
      <c r="AF49" s="129" t="s">
        <v>586</v>
      </c>
      <c r="AG49" s="129">
        <v>0</v>
      </c>
      <c r="AH49" s="129" t="s">
        <v>586</v>
      </c>
      <c r="AI49" s="129">
        <v>0</v>
      </c>
      <c r="AJ49" s="129" t="s">
        <v>587</v>
      </c>
      <c r="AK49" s="129"/>
      <c r="AL49" s="129"/>
      <c r="AM49" s="129"/>
      <c r="AN49" s="129"/>
      <c r="AO49" s="129"/>
      <c r="AP49" s="129"/>
      <c r="AQ49" s="131">
        <v>157000</v>
      </c>
      <c r="AR49" s="131">
        <v>196000</v>
      </c>
      <c r="AS49" s="131">
        <v>3700</v>
      </c>
      <c r="AT49" s="131">
        <v>135000</v>
      </c>
      <c r="AU49" s="131">
        <f t="shared" si="0"/>
        <v>61000</v>
      </c>
      <c r="AV49" s="129">
        <v>2</v>
      </c>
      <c r="AW49" s="129">
        <v>2</v>
      </c>
      <c r="AX49" s="206">
        <v>2</v>
      </c>
      <c r="AY49" s="132">
        <f t="shared" si="1"/>
        <v>2.3566878980891723</v>
      </c>
      <c r="AZ49" s="129">
        <f t="shared" si="2"/>
        <v>1.8877551020408163</v>
      </c>
      <c r="BA49" s="129">
        <f t="shared" si="3"/>
        <v>100</v>
      </c>
      <c r="BB49" s="129">
        <f t="shared" si="4"/>
        <v>100</v>
      </c>
      <c r="BC49" s="168"/>
      <c r="BD49" s="118"/>
      <c r="BE49" s="77"/>
      <c r="BF49" s="77"/>
      <c r="BG49" s="77"/>
      <c r="BH49" s="77"/>
      <c r="BI49" s="77"/>
      <c r="BJ49" s="77"/>
      <c r="BK49" s="77"/>
      <c r="BL49" s="77"/>
      <c r="BM49" s="77"/>
    </row>
    <row r="50" spans="1:65" ht="63.75" x14ac:dyDescent="0.25">
      <c r="A50" s="134"/>
      <c r="B50" s="134"/>
      <c r="C50" s="134">
        <v>43</v>
      </c>
      <c r="D50" s="134" t="s">
        <v>550</v>
      </c>
      <c r="E50" s="134"/>
      <c r="F50" s="134" t="s">
        <v>549</v>
      </c>
      <c r="G50" s="134">
        <v>19</v>
      </c>
      <c r="H50" s="134" t="s">
        <v>525</v>
      </c>
      <c r="I50" s="138">
        <v>96</v>
      </c>
      <c r="J50" s="138"/>
      <c r="K50" s="134"/>
      <c r="L50" s="134" t="s">
        <v>526</v>
      </c>
      <c r="M50" s="134" t="s">
        <v>571</v>
      </c>
      <c r="N50" s="134"/>
      <c r="O50" s="134"/>
      <c r="P50" s="134"/>
      <c r="Q50" s="134">
        <v>1</v>
      </c>
      <c r="R50" s="134">
        <v>1</v>
      </c>
      <c r="S50" s="134">
        <v>1</v>
      </c>
      <c r="T50" s="134" t="s">
        <v>617</v>
      </c>
      <c r="U50" s="134">
        <v>0</v>
      </c>
      <c r="V50" s="134" t="s">
        <v>613</v>
      </c>
      <c r="W50" s="134">
        <v>0</v>
      </c>
      <c r="X50" s="134" t="s">
        <v>613</v>
      </c>
      <c r="Y50" s="134">
        <v>0</v>
      </c>
      <c r="Z50" s="134" t="s">
        <v>613</v>
      </c>
      <c r="AA50" s="134">
        <v>0</v>
      </c>
      <c r="AB50" s="134" t="s">
        <v>613</v>
      </c>
      <c r="AC50" s="134">
        <v>0</v>
      </c>
      <c r="AD50" s="134" t="s">
        <v>613</v>
      </c>
      <c r="AE50" s="134">
        <v>0</v>
      </c>
      <c r="AF50" s="134" t="s">
        <v>613</v>
      </c>
      <c r="AG50" s="134">
        <v>0</v>
      </c>
      <c r="AH50" s="134" t="s">
        <v>613</v>
      </c>
      <c r="AI50" s="134">
        <v>0</v>
      </c>
      <c r="AJ50" s="134" t="s">
        <v>613</v>
      </c>
      <c r="AK50" s="134"/>
      <c r="AL50" s="134"/>
      <c r="AM50" s="134"/>
      <c r="AN50" s="134"/>
      <c r="AO50" s="134"/>
      <c r="AP50" s="134"/>
      <c r="AQ50" s="136">
        <v>20314652.440000001</v>
      </c>
      <c r="AR50" s="136">
        <v>37596459.119999997</v>
      </c>
      <c r="AS50" s="136">
        <v>0</v>
      </c>
      <c r="AT50" s="136">
        <v>30148563.48</v>
      </c>
      <c r="AU50" s="136">
        <f t="shared" si="0"/>
        <v>7447895.6399999969</v>
      </c>
      <c r="AV50" s="134">
        <v>1</v>
      </c>
      <c r="AW50" s="134">
        <v>1</v>
      </c>
      <c r="AX50" s="208">
        <v>1</v>
      </c>
      <c r="AY50" s="137">
        <f t="shared" si="1"/>
        <v>0</v>
      </c>
      <c r="AZ50" s="136">
        <f>+AS50/AR50*100</f>
        <v>0</v>
      </c>
      <c r="BA50" s="134">
        <f t="shared" si="3"/>
        <v>100</v>
      </c>
      <c r="BB50" s="134">
        <f t="shared" si="4"/>
        <v>100</v>
      </c>
      <c r="BC50" s="121"/>
      <c r="BD50" s="88"/>
      <c r="BE50" s="77"/>
      <c r="BF50" s="77"/>
      <c r="BG50" s="77"/>
      <c r="BH50" s="77"/>
      <c r="BI50" s="77"/>
      <c r="BJ50" s="77"/>
      <c r="BK50" s="77"/>
      <c r="BL50" s="77"/>
      <c r="BM50" s="77"/>
    </row>
    <row r="51" spans="1:65" ht="127.5" x14ac:dyDescent="0.25">
      <c r="A51" s="129">
        <v>44</v>
      </c>
      <c r="B51" s="140" t="s">
        <v>390</v>
      </c>
      <c r="C51" s="129" t="s">
        <v>391</v>
      </c>
      <c r="D51" s="129"/>
      <c r="E51" s="129"/>
      <c r="F51" s="129" t="s">
        <v>392</v>
      </c>
      <c r="G51" s="129">
        <v>1</v>
      </c>
      <c r="H51" s="129" t="s">
        <v>402</v>
      </c>
      <c r="I51" s="130">
        <v>97</v>
      </c>
      <c r="J51" s="139" t="s">
        <v>383</v>
      </c>
      <c r="K51" s="129" t="s">
        <v>463</v>
      </c>
      <c r="L51" s="129" t="s">
        <v>430</v>
      </c>
      <c r="M51" s="129" t="s">
        <v>571</v>
      </c>
      <c r="N51" s="129" t="s">
        <v>521</v>
      </c>
      <c r="O51" s="129" t="s">
        <v>499</v>
      </c>
      <c r="P51" s="129"/>
      <c r="Q51" s="129">
        <v>12</v>
      </c>
      <c r="R51" s="129">
        <v>1</v>
      </c>
      <c r="S51" s="129">
        <v>0.5</v>
      </c>
      <c r="T51" s="133" t="s">
        <v>418</v>
      </c>
      <c r="U51" s="129">
        <v>0</v>
      </c>
      <c r="V51" s="133" t="s">
        <v>586</v>
      </c>
      <c r="W51" s="129">
        <v>0</v>
      </c>
      <c r="X51" s="133" t="s">
        <v>586</v>
      </c>
      <c r="Y51" s="133">
        <v>0</v>
      </c>
      <c r="Z51" s="133" t="s">
        <v>586</v>
      </c>
      <c r="AA51" s="133">
        <v>0</v>
      </c>
      <c r="AB51" s="133" t="s">
        <v>586</v>
      </c>
      <c r="AC51" s="133">
        <v>0</v>
      </c>
      <c r="AD51" s="133" t="s">
        <v>586</v>
      </c>
      <c r="AE51" s="133">
        <v>0</v>
      </c>
      <c r="AF51" s="133" t="s">
        <v>586</v>
      </c>
      <c r="AG51" s="133">
        <v>0</v>
      </c>
      <c r="AH51" s="133" t="s">
        <v>586</v>
      </c>
      <c r="AI51" s="133">
        <v>0</v>
      </c>
      <c r="AJ51" s="133" t="s">
        <v>587</v>
      </c>
      <c r="AK51" s="133"/>
      <c r="AL51" s="133"/>
      <c r="AM51" s="133"/>
      <c r="AN51" s="133"/>
      <c r="AO51" s="133"/>
      <c r="AP51" s="133"/>
      <c r="AQ51" s="131">
        <v>155000</v>
      </c>
      <c r="AR51" s="131">
        <f>160000+184000</f>
        <v>344000</v>
      </c>
      <c r="AS51" s="131">
        <v>3500</v>
      </c>
      <c r="AT51" s="131">
        <v>138500</v>
      </c>
      <c r="AU51" s="131">
        <f t="shared" si="0"/>
        <v>205500</v>
      </c>
      <c r="AV51" s="129">
        <v>12</v>
      </c>
      <c r="AW51" s="129">
        <v>12</v>
      </c>
      <c r="AX51" s="206">
        <v>1</v>
      </c>
      <c r="AY51" s="132">
        <f t="shared" si="1"/>
        <v>2.258064516129032</v>
      </c>
      <c r="AZ51" s="129">
        <f t="shared" si="2"/>
        <v>1.0174418604651163</v>
      </c>
      <c r="BA51" s="129">
        <f t="shared" si="3"/>
        <v>8.3333333333333321</v>
      </c>
      <c r="BB51" s="129">
        <f t="shared" si="4"/>
        <v>8.3333333333333321</v>
      </c>
      <c r="BC51" s="176"/>
      <c r="BD51" s="118"/>
      <c r="BE51" s="77"/>
      <c r="BF51" s="77"/>
      <c r="BG51" s="77"/>
      <c r="BH51" s="77"/>
      <c r="BI51" s="77"/>
      <c r="BJ51" s="77"/>
      <c r="BK51" s="77"/>
      <c r="BL51" s="77"/>
      <c r="BM51" s="77"/>
    </row>
    <row r="52" spans="1:65" ht="140.25" x14ac:dyDescent="0.25">
      <c r="A52" s="129">
        <v>45</v>
      </c>
      <c r="B52" s="140" t="s">
        <v>390</v>
      </c>
      <c r="C52" s="129" t="s">
        <v>391</v>
      </c>
      <c r="D52" s="129"/>
      <c r="E52" s="129"/>
      <c r="F52" s="129" t="s">
        <v>392</v>
      </c>
      <c r="G52" s="129">
        <v>1</v>
      </c>
      <c r="H52" s="129" t="s">
        <v>402</v>
      </c>
      <c r="I52" s="130">
        <v>97</v>
      </c>
      <c r="J52" s="139" t="s">
        <v>386</v>
      </c>
      <c r="K52" s="129" t="s">
        <v>464</v>
      </c>
      <c r="L52" s="129" t="s">
        <v>431</v>
      </c>
      <c r="M52" s="129" t="s">
        <v>571</v>
      </c>
      <c r="N52" s="129" t="s">
        <v>521</v>
      </c>
      <c r="O52" s="129" t="s">
        <v>351</v>
      </c>
      <c r="P52" s="129"/>
      <c r="Q52" s="129">
        <v>4</v>
      </c>
      <c r="R52" s="129">
        <v>1</v>
      </c>
      <c r="S52" s="129">
        <v>0.5</v>
      </c>
      <c r="T52" s="129" t="s">
        <v>563</v>
      </c>
      <c r="U52" s="129">
        <v>0</v>
      </c>
      <c r="V52" s="129" t="s">
        <v>586</v>
      </c>
      <c r="W52" s="129">
        <v>0</v>
      </c>
      <c r="X52" s="129" t="s">
        <v>586</v>
      </c>
      <c r="Y52" s="133">
        <v>0</v>
      </c>
      <c r="Z52" s="129" t="s">
        <v>586</v>
      </c>
      <c r="AA52" s="133">
        <v>0</v>
      </c>
      <c r="AB52" s="129" t="s">
        <v>586</v>
      </c>
      <c r="AC52" s="133">
        <v>0</v>
      </c>
      <c r="AD52" s="129" t="s">
        <v>586</v>
      </c>
      <c r="AE52" s="129">
        <v>0</v>
      </c>
      <c r="AF52" s="129" t="s">
        <v>586</v>
      </c>
      <c r="AG52" s="129">
        <v>0</v>
      </c>
      <c r="AH52" s="129" t="s">
        <v>586</v>
      </c>
      <c r="AI52" s="129">
        <v>0</v>
      </c>
      <c r="AJ52" s="129" t="s">
        <v>587</v>
      </c>
      <c r="AK52" s="129"/>
      <c r="AL52" s="129"/>
      <c r="AM52" s="129"/>
      <c r="AN52" s="129"/>
      <c r="AO52" s="129"/>
      <c r="AP52" s="129"/>
      <c r="AQ52" s="131">
        <v>150000</v>
      </c>
      <c r="AR52" s="131">
        <v>197000</v>
      </c>
      <c r="AS52" s="131">
        <v>3700</v>
      </c>
      <c r="AT52" s="131">
        <v>137900</v>
      </c>
      <c r="AU52" s="131">
        <f t="shared" si="0"/>
        <v>59100</v>
      </c>
      <c r="AV52" s="129">
        <v>4</v>
      </c>
      <c r="AW52" s="129">
        <v>1</v>
      </c>
      <c r="AX52" s="206">
        <v>1</v>
      </c>
      <c r="AY52" s="132">
        <f t="shared" si="1"/>
        <v>2.4666666666666668</v>
      </c>
      <c r="AZ52" s="129">
        <f t="shared" si="2"/>
        <v>1.8781725888324874</v>
      </c>
      <c r="BA52" s="129">
        <f t="shared" si="3"/>
        <v>25</v>
      </c>
      <c r="BB52" s="129">
        <f t="shared" si="4"/>
        <v>100</v>
      </c>
      <c r="BC52" s="168"/>
      <c r="BD52" s="118"/>
      <c r="BE52" s="77"/>
      <c r="BF52" s="77"/>
      <c r="BG52" s="77"/>
      <c r="BH52" s="77"/>
      <c r="BI52" s="77"/>
      <c r="BJ52" s="77"/>
      <c r="BK52" s="77"/>
      <c r="BL52" s="77"/>
      <c r="BM52" s="77"/>
    </row>
    <row r="53" spans="1:65" ht="89.25" x14ac:dyDescent="0.25">
      <c r="A53" s="96">
        <v>47</v>
      </c>
      <c r="B53" s="96" t="s">
        <v>254</v>
      </c>
      <c r="C53" s="96" t="s">
        <v>281</v>
      </c>
      <c r="D53" s="96"/>
      <c r="E53" s="96" t="s">
        <v>322</v>
      </c>
      <c r="F53" s="96" t="s">
        <v>268</v>
      </c>
      <c r="G53" s="96">
        <v>1</v>
      </c>
      <c r="H53" s="96" t="s">
        <v>370</v>
      </c>
      <c r="I53" s="115">
        <v>99</v>
      </c>
      <c r="J53" s="96" t="s">
        <v>267</v>
      </c>
      <c r="K53" s="96" t="s">
        <v>466</v>
      </c>
      <c r="L53" s="96" t="s">
        <v>346</v>
      </c>
      <c r="M53" s="96" t="s">
        <v>571</v>
      </c>
      <c r="N53" s="96" t="s">
        <v>521</v>
      </c>
      <c r="O53" s="96" t="s">
        <v>398</v>
      </c>
      <c r="P53" s="96"/>
      <c r="Q53" s="96">
        <v>6</v>
      </c>
      <c r="R53" s="96">
        <v>10</v>
      </c>
      <c r="S53" s="96">
        <v>1</v>
      </c>
      <c r="T53" s="96" t="s">
        <v>618</v>
      </c>
      <c r="U53" s="96">
        <v>1</v>
      </c>
      <c r="V53" s="96" t="s">
        <v>618</v>
      </c>
      <c r="W53" s="96">
        <v>1</v>
      </c>
      <c r="X53" s="96" t="s">
        <v>618</v>
      </c>
      <c r="Y53" s="96">
        <v>1</v>
      </c>
      <c r="Z53" s="96" t="s">
        <v>618</v>
      </c>
      <c r="AA53" s="96">
        <v>1</v>
      </c>
      <c r="AB53" s="96" t="s">
        <v>618</v>
      </c>
      <c r="AC53" s="96">
        <v>0</v>
      </c>
      <c r="AD53" s="96" t="s">
        <v>586</v>
      </c>
      <c r="AE53" s="96">
        <v>0</v>
      </c>
      <c r="AF53" s="96" t="s">
        <v>586</v>
      </c>
      <c r="AG53" s="96">
        <v>0</v>
      </c>
      <c r="AH53" s="96" t="s">
        <v>586</v>
      </c>
      <c r="AI53" s="96">
        <v>0</v>
      </c>
      <c r="AJ53" s="96" t="s">
        <v>587</v>
      </c>
      <c r="AK53" s="96"/>
      <c r="AL53" s="96"/>
      <c r="AM53" s="96"/>
      <c r="AN53" s="96"/>
      <c r="AO53" s="96"/>
      <c r="AP53" s="96"/>
      <c r="AQ53" s="106">
        <v>158000</v>
      </c>
      <c r="AR53" s="106">
        <v>196000</v>
      </c>
      <c r="AS53" s="106">
        <v>3750</v>
      </c>
      <c r="AT53" s="106">
        <v>137600</v>
      </c>
      <c r="AU53" s="106">
        <f t="shared" si="0"/>
        <v>58400</v>
      </c>
      <c r="AV53" s="96">
        <v>6</v>
      </c>
      <c r="AW53" s="96">
        <v>10</v>
      </c>
      <c r="AX53" s="20">
        <v>1</v>
      </c>
      <c r="AY53" s="107">
        <f t="shared" si="1"/>
        <v>2.3734177215189876</v>
      </c>
      <c r="AZ53" s="96">
        <f t="shared" si="2"/>
        <v>1.9132653061224489</v>
      </c>
      <c r="BA53" s="96">
        <f t="shared" si="3"/>
        <v>16.666666666666664</v>
      </c>
      <c r="BB53" s="96">
        <f t="shared" si="4"/>
        <v>10</v>
      </c>
      <c r="BC53" s="168"/>
      <c r="BD53" s="118"/>
      <c r="BE53" s="77"/>
      <c r="BF53" s="77"/>
      <c r="BG53" s="77"/>
      <c r="BH53" s="77"/>
      <c r="BI53" s="77"/>
      <c r="BJ53" s="77"/>
      <c r="BK53" s="77"/>
      <c r="BL53" s="77"/>
      <c r="BM53" s="77"/>
    </row>
    <row r="54" spans="1:65" ht="191.25" x14ac:dyDescent="0.25">
      <c r="A54" s="96">
        <v>48</v>
      </c>
      <c r="B54" s="96" t="s">
        <v>254</v>
      </c>
      <c r="C54" s="96" t="s">
        <v>281</v>
      </c>
      <c r="D54" s="96"/>
      <c r="E54" s="96" t="s">
        <v>322</v>
      </c>
      <c r="F54" s="96" t="s">
        <v>268</v>
      </c>
      <c r="G54" s="96">
        <v>1</v>
      </c>
      <c r="H54" s="96" t="s">
        <v>370</v>
      </c>
      <c r="I54" s="97">
        <v>100</v>
      </c>
      <c r="J54" s="96" t="s">
        <v>267</v>
      </c>
      <c r="K54" s="96" t="s">
        <v>467</v>
      </c>
      <c r="L54" s="96" t="s">
        <v>421</v>
      </c>
      <c r="M54" s="96" t="s">
        <v>571</v>
      </c>
      <c r="N54" s="96" t="s">
        <v>521</v>
      </c>
      <c r="O54" s="96" t="s">
        <v>500</v>
      </c>
      <c r="P54" s="96"/>
      <c r="Q54" s="96">
        <v>6</v>
      </c>
      <c r="R54" s="96">
        <v>200</v>
      </c>
      <c r="S54" s="96">
        <v>10</v>
      </c>
      <c r="T54" s="96" t="s">
        <v>619</v>
      </c>
      <c r="U54" s="96">
        <v>10</v>
      </c>
      <c r="V54" s="96" t="s">
        <v>619</v>
      </c>
      <c r="W54" s="96">
        <v>10</v>
      </c>
      <c r="X54" s="96" t="s">
        <v>619</v>
      </c>
      <c r="Y54" s="96">
        <v>10</v>
      </c>
      <c r="Z54" s="96" t="s">
        <v>619</v>
      </c>
      <c r="AA54" s="96">
        <v>20</v>
      </c>
      <c r="AB54" s="96" t="s">
        <v>619</v>
      </c>
      <c r="AC54" s="96">
        <v>20</v>
      </c>
      <c r="AD54" s="96" t="s">
        <v>619</v>
      </c>
      <c r="AE54" s="96">
        <v>10</v>
      </c>
      <c r="AF54" s="96" t="s">
        <v>619</v>
      </c>
      <c r="AG54" s="96">
        <v>5</v>
      </c>
      <c r="AH54" s="96" t="s">
        <v>619</v>
      </c>
      <c r="AI54" s="96">
        <v>5</v>
      </c>
      <c r="AJ54" s="96" t="s">
        <v>619</v>
      </c>
      <c r="AK54" s="96"/>
      <c r="AL54" s="96"/>
      <c r="AM54" s="96"/>
      <c r="AN54" s="96"/>
      <c r="AO54" s="96"/>
      <c r="AP54" s="96"/>
      <c r="AQ54" s="106">
        <v>159000</v>
      </c>
      <c r="AR54" s="106">
        <v>196000</v>
      </c>
      <c r="AS54" s="106">
        <v>3900</v>
      </c>
      <c r="AT54" s="106">
        <v>137900</v>
      </c>
      <c r="AU54" s="106">
        <f t="shared" si="0"/>
        <v>58100</v>
      </c>
      <c r="AV54" s="96">
        <v>6</v>
      </c>
      <c r="AW54" s="96">
        <v>200</v>
      </c>
      <c r="AX54" s="20">
        <v>6</v>
      </c>
      <c r="AY54" s="107">
        <f t="shared" si="1"/>
        <v>2.4528301886792456</v>
      </c>
      <c r="AZ54" s="96">
        <f t="shared" si="2"/>
        <v>1.9897959183673468</v>
      </c>
      <c r="BA54" s="96">
        <f t="shared" si="3"/>
        <v>100</v>
      </c>
      <c r="BB54" s="96">
        <f t="shared" si="4"/>
        <v>3</v>
      </c>
      <c r="BC54" s="168"/>
      <c r="BD54" s="118"/>
      <c r="BE54" s="77"/>
      <c r="BF54" s="77"/>
      <c r="BG54" s="77"/>
      <c r="BH54" s="77"/>
      <c r="BI54" s="77"/>
      <c r="BJ54" s="77"/>
      <c r="BK54" s="77"/>
      <c r="BL54" s="77"/>
      <c r="BM54" s="77"/>
    </row>
    <row r="55" spans="1:65" ht="102" x14ac:dyDescent="0.25">
      <c r="A55" s="98">
        <v>49</v>
      </c>
      <c r="B55" s="98" t="s">
        <v>254</v>
      </c>
      <c r="C55" s="98" t="s">
        <v>281</v>
      </c>
      <c r="D55" s="98"/>
      <c r="E55" s="98" t="s">
        <v>322</v>
      </c>
      <c r="F55" s="98" t="s">
        <v>271</v>
      </c>
      <c r="G55" s="98">
        <v>2</v>
      </c>
      <c r="H55" s="98" t="s">
        <v>371</v>
      </c>
      <c r="I55" s="99">
        <v>101</v>
      </c>
      <c r="J55" s="100" t="s">
        <v>270</v>
      </c>
      <c r="K55" s="98" t="s">
        <v>468</v>
      </c>
      <c r="L55" s="98" t="s">
        <v>432</v>
      </c>
      <c r="M55" s="98" t="s">
        <v>571</v>
      </c>
      <c r="N55" s="98" t="s">
        <v>521</v>
      </c>
      <c r="O55" s="98" t="s">
        <v>501</v>
      </c>
      <c r="P55" s="98"/>
      <c r="Q55" s="98">
        <v>1</v>
      </c>
      <c r="R55" s="98">
        <v>2</v>
      </c>
      <c r="S55" s="98">
        <v>0</v>
      </c>
      <c r="T55" s="98" t="s">
        <v>586</v>
      </c>
      <c r="U55" s="98">
        <v>0</v>
      </c>
      <c r="V55" s="98" t="s">
        <v>586</v>
      </c>
      <c r="W55" s="98">
        <v>0</v>
      </c>
      <c r="X55" s="98" t="s">
        <v>586</v>
      </c>
      <c r="Y55" s="98">
        <v>0</v>
      </c>
      <c r="Z55" s="98" t="s">
        <v>586</v>
      </c>
      <c r="AA55" s="98">
        <v>0</v>
      </c>
      <c r="AB55" s="98" t="s">
        <v>586</v>
      </c>
      <c r="AC55" s="98">
        <v>0</v>
      </c>
      <c r="AD55" s="98" t="s">
        <v>586</v>
      </c>
      <c r="AE55" s="98">
        <v>0</v>
      </c>
      <c r="AF55" s="98" t="s">
        <v>586</v>
      </c>
      <c r="AG55" s="98">
        <v>0</v>
      </c>
      <c r="AH55" s="98" t="s">
        <v>586</v>
      </c>
      <c r="AI55" s="98">
        <v>0</v>
      </c>
      <c r="AJ55" s="98" t="s">
        <v>587</v>
      </c>
      <c r="AK55" s="98"/>
      <c r="AL55" s="98"/>
      <c r="AM55" s="98"/>
      <c r="AN55" s="98"/>
      <c r="AO55" s="98"/>
      <c r="AP55" s="98"/>
      <c r="AQ55" s="101">
        <v>156500</v>
      </c>
      <c r="AR55" s="101">
        <v>195000</v>
      </c>
      <c r="AS55" s="101">
        <v>3950</v>
      </c>
      <c r="AT55" s="101">
        <v>137400</v>
      </c>
      <c r="AU55" s="101">
        <f t="shared" si="0"/>
        <v>57600</v>
      </c>
      <c r="AV55" s="98">
        <v>2</v>
      </c>
      <c r="AW55" s="98">
        <v>5</v>
      </c>
      <c r="AX55" s="209">
        <v>5</v>
      </c>
      <c r="AY55" s="102">
        <f t="shared" si="1"/>
        <v>2.5239616613418532</v>
      </c>
      <c r="AZ55" s="98">
        <f t="shared" si="2"/>
        <v>2.0256410256410255</v>
      </c>
      <c r="BA55" s="98">
        <f t="shared" si="3"/>
        <v>250</v>
      </c>
      <c r="BB55" s="98">
        <f t="shared" si="4"/>
        <v>100</v>
      </c>
      <c r="BC55" s="168"/>
      <c r="BD55" s="178"/>
      <c r="BE55" s="77"/>
      <c r="BF55" s="77"/>
      <c r="BG55" s="77"/>
      <c r="BH55" s="77"/>
      <c r="BI55" s="77"/>
      <c r="BJ55" s="77"/>
      <c r="BK55" s="77"/>
      <c r="BL55" s="77"/>
      <c r="BM55" s="77"/>
    </row>
    <row r="56" spans="1:65" ht="153" x14ac:dyDescent="0.25">
      <c r="A56" s="98">
        <v>50</v>
      </c>
      <c r="B56" s="98" t="s">
        <v>254</v>
      </c>
      <c r="C56" s="98" t="s">
        <v>281</v>
      </c>
      <c r="D56" s="98"/>
      <c r="E56" s="98" t="s">
        <v>322</v>
      </c>
      <c r="F56" s="98" t="s">
        <v>271</v>
      </c>
      <c r="G56" s="98">
        <v>3</v>
      </c>
      <c r="H56" s="98" t="s">
        <v>438</v>
      </c>
      <c r="I56" s="100">
        <v>106</v>
      </c>
      <c r="J56" s="98" t="s">
        <v>273</v>
      </c>
      <c r="K56" s="98" t="s">
        <v>469</v>
      </c>
      <c r="L56" s="98" t="s">
        <v>433</v>
      </c>
      <c r="M56" s="98" t="s">
        <v>571</v>
      </c>
      <c r="N56" s="98" t="s">
        <v>521</v>
      </c>
      <c r="O56" s="98" t="s">
        <v>502</v>
      </c>
      <c r="P56" s="98"/>
      <c r="Q56" s="98">
        <v>3</v>
      </c>
      <c r="R56" s="98">
        <v>800</v>
      </c>
      <c r="S56" s="98">
        <v>84</v>
      </c>
      <c r="T56" s="98" t="s">
        <v>564</v>
      </c>
      <c r="U56" s="98">
        <v>83</v>
      </c>
      <c r="V56" s="98" t="s">
        <v>564</v>
      </c>
      <c r="W56" s="98">
        <v>84</v>
      </c>
      <c r="X56" s="98" t="s">
        <v>564</v>
      </c>
      <c r="Y56" s="98">
        <v>83</v>
      </c>
      <c r="Z56" s="98" t="s">
        <v>564</v>
      </c>
      <c r="AA56" s="98">
        <v>84</v>
      </c>
      <c r="AB56" s="98" t="s">
        <v>564</v>
      </c>
      <c r="AC56" s="98">
        <v>85</v>
      </c>
      <c r="AD56" s="98"/>
      <c r="AE56" s="98">
        <v>86</v>
      </c>
      <c r="AF56" s="98"/>
      <c r="AG56" s="98">
        <v>85</v>
      </c>
      <c r="AH56" s="98"/>
      <c r="AI56" s="98">
        <v>86</v>
      </c>
      <c r="AJ56" s="98"/>
      <c r="AK56" s="98"/>
      <c r="AL56" s="98"/>
      <c r="AM56" s="98"/>
      <c r="AN56" s="98"/>
      <c r="AO56" s="98"/>
      <c r="AP56" s="98"/>
      <c r="AQ56" s="101">
        <v>160000</v>
      </c>
      <c r="AR56" s="101">
        <v>195000</v>
      </c>
      <c r="AS56" s="101">
        <v>3750</v>
      </c>
      <c r="AT56" s="101">
        <v>137890</v>
      </c>
      <c r="AU56" s="101">
        <f t="shared" si="0"/>
        <v>57110</v>
      </c>
      <c r="AV56" s="98">
        <v>800</v>
      </c>
      <c r="AW56" s="98">
        <v>800</v>
      </c>
      <c r="AX56" s="209">
        <v>800</v>
      </c>
      <c r="AY56" s="102">
        <f t="shared" si="1"/>
        <v>2.34375</v>
      </c>
      <c r="AZ56" s="98">
        <f t="shared" si="2"/>
        <v>1.9230769230769231</v>
      </c>
      <c r="BA56" s="98">
        <f t="shared" si="3"/>
        <v>100</v>
      </c>
      <c r="BB56" s="98">
        <f t="shared" si="4"/>
        <v>100</v>
      </c>
      <c r="BC56" s="169"/>
      <c r="BD56" s="88"/>
      <c r="BE56" s="77"/>
      <c r="BF56" s="77"/>
      <c r="BG56" s="77"/>
      <c r="BH56" s="77"/>
      <c r="BI56" s="77"/>
      <c r="BJ56" s="77"/>
      <c r="BK56" s="77"/>
      <c r="BL56" s="77"/>
      <c r="BM56" s="77"/>
    </row>
    <row r="57" spans="1:65" ht="114.75" x14ac:dyDescent="0.25">
      <c r="A57" s="98">
        <v>51</v>
      </c>
      <c r="B57" s="98" t="s">
        <v>254</v>
      </c>
      <c r="C57" s="98" t="s">
        <v>281</v>
      </c>
      <c r="D57" s="98"/>
      <c r="E57" s="98" t="s">
        <v>322</v>
      </c>
      <c r="F57" s="98" t="s">
        <v>271</v>
      </c>
      <c r="G57" s="98">
        <v>3</v>
      </c>
      <c r="H57" s="98" t="s">
        <v>438</v>
      </c>
      <c r="I57" s="100">
        <v>106</v>
      </c>
      <c r="J57" s="100" t="s">
        <v>275</v>
      </c>
      <c r="K57" s="98" t="s">
        <v>470</v>
      </c>
      <c r="L57" s="98" t="s">
        <v>436</v>
      </c>
      <c r="M57" s="98" t="s">
        <v>571</v>
      </c>
      <c r="N57" s="98" t="s">
        <v>521</v>
      </c>
      <c r="O57" s="98" t="s">
        <v>503</v>
      </c>
      <c r="P57" s="98"/>
      <c r="Q57" s="98">
        <v>100</v>
      </c>
      <c r="R57" s="98">
        <v>540</v>
      </c>
      <c r="S57" s="98">
        <v>24</v>
      </c>
      <c r="T57" s="98" t="s">
        <v>564</v>
      </c>
      <c r="U57" s="98">
        <v>24</v>
      </c>
      <c r="V57" s="98" t="s">
        <v>564</v>
      </c>
      <c r="W57" s="98">
        <v>24</v>
      </c>
      <c r="X57" s="98" t="s">
        <v>564</v>
      </c>
      <c r="Y57" s="98">
        <v>24</v>
      </c>
      <c r="Z57" s="98" t="s">
        <v>564</v>
      </c>
      <c r="AA57" s="98">
        <v>24</v>
      </c>
      <c r="AB57" s="98" t="s">
        <v>564</v>
      </c>
      <c r="AC57" s="98">
        <v>24</v>
      </c>
      <c r="AD57" s="98"/>
      <c r="AE57" s="98">
        <v>25</v>
      </c>
      <c r="AF57" s="98"/>
      <c r="AG57" s="98">
        <v>25</v>
      </c>
      <c r="AH57" s="98"/>
      <c r="AI57" s="98">
        <v>24</v>
      </c>
      <c r="AJ57" s="98"/>
      <c r="AK57" s="98"/>
      <c r="AL57" s="98"/>
      <c r="AM57" s="98"/>
      <c r="AN57" s="98"/>
      <c r="AO57" s="98"/>
      <c r="AP57" s="98"/>
      <c r="AQ57" s="101">
        <v>155000</v>
      </c>
      <c r="AR57" s="101">
        <v>190000</v>
      </c>
      <c r="AS57" s="101">
        <v>3700</v>
      </c>
      <c r="AT57" s="101">
        <v>137200</v>
      </c>
      <c r="AU57" s="101">
        <f t="shared" si="0"/>
        <v>52800</v>
      </c>
      <c r="AV57" s="98">
        <v>540</v>
      </c>
      <c r="AW57" s="98">
        <v>540</v>
      </c>
      <c r="AX57" s="209">
        <v>400</v>
      </c>
      <c r="AY57" s="102">
        <f>+AS57/AQ57*100</f>
        <v>2.3870967741935485</v>
      </c>
      <c r="AZ57" s="98">
        <f t="shared" si="2"/>
        <v>1.9473684210526316</v>
      </c>
      <c r="BA57" s="98">
        <f t="shared" si="3"/>
        <v>74.074074074074076</v>
      </c>
      <c r="BB57" s="98">
        <f t="shared" si="4"/>
        <v>74.074074074074076</v>
      </c>
      <c r="BC57" s="177"/>
      <c r="BD57" s="118"/>
      <c r="BE57" s="77"/>
      <c r="BF57" s="77"/>
      <c r="BG57" s="77"/>
      <c r="BH57" s="77"/>
      <c r="BI57" s="77"/>
      <c r="BJ57" s="77"/>
      <c r="BK57" s="77"/>
      <c r="BL57" s="77"/>
      <c r="BM57" s="77"/>
    </row>
    <row r="58" spans="1:65" ht="114.75" x14ac:dyDescent="0.25">
      <c r="A58" s="98">
        <v>52</v>
      </c>
      <c r="B58" s="98" t="s">
        <v>254</v>
      </c>
      <c r="C58" s="98" t="s">
        <v>281</v>
      </c>
      <c r="D58" s="98"/>
      <c r="E58" s="98" t="s">
        <v>322</v>
      </c>
      <c r="F58" s="98" t="s">
        <v>271</v>
      </c>
      <c r="G58" s="98">
        <v>3</v>
      </c>
      <c r="H58" s="98" t="s">
        <v>440</v>
      </c>
      <c r="I58" s="100">
        <v>50</v>
      </c>
      <c r="J58" s="98" t="s">
        <v>277</v>
      </c>
      <c r="K58" s="98" t="s">
        <v>471</v>
      </c>
      <c r="L58" s="98" t="s">
        <v>434</v>
      </c>
      <c r="M58" s="98" t="s">
        <v>571</v>
      </c>
      <c r="N58" s="98" t="s">
        <v>521</v>
      </c>
      <c r="O58" s="98" t="s">
        <v>504</v>
      </c>
      <c r="P58" s="98"/>
      <c r="Q58" s="98">
        <v>3</v>
      </c>
      <c r="R58" s="98">
        <v>5</v>
      </c>
      <c r="S58" s="98">
        <v>1</v>
      </c>
      <c r="T58" s="98" t="s">
        <v>434</v>
      </c>
      <c r="U58" s="98">
        <v>1</v>
      </c>
      <c r="V58" s="98" t="s">
        <v>434</v>
      </c>
      <c r="W58" s="98">
        <v>1</v>
      </c>
      <c r="X58" s="98" t="s">
        <v>434</v>
      </c>
      <c r="Y58" s="98">
        <v>0</v>
      </c>
      <c r="Z58" s="98" t="s">
        <v>565</v>
      </c>
      <c r="AA58" s="98">
        <v>1</v>
      </c>
      <c r="AB58" s="98" t="s">
        <v>434</v>
      </c>
      <c r="AC58" s="98">
        <v>0</v>
      </c>
      <c r="AD58" s="98" t="s">
        <v>565</v>
      </c>
      <c r="AE58" s="98">
        <v>0</v>
      </c>
      <c r="AF58" s="98" t="s">
        <v>565</v>
      </c>
      <c r="AG58" s="98">
        <v>0</v>
      </c>
      <c r="AH58" s="98" t="s">
        <v>565</v>
      </c>
      <c r="AI58" s="98">
        <v>0</v>
      </c>
      <c r="AJ58" s="98" t="s">
        <v>565</v>
      </c>
      <c r="AK58" s="98"/>
      <c r="AL58" s="98"/>
      <c r="AM58" s="98"/>
      <c r="AN58" s="98"/>
      <c r="AO58" s="98"/>
      <c r="AP58" s="98"/>
      <c r="AQ58" s="101">
        <v>160000</v>
      </c>
      <c r="AR58" s="101">
        <v>192000.06</v>
      </c>
      <c r="AS58" s="101">
        <v>3900</v>
      </c>
      <c r="AT58" s="101">
        <v>137500</v>
      </c>
      <c r="AU58" s="101">
        <f t="shared" si="0"/>
        <v>54500.06</v>
      </c>
      <c r="AV58" s="98">
        <v>5</v>
      </c>
      <c r="AW58" s="98">
        <v>5</v>
      </c>
      <c r="AX58" s="209">
        <v>5</v>
      </c>
      <c r="AY58" s="102">
        <f t="shared" si="1"/>
        <v>2.4375</v>
      </c>
      <c r="AZ58" s="98">
        <f t="shared" si="2"/>
        <v>2.0312493652345736</v>
      </c>
      <c r="BA58" s="98">
        <f t="shared" si="3"/>
        <v>100</v>
      </c>
      <c r="BB58" s="98">
        <f t="shared" si="4"/>
        <v>100</v>
      </c>
      <c r="BC58" s="76"/>
      <c r="BD58" s="118"/>
      <c r="BE58" s="77"/>
      <c r="BF58" s="77"/>
      <c r="BG58" s="77"/>
      <c r="BH58" s="77"/>
      <c r="BI58" s="77"/>
      <c r="BJ58" s="77"/>
      <c r="BK58" s="77"/>
      <c r="BL58" s="77"/>
      <c r="BM58" s="77"/>
    </row>
    <row r="59" spans="1:65" ht="127.5" x14ac:dyDescent="0.25">
      <c r="A59" s="98">
        <v>53</v>
      </c>
      <c r="B59" s="98" t="s">
        <v>254</v>
      </c>
      <c r="C59" s="98" t="s">
        <v>281</v>
      </c>
      <c r="D59" s="98"/>
      <c r="E59" s="98" t="s">
        <v>322</v>
      </c>
      <c r="F59" s="98" t="s">
        <v>271</v>
      </c>
      <c r="G59" s="98">
        <v>1</v>
      </c>
      <c r="H59" s="98" t="s">
        <v>440</v>
      </c>
      <c r="I59" s="100">
        <v>51</v>
      </c>
      <c r="J59" s="100" t="s">
        <v>280</v>
      </c>
      <c r="K59" s="98" t="s">
        <v>337</v>
      </c>
      <c r="L59" s="98" t="s">
        <v>435</v>
      </c>
      <c r="M59" s="98" t="s">
        <v>571</v>
      </c>
      <c r="N59" s="98" t="s">
        <v>521</v>
      </c>
      <c r="O59" s="98" t="s">
        <v>505</v>
      </c>
      <c r="P59" s="98"/>
      <c r="Q59" s="98">
        <v>10</v>
      </c>
      <c r="R59" s="98">
        <v>10</v>
      </c>
      <c r="S59" s="98">
        <v>0</v>
      </c>
      <c r="T59" s="98" t="s">
        <v>565</v>
      </c>
      <c r="U59" s="98">
        <v>0</v>
      </c>
      <c r="V59" s="98" t="s">
        <v>565</v>
      </c>
      <c r="W59" s="98">
        <v>0</v>
      </c>
      <c r="X59" s="98" t="s">
        <v>565</v>
      </c>
      <c r="Y59" s="98">
        <v>0</v>
      </c>
      <c r="Z59" s="98" t="s">
        <v>565</v>
      </c>
      <c r="AA59" s="98">
        <v>0</v>
      </c>
      <c r="AB59" s="98" t="s">
        <v>565</v>
      </c>
      <c r="AC59" s="98">
        <v>0</v>
      </c>
      <c r="AD59" s="98" t="s">
        <v>565</v>
      </c>
      <c r="AE59" s="98">
        <v>0</v>
      </c>
      <c r="AF59" s="98" t="s">
        <v>565</v>
      </c>
      <c r="AG59" s="98">
        <v>0</v>
      </c>
      <c r="AH59" s="98" t="s">
        <v>565</v>
      </c>
      <c r="AI59" s="98">
        <v>0</v>
      </c>
      <c r="AJ59" s="98" t="s">
        <v>565</v>
      </c>
      <c r="AK59" s="98"/>
      <c r="AL59" s="98"/>
      <c r="AM59" s="98"/>
      <c r="AN59" s="98"/>
      <c r="AO59" s="98"/>
      <c r="AP59" s="98"/>
      <c r="AQ59" s="101">
        <v>160000</v>
      </c>
      <c r="AR59" s="101">
        <v>1950000</v>
      </c>
      <c r="AS59" s="101">
        <v>4550</v>
      </c>
      <c r="AT59" s="101">
        <v>144000</v>
      </c>
      <c r="AU59" s="101">
        <f t="shared" si="0"/>
        <v>1806000</v>
      </c>
      <c r="AV59" s="98">
        <v>10</v>
      </c>
      <c r="AW59" s="98">
        <v>10</v>
      </c>
      <c r="AX59" s="209">
        <v>4</v>
      </c>
      <c r="AY59" s="102">
        <f t="shared" si="1"/>
        <v>2.84375</v>
      </c>
      <c r="AZ59" s="98">
        <f t="shared" si="2"/>
        <v>0.23333333333333336</v>
      </c>
      <c r="BA59" s="98">
        <f t="shared" si="3"/>
        <v>40</v>
      </c>
      <c r="BB59" s="98">
        <f t="shared" si="4"/>
        <v>40</v>
      </c>
      <c r="BC59" s="168"/>
      <c r="BD59" s="178"/>
      <c r="BE59" s="77"/>
      <c r="BF59" s="77"/>
      <c r="BG59" s="77"/>
      <c r="BH59" s="77"/>
      <c r="BI59" s="77"/>
      <c r="BJ59" s="77"/>
      <c r="BK59" s="77"/>
      <c r="BL59" s="77"/>
      <c r="BM59" s="77"/>
    </row>
    <row r="60" spans="1:65" ht="127.5" x14ac:dyDescent="0.25">
      <c r="A60" s="98">
        <v>54</v>
      </c>
      <c r="B60" s="98" t="s">
        <v>254</v>
      </c>
      <c r="C60" s="98" t="s">
        <v>281</v>
      </c>
      <c r="D60" s="98"/>
      <c r="E60" s="98" t="s">
        <v>322</v>
      </c>
      <c r="F60" s="98" t="s">
        <v>271</v>
      </c>
      <c r="G60" s="98">
        <v>2</v>
      </c>
      <c r="H60" s="98" t="s">
        <v>439</v>
      </c>
      <c r="I60" s="100">
        <v>52</v>
      </c>
      <c r="J60" s="100" t="s">
        <v>280</v>
      </c>
      <c r="K60" s="98" t="s">
        <v>472</v>
      </c>
      <c r="L60" s="98" t="s">
        <v>437</v>
      </c>
      <c r="M60" s="98" t="s">
        <v>571</v>
      </c>
      <c r="N60" s="98" t="s">
        <v>521</v>
      </c>
      <c r="O60" s="98" t="s">
        <v>506</v>
      </c>
      <c r="P60" s="98"/>
      <c r="Q60" s="98">
        <v>10</v>
      </c>
      <c r="R60" s="98">
        <v>16</v>
      </c>
      <c r="S60" s="98">
        <v>1</v>
      </c>
      <c r="T60" s="98" t="s">
        <v>566</v>
      </c>
      <c r="U60" s="98">
        <v>1</v>
      </c>
      <c r="V60" s="98" t="s">
        <v>566</v>
      </c>
      <c r="W60" s="98">
        <v>1</v>
      </c>
      <c r="X60" s="98" t="s">
        <v>566</v>
      </c>
      <c r="Y60" s="98">
        <v>0</v>
      </c>
      <c r="Z60" s="98" t="s">
        <v>586</v>
      </c>
      <c r="AA60" s="98">
        <v>0</v>
      </c>
      <c r="AB60" s="98" t="s">
        <v>586</v>
      </c>
      <c r="AC60" s="98">
        <v>0</v>
      </c>
      <c r="AD60" s="98" t="s">
        <v>586</v>
      </c>
      <c r="AE60" s="98">
        <v>0</v>
      </c>
      <c r="AF60" s="98" t="s">
        <v>586</v>
      </c>
      <c r="AG60" s="98">
        <v>0</v>
      </c>
      <c r="AH60" s="98" t="s">
        <v>586</v>
      </c>
      <c r="AI60" s="98">
        <v>0</v>
      </c>
      <c r="AJ60" s="98" t="s">
        <v>587</v>
      </c>
      <c r="AK60" s="98"/>
      <c r="AL60" s="98"/>
      <c r="AM60" s="98"/>
      <c r="AN60" s="98"/>
      <c r="AO60" s="98"/>
      <c r="AP60" s="98"/>
      <c r="AQ60" s="101">
        <v>159000</v>
      </c>
      <c r="AR60" s="101">
        <v>190000</v>
      </c>
      <c r="AS60" s="101">
        <v>4210.59</v>
      </c>
      <c r="AT60" s="103">
        <v>140093.41</v>
      </c>
      <c r="AU60" s="101">
        <f t="shared" si="0"/>
        <v>49906.59</v>
      </c>
      <c r="AV60" s="98">
        <v>16</v>
      </c>
      <c r="AW60" s="98">
        <v>16</v>
      </c>
      <c r="AX60" s="209">
        <v>4</v>
      </c>
      <c r="AY60" s="102">
        <f>+AS60/AQ60*100</f>
        <v>2.6481698113207548</v>
      </c>
      <c r="AZ60" s="98">
        <f t="shared" si="2"/>
        <v>2.2161</v>
      </c>
      <c r="BA60" s="98">
        <f t="shared" si="3"/>
        <v>25</v>
      </c>
      <c r="BB60" s="98">
        <f t="shared" si="4"/>
        <v>25</v>
      </c>
      <c r="BC60" s="168"/>
      <c r="BD60" s="178"/>
      <c r="BE60" s="77"/>
      <c r="BF60" s="77"/>
      <c r="BG60" s="77"/>
      <c r="BH60" s="77"/>
      <c r="BI60" s="77"/>
      <c r="BJ60" s="77"/>
      <c r="BK60" s="77"/>
      <c r="BL60" s="77"/>
      <c r="BM60" s="77"/>
    </row>
    <row r="61" spans="1:65" ht="15.75" x14ac:dyDescent="0.25">
      <c r="AQ61" s="122">
        <f>SUM(AQ8:AQ60)</f>
        <v>29363152.440000001</v>
      </c>
      <c r="AR61" s="122">
        <f>SUM(AR8:AR60)</f>
        <v>49934459.18</v>
      </c>
      <c r="AS61" s="122">
        <f>SUM(AS8:AS60)</f>
        <v>197160.59</v>
      </c>
      <c r="AT61" s="122">
        <f>SUM(AT8:AT60)</f>
        <v>37289546.890000001</v>
      </c>
      <c r="AU61" s="122">
        <f>SUM(AU8:AU60)</f>
        <v>12644912.289999997</v>
      </c>
      <c r="AX61" s="205"/>
    </row>
  </sheetData>
  <mergeCells count="17">
    <mergeCell ref="AK6:AP6"/>
    <mergeCell ref="P6:R6"/>
    <mergeCell ref="BA6:BB6"/>
    <mergeCell ref="BC6:BD6"/>
    <mergeCell ref="E1:AQ1"/>
    <mergeCell ref="AU1:AZ1"/>
    <mergeCell ref="E2:AQ2"/>
    <mergeCell ref="E4:AQ4"/>
    <mergeCell ref="B6:H6"/>
    <mergeCell ref="I6:L6"/>
    <mergeCell ref="M6:O6"/>
    <mergeCell ref="S6:X6"/>
    <mergeCell ref="Y6:AD6"/>
    <mergeCell ref="AQ6:AU6"/>
    <mergeCell ref="AV6:AX6"/>
    <mergeCell ref="AY6:AZ6"/>
    <mergeCell ref="AE6:AJ6"/>
  </mergeCells>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election activeCell="A36" sqref="A36"/>
    </sheetView>
  </sheetViews>
  <sheetFormatPr baseColWidth="10" defaultRowHeight="15" x14ac:dyDescent="0.25"/>
  <cols>
    <col min="1" max="1" width="123.140625" customWidth="1"/>
  </cols>
  <sheetData>
    <row r="1" spans="1:1" ht="15.75" x14ac:dyDescent="0.25">
      <c r="A1" s="39" t="s">
        <v>76</v>
      </c>
    </row>
    <row r="2" spans="1:1" ht="72.75" customHeight="1" x14ac:dyDescent="0.25">
      <c r="A2" s="40" t="s">
        <v>77</v>
      </c>
    </row>
    <row r="3" spans="1:1" ht="30" customHeight="1" x14ac:dyDescent="0.25">
      <c r="A3" s="40" t="s">
        <v>78</v>
      </c>
    </row>
    <row r="4" spans="1:1" ht="21.95" customHeight="1" x14ac:dyDescent="0.25">
      <c r="A4" s="40" t="s">
        <v>79</v>
      </c>
    </row>
    <row r="5" spans="1:1" ht="21.95" customHeight="1" x14ac:dyDescent="0.25">
      <c r="A5" s="40" t="s">
        <v>80</v>
      </c>
    </row>
    <row r="6" spans="1:1" ht="21.95" customHeight="1" x14ac:dyDescent="0.25">
      <c r="A6" s="41" t="s">
        <v>81</v>
      </c>
    </row>
    <row r="7" spans="1:1" ht="21.95" customHeight="1" x14ac:dyDescent="0.25">
      <c r="A7" s="41" t="s">
        <v>82</v>
      </c>
    </row>
    <row r="8" spans="1:1" ht="21.95" customHeight="1" x14ac:dyDescent="0.25">
      <c r="A8" s="41" t="s">
        <v>83</v>
      </c>
    </row>
    <row r="9" spans="1:1" ht="21.95" customHeight="1" x14ac:dyDescent="0.25">
      <c r="A9" s="41" t="s">
        <v>84</v>
      </c>
    </row>
    <row r="10" spans="1:1" ht="21.95" customHeight="1" x14ac:dyDescent="0.25">
      <c r="A10" s="41" t="s">
        <v>85</v>
      </c>
    </row>
    <row r="11" spans="1:1" ht="21.95" customHeight="1" x14ac:dyDescent="0.25">
      <c r="A11" s="40" t="s">
        <v>86</v>
      </c>
    </row>
    <row r="12" spans="1:1" ht="21.95" customHeight="1" x14ac:dyDescent="0.25">
      <c r="A12" s="40" t="s">
        <v>87</v>
      </c>
    </row>
    <row r="13" spans="1:1" ht="21.95" customHeight="1" x14ac:dyDescent="0.25">
      <c r="A13" s="40" t="s">
        <v>88</v>
      </c>
    </row>
    <row r="14" spans="1:1" ht="21.95" customHeight="1" x14ac:dyDescent="0.25">
      <c r="A14" s="40" t="s">
        <v>89</v>
      </c>
    </row>
    <row r="15" spans="1:1" ht="21.95" customHeight="1" x14ac:dyDescent="0.25">
      <c r="A15" s="42" t="s">
        <v>90</v>
      </c>
    </row>
    <row r="16" spans="1:1" ht="21.95" customHeight="1" x14ac:dyDescent="0.25">
      <c r="A16" s="42" t="s">
        <v>91</v>
      </c>
    </row>
    <row r="17" spans="1:2" ht="21.95" customHeight="1" x14ac:dyDescent="0.25">
      <c r="A17" s="42" t="s">
        <v>92</v>
      </c>
    </row>
    <row r="18" spans="1:2" ht="21.95" customHeight="1" x14ac:dyDescent="0.25">
      <c r="A18" s="40" t="s">
        <v>93</v>
      </c>
    </row>
    <row r="19" spans="1:2" ht="39.75" customHeight="1" x14ac:dyDescent="0.25">
      <c r="A19" s="40" t="s">
        <v>94</v>
      </c>
    </row>
    <row r="20" spans="1:2" ht="60" customHeight="1" x14ac:dyDescent="0.25">
      <c r="A20" s="40" t="s">
        <v>95</v>
      </c>
    </row>
    <row r="21" spans="1:2" ht="15.75" x14ac:dyDescent="0.25">
      <c r="A21" s="43" t="s">
        <v>96</v>
      </c>
    </row>
    <row r="22" spans="1:2" ht="50.1" customHeight="1" x14ac:dyDescent="0.25">
      <c r="A22" s="40" t="s">
        <v>97</v>
      </c>
    </row>
    <row r="23" spans="1:2" ht="50.1" customHeight="1" x14ac:dyDescent="0.25">
      <c r="A23" s="40"/>
    </row>
    <row r="24" spans="1:2" ht="15.75" x14ac:dyDescent="0.25">
      <c r="A24" s="51" t="s">
        <v>119</v>
      </c>
      <c r="B24" s="47"/>
    </row>
    <row r="25" spans="1:2" x14ac:dyDescent="0.25">
      <c r="A25" s="47" t="s">
        <v>113</v>
      </c>
      <c r="B25" s="47"/>
    </row>
    <row r="26" spans="1:2" x14ac:dyDescent="0.25">
      <c r="A26" s="47" t="s">
        <v>114</v>
      </c>
      <c r="B26" s="48"/>
    </row>
    <row r="27" spans="1:2" x14ac:dyDescent="0.25">
      <c r="A27" s="48" t="s">
        <v>115</v>
      </c>
      <c r="B27" s="48"/>
    </row>
    <row r="28" spans="1:2" x14ac:dyDescent="0.25">
      <c r="A28" s="48" t="s">
        <v>116</v>
      </c>
      <c r="B28" s="48"/>
    </row>
    <row r="29" spans="1:2" x14ac:dyDescent="0.25">
      <c r="A29" s="48" t="s">
        <v>117</v>
      </c>
      <c r="B29" s="47"/>
    </row>
    <row r="30" spans="1:2" x14ac:dyDescent="0.25">
      <c r="A30" s="47" t="s">
        <v>118</v>
      </c>
    </row>
    <row r="31" spans="1:2" ht="47.25" customHeight="1" x14ac:dyDescent="0.25">
      <c r="A31" s="44"/>
    </row>
    <row r="32" spans="1:2" ht="15.75" x14ac:dyDescent="0.25">
      <c r="A32" s="52" t="s">
        <v>120</v>
      </c>
    </row>
    <row r="33" spans="1:1" x14ac:dyDescent="0.25">
      <c r="A33" s="47" t="s">
        <v>124</v>
      </c>
    </row>
    <row r="34" spans="1:1" x14ac:dyDescent="0.25">
      <c r="A34" s="48" t="s">
        <v>133</v>
      </c>
    </row>
    <row r="35" spans="1:1" x14ac:dyDescent="0.25">
      <c r="A35" s="48" t="s">
        <v>125</v>
      </c>
    </row>
    <row r="36" spans="1:1" x14ac:dyDescent="0.25">
      <c r="A36" s="48" t="s">
        <v>126</v>
      </c>
    </row>
    <row r="37" spans="1:1" x14ac:dyDescent="0.25">
      <c r="A37" s="48" t="s">
        <v>132</v>
      </c>
    </row>
    <row r="38" spans="1:1" x14ac:dyDescent="0.25">
      <c r="A38" s="48" t="s">
        <v>127</v>
      </c>
    </row>
    <row r="39" spans="1:1" x14ac:dyDescent="0.25">
      <c r="A39" s="50" t="s">
        <v>128</v>
      </c>
    </row>
    <row r="40" spans="1:1" x14ac:dyDescent="0.25">
      <c r="A40" s="50" t="s">
        <v>129</v>
      </c>
    </row>
    <row r="41" spans="1:1" x14ac:dyDescent="0.25">
      <c r="A41" s="50" t="s">
        <v>130</v>
      </c>
    </row>
    <row r="42" spans="1:1" x14ac:dyDescent="0.25">
      <c r="A42" s="48" t="s">
        <v>131</v>
      </c>
    </row>
    <row r="43" spans="1:1" x14ac:dyDescent="0.25">
      <c r="A43" s="48" t="s">
        <v>134</v>
      </c>
    </row>
    <row r="44" spans="1:1" x14ac:dyDescent="0.25">
      <c r="A44" s="48" t="s">
        <v>135</v>
      </c>
    </row>
    <row r="45" spans="1:1" x14ac:dyDescent="0.25">
      <c r="A45" s="48" t="s">
        <v>136</v>
      </c>
    </row>
    <row r="46" spans="1:1" x14ac:dyDescent="0.25">
      <c r="A46" s="48" t="s">
        <v>137</v>
      </c>
    </row>
    <row r="47" spans="1:1" x14ac:dyDescent="0.25">
      <c r="A47" s="48" t="s">
        <v>138</v>
      </c>
    </row>
    <row r="48" spans="1:1" x14ac:dyDescent="0.25">
      <c r="A48" s="48" t="s">
        <v>139</v>
      </c>
    </row>
    <row r="49" spans="1:1" x14ac:dyDescent="0.25">
      <c r="A49" s="48" t="s">
        <v>140</v>
      </c>
    </row>
    <row r="50" spans="1:1" x14ac:dyDescent="0.25">
      <c r="A50" s="48" t="s">
        <v>141</v>
      </c>
    </row>
    <row r="51" spans="1:1" x14ac:dyDescent="0.25">
      <c r="A51" s="48" t="s">
        <v>142</v>
      </c>
    </row>
    <row r="52" spans="1:1" x14ac:dyDescent="0.25">
      <c r="A52" s="48" t="s">
        <v>154</v>
      </c>
    </row>
    <row r="53" spans="1:1" x14ac:dyDescent="0.25">
      <c r="A53" s="48" t="s">
        <v>143</v>
      </c>
    </row>
    <row r="54" spans="1:1" x14ac:dyDescent="0.25">
      <c r="A54" s="48" t="s">
        <v>144</v>
      </c>
    </row>
    <row r="55" spans="1:1" x14ac:dyDescent="0.25">
      <c r="A55" s="48" t="s">
        <v>145</v>
      </c>
    </row>
    <row r="56" spans="1:1" x14ac:dyDescent="0.25">
      <c r="A56" s="48" t="s">
        <v>146</v>
      </c>
    </row>
    <row r="57" spans="1:1" x14ac:dyDescent="0.25">
      <c r="A57" s="48" t="s">
        <v>147</v>
      </c>
    </row>
    <row r="58" spans="1:1" x14ac:dyDescent="0.25">
      <c r="A58" s="48" t="s">
        <v>148</v>
      </c>
    </row>
    <row r="59" spans="1:1" x14ac:dyDescent="0.25">
      <c r="A59" s="48" t="s">
        <v>149</v>
      </c>
    </row>
    <row r="60" spans="1:1" x14ac:dyDescent="0.25">
      <c r="A60" s="50" t="s">
        <v>150</v>
      </c>
    </row>
    <row r="61" spans="1:1" x14ac:dyDescent="0.25">
      <c r="A61" s="48" t="s">
        <v>151</v>
      </c>
    </row>
    <row r="62" spans="1:1" x14ac:dyDescent="0.25">
      <c r="A62" s="50" t="s">
        <v>152</v>
      </c>
    </row>
    <row r="63" spans="1:1" x14ac:dyDescent="0.25">
      <c r="A63" s="50" t="s">
        <v>153</v>
      </c>
    </row>
    <row r="64" spans="1:1" x14ac:dyDescent="0.25">
      <c r="A64" s="50" t="s">
        <v>155</v>
      </c>
    </row>
    <row r="65" spans="1:1" x14ac:dyDescent="0.25">
      <c r="A65" s="50" t="s">
        <v>156</v>
      </c>
    </row>
    <row r="66" spans="1:1" x14ac:dyDescent="0.25">
      <c r="A66" s="48" t="s">
        <v>157</v>
      </c>
    </row>
    <row r="67" spans="1:1" x14ac:dyDescent="0.25">
      <c r="A67" s="48" t="s">
        <v>158</v>
      </c>
    </row>
    <row r="68" spans="1:1" x14ac:dyDescent="0.25">
      <c r="A68" s="48" t="s">
        <v>159</v>
      </c>
    </row>
    <row r="69" spans="1:1" x14ac:dyDescent="0.25">
      <c r="A69" s="48" t="s">
        <v>160</v>
      </c>
    </row>
    <row r="70" spans="1:1" x14ac:dyDescent="0.25">
      <c r="A70" s="48" t="s">
        <v>161</v>
      </c>
    </row>
    <row r="71" spans="1:1" x14ac:dyDescent="0.25">
      <c r="A71" s="48" t="s">
        <v>162</v>
      </c>
    </row>
    <row r="72" spans="1:1" x14ac:dyDescent="0.25">
      <c r="A72" s="47" t="s">
        <v>121</v>
      </c>
    </row>
    <row r="73" spans="1:1" x14ac:dyDescent="0.25">
      <c r="A73" s="48" t="s">
        <v>163</v>
      </c>
    </row>
    <row r="74" spans="1:1" x14ac:dyDescent="0.25">
      <c r="A74" s="48" t="s">
        <v>164</v>
      </c>
    </row>
    <row r="75" spans="1:1" x14ac:dyDescent="0.25">
      <c r="A75" s="48" t="s">
        <v>165</v>
      </c>
    </row>
    <row r="76" spans="1:1" x14ac:dyDescent="0.25">
      <c r="A76" s="48" t="s">
        <v>166</v>
      </c>
    </row>
    <row r="77" spans="1:1" x14ac:dyDescent="0.25">
      <c r="A77" s="48" t="s">
        <v>167</v>
      </c>
    </row>
    <row r="78" spans="1:1" x14ac:dyDescent="0.25">
      <c r="A78" s="48" t="s">
        <v>168</v>
      </c>
    </row>
    <row r="79" spans="1:1" x14ac:dyDescent="0.25">
      <c r="A79" s="48" t="s">
        <v>169</v>
      </c>
    </row>
    <row r="80" spans="1:1" x14ac:dyDescent="0.25">
      <c r="A80" s="48" t="s">
        <v>170</v>
      </c>
    </row>
    <row r="81" spans="1:1" x14ac:dyDescent="0.25">
      <c r="A81" s="48" t="s">
        <v>171</v>
      </c>
    </row>
    <row r="82" spans="1:1" x14ac:dyDescent="0.25">
      <c r="A82" s="48" t="s">
        <v>172</v>
      </c>
    </row>
    <row r="83" spans="1:1" x14ac:dyDescent="0.25">
      <c r="A83" s="48" t="s">
        <v>173</v>
      </c>
    </row>
    <row r="84" spans="1:1" x14ac:dyDescent="0.25">
      <c r="A84" s="48" t="s">
        <v>174</v>
      </c>
    </row>
    <row r="85" spans="1:1" x14ac:dyDescent="0.25">
      <c r="A85" s="48" t="s">
        <v>175</v>
      </c>
    </row>
    <row r="86" spans="1:1" x14ac:dyDescent="0.25">
      <c r="A86" s="48" t="s">
        <v>176</v>
      </c>
    </row>
    <row r="87" spans="1:1" x14ac:dyDescent="0.25">
      <c r="A87" s="48" t="s">
        <v>177</v>
      </c>
    </row>
    <row r="88" spans="1:1" x14ac:dyDescent="0.25">
      <c r="A88" s="48" t="s">
        <v>178</v>
      </c>
    </row>
    <row r="89" spans="1:1" x14ac:dyDescent="0.25">
      <c r="A89" s="48" t="s">
        <v>179</v>
      </c>
    </row>
    <row r="90" spans="1:1" x14ac:dyDescent="0.25">
      <c r="A90" s="48" t="s">
        <v>180</v>
      </c>
    </row>
    <row r="91" spans="1:1" x14ac:dyDescent="0.25">
      <c r="A91" s="48" t="s">
        <v>181</v>
      </c>
    </row>
    <row r="92" spans="1:1" x14ac:dyDescent="0.25">
      <c r="A92" s="48" t="s">
        <v>182</v>
      </c>
    </row>
    <row r="93" spans="1:1" x14ac:dyDescent="0.25">
      <c r="A93" s="48" t="s">
        <v>183</v>
      </c>
    </row>
    <row r="94" spans="1:1" x14ac:dyDescent="0.25">
      <c r="A94" s="48" t="s">
        <v>184</v>
      </c>
    </row>
    <row r="95" spans="1:1" x14ac:dyDescent="0.25">
      <c r="A95" s="48" t="s">
        <v>185</v>
      </c>
    </row>
    <row r="96" spans="1:1" x14ac:dyDescent="0.25">
      <c r="A96" s="48" t="s">
        <v>186</v>
      </c>
    </row>
    <row r="97" spans="1:1" x14ac:dyDescent="0.25">
      <c r="A97" s="48" t="s">
        <v>187</v>
      </c>
    </row>
    <row r="98" spans="1:1" x14ac:dyDescent="0.25">
      <c r="A98" s="48" t="s">
        <v>188</v>
      </c>
    </row>
    <row r="99" spans="1:1" x14ac:dyDescent="0.25">
      <c r="A99" s="48" t="s">
        <v>189</v>
      </c>
    </row>
    <row r="100" spans="1:1" x14ac:dyDescent="0.25">
      <c r="A100" s="48" t="s">
        <v>190</v>
      </c>
    </row>
    <row r="101" spans="1:1" x14ac:dyDescent="0.25">
      <c r="A101" s="48" t="s">
        <v>191</v>
      </c>
    </row>
    <row r="102" spans="1:1" x14ac:dyDescent="0.25">
      <c r="A102" s="48" t="s">
        <v>192</v>
      </c>
    </row>
    <row r="103" spans="1:1" x14ac:dyDescent="0.25">
      <c r="A103" s="48" t="s">
        <v>193</v>
      </c>
    </row>
    <row r="104" spans="1:1" x14ac:dyDescent="0.25">
      <c r="A104" s="48" t="s">
        <v>194</v>
      </c>
    </row>
    <row r="105" spans="1:1" x14ac:dyDescent="0.25">
      <c r="A105" s="48" t="s">
        <v>195</v>
      </c>
    </row>
    <row r="106" spans="1:1" x14ac:dyDescent="0.25">
      <c r="A106" s="48" t="s">
        <v>196</v>
      </c>
    </row>
    <row r="107" spans="1:1" x14ac:dyDescent="0.25">
      <c r="A107" s="48" t="s">
        <v>198</v>
      </c>
    </row>
    <row r="108" spans="1:1" x14ac:dyDescent="0.25">
      <c r="A108" s="48" t="s">
        <v>197</v>
      </c>
    </row>
    <row r="109" spans="1:1" x14ac:dyDescent="0.25">
      <c r="A109" s="48" t="s">
        <v>199</v>
      </c>
    </row>
    <row r="110" spans="1:1" x14ac:dyDescent="0.25">
      <c r="A110" s="48" t="s">
        <v>200</v>
      </c>
    </row>
    <row r="111" spans="1:1" x14ac:dyDescent="0.25">
      <c r="A111" s="48" t="s">
        <v>201</v>
      </c>
    </row>
    <row r="112" spans="1:1" x14ac:dyDescent="0.25">
      <c r="A112" s="48" t="s">
        <v>202</v>
      </c>
    </row>
    <row r="113" spans="1:1" x14ac:dyDescent="0.25">
      <c r="A113" s="48" t="s">
        <v>203</v>
      </c>
    </row>
    <row r="114" spans="1:1" x14ac:dyDescent="0.25">
      <c r="A114" s="48" t="s">
        <v>204</v>
      </c>
    </row>
    <row r="115" spans="1:1" x14ac:dyDescent="0.25">
      <c r="A115" s="48" t="s">
        <v>205</v>
      </c>
    </row>
    <row r="116" spans="1:1" x14ac:dyDescent="0.25">
      <c r="A116" s="48" t="s">
        <v>206</v>
      </c>
    </row>
    <row r="117" spans="1:1" x14ac:dyDescent="0.25">
      <c r="A117" s="48" t="s">
        <v>207</v>
      </c>
    </row>
    <row r="118" spans="1:1" x14ac:dyDescent="0.25">
      <c r="A118" s="47" t="s">
        <v>122</v>
      </c>
    </row>
    <row r="119" spans="1:1" x14ac:dyDescent="0.25">
      <c r="A119" s="48" t="s">
        <v>208</v>
      </c>
    </row>
    <row r="120" spans="1:1" x14ac:dyDescent="0.25">
      <c r="A120" s="48" t="s">
        <v>209</v>
      </c>
    </row>
    <row r="121" spans="1:1" x14ac:dyDescent="0.25">
      <c r="A121" s="48" t="s">
        <v>210</v>
      </c>
    </row>
    <row r="122" spans="1:1" x14ac:dyDescent="0.25">
      <c r="A122" s="48" t="s">
        <v>211</v>
      </c>
    </row>
    <row r="123" spans="1:1" x14ac:dyDescent="0.25">
      <c r="A123" s="48" t="s">
        <v>212</v>
      </c>
    </row>
    <row r="124" spans="1:1" x14ac:dyDescent="0.25">
      <c r="A124" s="48" t="s">
        <v>213</v>
      </c>
    </row>
    <row r="125" spans="1:1" x14ac:dyDescent="0.25">
      <c r="A125" s="48" t="s">
        <v>214</v>
      </c>
    </row>
    <row r="126" spans="1:1" x14ac:dyDescent="0.25">
      <c r="A126" s="48" t="s">
        <v>215</v>
      </c>
    </row>
    <row r="127" spans="1:1" x14ac:dyDescent="0.25">
      <c r="A127" s="48" t="s">
        <v>216</v>
      </c>
    </row>
    <row r="128" spans="1:1" x14ac:dyDescent="0.25">
      <c r="A128" s="48" t="s">
        <v>217</v>
      </c>
    </row>
    <row r="129" spans="1:1" x14ac:dyDescent="0.25">
      <c r="A129" s="48" t="s">
        <v>218</v>
      </c>
    </row>
    <row r="130" spans="1:1" x14ac:dyDescent="0.25">
      <c r="A130" s="48" t="s">
        <v>219</v>
      </c>
    </row>
    <row r="131" spans="1:1" x14ac:dyDescent="0.25">
      <c r="A131" s="48" t="s">
        <v>220</v>
      </c>
    </row>
    <row r="132" spans="1:1" x14ac:dyDescent="0.25">
      <c r="A132" s="48" t="s">
        <v>221</v>
      </c>
    </row>
    <row r="133" spans="1:1" x14ac:dyDescent="0.25">
      <c r="A133" s="48" t="s">
        <v>222</v>
      </c>
    </row>
    <row r="134" spans="1:1" x14ac:dyDescent="0.25">
      <c r="A134" s="48" t="s">
        <v>223</v>
      </c>
    </row>
    <row r="135" spans="1:1" x14ac:dyDescent="0.25">
      <c r="A135" s="48" t="s">
        <v>224</v>
      </c>
    </row>
    <row r="136" spans="1:1" x14ac:dyDescent="0.25">
      <c r="A136" s="48" t="s">
        <v>225</v>
      </c>
    </row>
    <row r="137" spans="1:1" x14ac:dyDescent="0.25">
      <c r="A137" s="48" t="s">
        <v>226</v>
      </c>
    </row>
    <row r="138" spans="1:1" x14ac:dyDescent="0.25">
      <c r="A138" s="48" t="s">
        <v>227</v>
      </c>
    </row>
    <row r="139" spans="1:1" x14ac:dyDescent="0.25">
      <c r="A139" s="48" t="s">
        <v>228</v>
      </c>
    </row>
    <row r="140" spans="1:1" x14ac:dyDescent="0.25">
      <c r="A140" s="48" t="s">
        <v>230</v>
      </c>
    </row>
    <row r="141" spans="1:1" x14ac:dyDescent="0.25">
      <c r="A141" s="48" t="s">
        <v>229</v>
      </c>
    </row>
    <row r="142" spans="1:1" x14ac:dyDescent="0.25">
      <c r="A142" s="48" t="s">
        <v>231</v>
      </c>
    </row>
    <row r="143" spans="1:1" x14ac:dyDescent="0.25">
      <c r="A143" s="48" t="s">
        <v>232</v>
      </c>
    </row>
    <row r="144" spans="1:1" x14ac:dyDescent="0.25">
      <c r="A144" s="48" t="s">
        <v>233</v>
      </c>
    </row>
    <row r="145" spans="1:1" x14ac:dyDescent="0.25">
      <c r="A145" s="48" t="s">
        <v>234</v>
      </c>
    </row>
    <row r="146" spans="1:1" x14ac:dyDescent="0.25">
      <c r="A146" s="48" t="s">
        <v>235</v>
      </c>
    </row>
    <row r="147" spans="1:1" x14ac:dyDescent="0.25">
      <c r="A147" s="48" t="s">
        <v>236</v>
      </c>
    </row>
    <row r="148" spans="1:1" x14ac:dyDescent="0.25">
      <c r="A148" s="48" t="s">
        <v>237</v>
      </c>
    </row>
    <row r="149" spans="1:1" x14ac:dyDescent="0.25">
      <c r="A149" s="48" t="s">
        <v>238</v>
      </c>
    </row>
    <row r="150" spans="1:1" x14ac:dyDescent="0.25">
      <c r="A150" s="48" t="s">
        <v>239</v>
      </c>
    </row>
    <row r="151" spans="1:1" x14ac:dyDescent="0.25">
      <c r="A151" s="48" t="s">
        <v>240</v>
      </c>
    </row>
    <row r="152" spans="1:1" x14ac:dyDescent="0.25">
      <c r="A152" s="48" t="s">
        <v>241</v>
      </c>
    </row>
    <row r="153" spans="1:1" x14ac:dyDescent="0.25">
      <c r="A153" s="48" t="s">
        <v>242</v>
      </c>
    </row>
    <row r="154" spans="1:1" x14ac:dyDescent="0.25">
      <c r="A154" s="48" t="s">
        <v>243</v>
      </c>
    </row>
    <row r="155" spans="1:1" x14ac:dyDescent="0.25">
      <c r="A155" s="48" t="s">
        <v>244</v>
      </c>
    </row>
    <row r="156" spans="1:1" x14ac:dyDescent="0.25">
      <c r="A156" s="48" t="s">
        <v>245</v>
      </c>
    </row>
    <row r="157" spans="1:1" x14ac:dyDescent="0.25">
      <c r="A157" s="48" t="s">
        <v>246</v>
      </c>
    </row>
    <row r="158" spans="1:1" x14ac:dyDescent="0.25">
      <c r="A158" s="48" t="s">
        <v>247</v>
      </c>
    </row>
    <row r="159" spans="1:1" x14ac:dyDescent="0.25">
      <c r="A159" s="48" t="s">
        <v>248</v>
      </c>
    </row>
    <row r="160" spans="1:1" x14ac:dyDescent="0.25">
      <c r="A160" s="48" t="s">
        <v>249</v>
      </c>
    </row>
    <row r="161" spans="1:5" x14ac:dyDescent="0.25">
      <c r="A161" s="47" t="s">
        <v>123</v>
      </c>
    </row>
    <row r="164" spans="1:5" ht="16.5" x14ac:dyDescent="0.3">
      <c r="A164" s="53" t="s">
        <v>112</v>
      </c>
    </row>
    <row r="165" spans="1:5" x14ac:dyDescent="0.25">
      <c r="A165" s="47" t="s">
        <v>100</v>
      </c>
      <c r="E165" s="47"/>
    </row>
    <row r="166" spans="1:5" x14ac:dyDescent="0.25">
      <c r="A166" s="48" t="s">
        <v>101</v>
      </c>
      <c r="E166" s="48"/>
    </row>
    <row r="167" spans="1:5" x14ac:dyDescent="0.25">
      <c r="A167" s="48" t="s">
        <v>102</v>
      </c>
      <c r="E167" s="48"/>
    </row>
    <row r="168" spans="1:5" x14ac:dyDescent="0.25">
      <c r="A168" s="48" t="s">
        <v>103</v>
      </c>
      <c r="E168" s="48"/>
    </row>
    <row r="169" spans="1:5" x14ac:dyDescent="0.25">
      <c r="A169" s="48" t="s">
        <v>104</v>
      </c>
      <c r="E169" s="48"/>
    </row>
    <row r="170" spans="1:5" x14ac:dyDescent="0.25">
      <c r="A170" s="48" t="s">
        <v>105</v>
      </c>
      <c r="E170" s="48"/>
    </row>
    <row r="171" spans="1:5" x14ac:dyDescent="0.25">
      <c r="A171" s="48" t="s">
        <v>106</v>
      </c>
      <c r="E171" s="48"/>
    </row>
    <row r="172" spans="1:5" x14ac:dyDescent="0.25">
      <c r="A172" s="48" t="s">
        <v>107</v>
      </c>
      <c r="E172" s="48"/>
    </row>
    <row r="173" spans="1:5" x14ac:dyDescent="0.25">
      <c r="A173" s="47" t="s">
        <v>108</v>
      </c>
      <c r="E173" s="47"/>
    </row>
    <row r="174" spans="1:5" x14ac:dyDescent="0.25">
      <c r="A174" s="48" t="s">
        <v>109</v>
      </c>
      <c r="E174" s="48"/>
    </row>
    <row r="175" spans="1:5" x14ac:dyDescent="0.25">
      <c r="A175" s="48" t="s">
        <v>110</v>
      </c>
      <c r="E175" s="48"/>
    </row>
    <row r="176" spans="1:5" x14ac:dyDescent="0.25">
      <c r="A176" s="48" t="s">
        <v>111</v>
      </c>
      <c r="E176" s="48"/>
    </row>
    <row r="180" spans="2:3" x14ac:dyDescent="0.25">
      <c r="B180" s="47"/>
      <c r="C180" s="49"/>
    </row>
    <row r="181" spans="2:3" x14ac:dyDescent="0.25">
      <c r="B181" s="48"/>
    </row>
    <row r="182" spans="2:3" x14ac:dyDescent="0.25">
      <c r="B182" s="48"/>
    </row>
    <row r="183" spans="2:3" x14ac:dyDescent="0.25">
      <c r="B183" s="48"/>
    </row>
    <row r="184" spans="2:3" x14ac:dyDescent="0.25">
      <c r="B184" s="48"/>
    </row>
    <row r="185" spans="2:3" x14ac:dyDescent="0.25">
      <c r="B185" s="50"/>
    </row>
    <row r="186" spans="2:3" x14ac:dyDescent="0.25">
      <c r="B186" s="50"/>
    </row>
    <row r="187" spans="2:3" x14ac:dyDescent="0.25">
      <c r="B187" s="50"/>
    </row>
    <row r="188" spans="2:3" x14ac:dyDescent="0.25">
      <c r="B188" s="48"/>
    </row>
    <row r="189" spans="2:3" x14ac:dyDescent="0.25">
      <c r="B189" s="48"/>
    </row>
    <row r="190" spans="2:3" x14ac:dyDescent="0.25">
      <c r="B190" s="48"/>
    </row>
    <row r="191" spans="2:3" x14ac:dyDescent="0.25">
      <c r="B191" s="48"/>
    </row>
    <row r="192" spans="2:3" x14ac:dyDescent="0.25">
      <c r="B192" s="48"/>
    </row>
    <row r="193" spans="2:2" x14ac:dyDescent="0.25">
      <c r="B193" s="48"/>
    </row>
    <row r="194" spans="2:2" x14ac:dyDescent="0.25">
      <c r="B194" s="48"/>
    </row>
    <row r="195" spans="2:2" x14ac:dyDescent="0.25">
      <c r="B195" s="48"/>
    </row>
    <row r="196" spans="2:2" x14ac:dyDescent="0.25">
      <c r="B196" s="48"/>
    </row>
    <row r="197" spans="2:2" x14ac:dyDescent="0.25">
      <c r="B197" s="48"/>
    </row>
    <row r="198" spans="2:2" x14ac:dyDescent="0.25">
      <c r="B198" s="48"/>
    </row>
    <row r="199" spans="2:2" x14ac:dyDescent="0.25">
      <c r="B199" s="48"/>
    </row>
    <row r="200" spans="2:2" x14ac:dyDescent="0.25">
      <c r="B200" s="48"/>
    </row>
    <row r="201" spans="2:2" x14ac:dyDescent="0.25">
      <c r="B201" s="48"/>
    </row>
    <row r="202" spans="2:2" x14ac:dyDescent="0.25">
      <c r="B202" s="48"/>
    </row>
    <row r="203" spans="2:2" x14ac:dyDescent="0.25">
      <c r="B203" s="48"/>
    </row>
    <row r="204" spans="2:2" x14ac:dyDescent="0.25">
      <c r="B204" s="48"/>
    </row>
    <row r="205" spans="2:2" x14ac:dyDescent="0.25">
      <c r="B205" s="48"/>
    </row>
    <row r="206" spans="2:2" x14ac:dyDescent="0.25">
      <c r="B206" s="50"/>
    </row>
    <row r="207" spans="2:2" x14ac:dyDescent="0.25">
      <c r="B207" s="48"/>
    </row>
    <row r="208" spans="2:2" x14ac:dyDescent="0.25">
      <c r="B208" s="50"/>
    </row>
    <row r="209" spans="2:2" x14ac:dyDescent="0.25">
      <c r="B209" s="50"/>
    </row>
    <row r="210" spans="2:2" x14ac:dyDescent="0.25">
      <c r="B210" s="50"/>
    </row>
    <row r="211" spans="2:2" x14ac:dyDescent="0.25">
      <c r="B211" s="50"/>
    </row>
    <row r="212" spans="2:2" x14ac:dyDescent="0.25">
      <c r="B212" s="48"/>
    </row>
    <row r="213" spans="2:2" x14ac:dyDescent="0.25">
      <c r="B213" s="48"/>
    </row>
    <row r="214" spans="2:2" x14ac:dyDescent="0.25">
      <c r="B214" s="48"/>
    </row>
    <row r="215" spans="2:2" x14ac:dyDescent="0.25">
      <c r="B215" s="48"/>
    </row>
    <row r="216" spans="2:2" x14ac:dyDescent="0.25">
      <c r="B216" s="48"/>
    </row>
    <row r="217" spans="2:2" x14ac:dyDescent="0.25">
      <c r="B217" s="48"/>
    </row>
    <row r="219" spans="2:2" x14ac:dyDescent="0.25">
      <c r="B219" s="48"/>
    </row>
    <row r="220" spans="2:2" x14ac:dyDescent="0.25">
      <c r="B220" s="48"/>
    </row>
    <row r="221" spans="2:2" x14ac:dyDescent="0.25">
      <c r="B221" s="48"/>
    </row>
    <row r="222" spans="2:2" x14ac:dyDescent="0.25">
      <c r="B222" s="48"/>
    </row>
    <row r="223" spans="2:2" x14ac:dyDescent="0.25">
      <c r="B223" s="48"/>
    </row>
    <row r="224" spans="2:2" x14ac:dyDescent="0.25">
      <c r="B224" s="48"/>
    </row>
    <row r="225" spans="2:2" x14ac:dyDescent="0.25">
      <c r="B225" s="48"/>
    </row>
    <row r="226" spans="2:2" x14ac:dyDescent="0.25">
      <c r="B226" s="48"/>
    </row>
    <row r="227" spans="2:2" x14ac:dyDescent="0.25">
      <c r="B227" s="48"/>
    </row>
    <row r="228" spans="2:2" x14ac:dyDescent="0.25">
      <c r="B228" s="48"/>
    </row>
    <row r="229" spans="2:2" x14ac:dyDescent="0.25">
      <c r="B229" s="48"/>
    </row>
    <row r="230" spans="2:2" x14ac:dyDescent="0.25">
      <c r="B230" s="48"/>
    </row>
    <row r="231" spans="2:2" x14ac:dyDescent="0.25">
      <c r="B231" s="48"/>
    </row>
    <row r="232" spans="2:2" x14ac:dyDescent="0.25">
      <c r="B232" s="48"/>
    </row>
    <row r="233" spans="2:2" x14ac:dyDescent="0.25">
      <c r="B233" s="48"/>
    </row>
    <row r="234" spans="2:2" x14ac:dyDescent="0.25">
      <c r="B234" s="48"/>
    </row>
    <row r="235" spans="2:2" x14ac:dyDescent="0.25">
      <c r="B235" s="48"/>
    </row>
    <row r="236" spans="2:2" x14ac:dyDescent="0.25">
      <c r="B236" s="48"/>
    </row>
    <row r="237" spans="2:2" x14ac:dyDescent="0.25">
      <c r="B237" s="48"/>
    </row>
    <row r="238" spans="2:2" x14ac:dyDescent="0.25">
      <c r="B238" s="48"/>
    </row>
    <row r="239" spans="2:2" x14ac:dyDescent="0.25">
      <c r="B239" s="48"/>
    </row>
    <row r="240" spans="2:2" x14ac:dyDescent="0.25">
      <c r="B240" s="48"/>
    </row>
    <row r="241" spans="2:2" x14ac:dyDescent="0.25">
      <c r="B241" s="48"/>
    </row>
    <row r="242" spans="2:2" x14ac:dyDescent="0.25">
      <c r="B242" s="48"/>
    </row>
    <row r="243" spans="2:2" x14ac:dyDescent="0.25">
      <c r="B243" s="48"/>
    </row>
    <row r="244" spans="2:2" x14ac:dyDescent="0.25">
      <c r="B244" s="48"/>
    </row>
    <row r="245" spans="2:2" x14ac:dyDescent="0.25">
      <c r="B245" s="48"/>
    </row>
    <row r="246" spans="2:2" x14ac:dyDescent="0.25">
      <c r="B246" s="48"/>
    </row>
    <row r="247" spans="2:2" x14ac:dyDescent="0.25">
      <c r="B247" s="48"/>
    </row>
    <row r="248" spans="2:2" x14ac:dyDescent="0.25">
      <c r="B248" s="48"/>
    </row>
    <row r="249" spans="2:2" x14ac:dyDescent="0.25">
      <c r="B249" s="48"/>
    </row>
    <row r="250" spans="2:2" x14ac:dyDescent="0.25">
      <c r="B250" s="48"/>
    </row>
    <row r="251" spans="2:2" x14ac:dyDescent="0.25">
      <c r="B251" s="48"/>
    </row>
    <row r="252" spans="2:2" x14ac:dyDescent="0.25">
      <c r="B252" s="48"/>
    </row>
    <row r="253" spans="2:2" x14ac:dyDescent="0.25">
      <c r="B253" s="48"/>
    </row>
    <row r="254" spans="2:2" x14ac:dyDescent="0.25">
      <c r="B254" s="48"/>
    </row>
    <row r="255" spans="2:2" x14ac:dyDescent="0.25">
      <c r="B255" s="48"/>
    </row>
    <row r="256" spans="2:2" x14ac:dyDescent="0.25">
      <c r="B256" s="48"/>
    </row>
    <row r="257" spans="2:2" x14ac:dyDescent="0.25">
      <c r="B257" s="48"/>
    </row>
    <row r="258" spans="2:2" x14ac:dyDescent="0.25">
      <c r="B258" s="48"/>
    </row>
    <row r="259" spans="2:2" x14ac:dyDescent="0.25">
      <c r="B259" s="48"/>
    </row>
    <row r="260" spans="2:2" x14ac:dyDescent="0.25">
      <c r="B260" s="48"/>
    </row>
    <row r="261" spans="2:2" x14ac:dyDescent="0.25">
      <c r="B261" s="48"/>
    </row>
    <row r="262" spans="2:2" x14ac:dyDescent="0.25">
      <c r="B262" s="48"/>
    </row>
    <row r="263" spans="2:2" x14ac:dyDescent="0.25">
      <c r="B263" s="48"/>
    </row>
    <row r="265" spans="2:2" x14ac:dyDescent="0.25">
      <c r="B265" s="48"/>
    </row>
    <row r="266" spans="2:2" x14ac:dyDescent="0.25">
      <c r="B266" s="48"/>
    </row>
    <row r="267" spans="2:2" x14ac:dyDescent="0.25">
      <c r="B267" s="48"/>
    </row>
    <row r="268" spans="2:2" x14ac:dyDescent="0.25">
      <c r="B268" s="48"/>
    </row>
    <row r="269" spans="2:2" x14ac:dyDescent="0.25">
      <c r="B269" s="48"/>
    </row>
    <row r="270" spans="2:2" x14ac:dyDescent="0.25">
      <c r="B270" s="48"/>
    </row>
    <row r="271" spans="2:2" x14ac:dyDescent="0.25">
      <c r="B271" s="48"/>
    </row>
    <row r="272" spans="2:2" x14ac:dyDescent="0.25">
      <c r="B272" s="48"/>
    </row>
    <row r="273" spans="2:2" x14ac:dyDescent="0.25">
      <c r="B273" s="48"/>
    </row>
    <row r="274" spans="2:2" x14ac:dyDescent="0.25">
      <c r="B274" s="48"/>
    </row>
    <row r="275" spans="2:2" x14ac:dyDescent="0.25">
      <c r="B275" s="48"/>
    </row>
    <row r="276" spans="2:2" x14ac:dyDescent="0.25">
      <c r="B276" s="48"/>
    </row>
    <row r="277" spans="2:2" x14ac:dyDescent="0.25">
      <c r="B277" s="48"/>
    </row>
    <row r="278" spans="2:2" x14ac:dyDescent="0.25">
      <c r="B278" s="48"/>
    </row>
    <row r="279" spans="2:2" x14ac:dyDescent="0.25">
      <c r="B279" s="48"/>
    </row>
    <row r="280" spans="2:2" x14ac:dyDescent="0.25">
      <c r="B280" s="48"/>
    </row>
    <row r="281" spans="2:2" x14ac:dyDescent="0.25">
      <c r="B281" s="48"/>
    </row>
    <row r="282" spans="2:2" x14ac:dyDescent="0.25">
      <c r="B282" s="48"/>
    </row>
    <row r="283" spans="2:2" x14ac:dyDescent="0.25">
      <c r="B283" s="48"/>
    </row>
    <row r="284" spans="2:2" x14ac:dyDescent="0.25">
      <c r="B284" s="48"/>
    </row>
    <row r="285" spans="2:2" x14ac:dyDescent="0.25">
      <c r="B285" s="48"/>
    </row>
    <row r="286" spans="2:2" x14ac:dyDescent="0.25">
      <c r="B286" s="48"/>
    </row>
    <row r="287" spans="2:2" x14ac:dyDescent="0.25">
      <c r="B287" s="48"/>
    </row>
    <row r="288" spans="2:2" x14ac:dyDescent="0.25">
      <c r="B288" s="48"/>
    </row>
    <row r="289" spans="2:2" x14ac:dyDescent="0.25">
      <c r="B289" s="48"/>
    </row>
    <row r="290" spans="2:2" x14ac:dyDescent="0.25">
      <c r="B290" s="48"/>
    </row>
    <row r="291" spans="2:2" x14ac:dyDescent="0.25">
      <c r="B291" s="48"/>
    </row>
    <row r="292" spans="2:2" x14ac:dyDescent="0.25">
      <c r="B292" s="48"/>
    </row>
    <row r="293" spans="2:2" x14ac:dyDescent="0.25">
      <c r="B293" s="48"/>
    </row>
    <row r="294" spans="2:2" x14ac:dyDescent="0.25">
      <c r="B294" s="48"/>
    </row>
    <row r="295" spans="2:2" x14ac:dyDescent="0.25">
      <c r="B295" s="48"/>
    </row>
    <row r="296" spans="2:2" x14ac:dyDescent="0.25">
      <c r="B296" s="48"/>
    </row>
    <row r="297" spans="2:2" x14ac:dyDescent="0.25">
      <c r="B297" s="48"/>
    </row>
    <row r="298" spans="2:2" x14ac:dyDescent="0.25">
      <c r="B298" s="48"/>
    </row>
    <row r="299" spans="2:2" x14ac:dyDescent="0.25">
      <c r="B299" s="48"/>
    </row>
    <row r="300" spans="2:2" x14ac:dyDescent="0.25">
      <c r="B300" s="48"/>
    </row>
    <row r="301" spans="2:2" x14ac:dyDescent="0.25">
      <c r="B301" s="48"/>
    </row>
    <row r="302" spans="2:2" x14ac:dyDescent="0.25">
      <c r="B302" s="48"/>
    </row>
    <row r="303" spans="2:2" x14ac:dyDescent="0.25">
      <c r="B303" s="48"/>
    </row>
    <row r="304" spans="2:2" x14ac:dyDescent="0.25">
      <c r="B304" s="48"/>
    </row>
    <row r="305" spans="1:2" x14ac:dyDescent="0.25">
      <c r="B305" s="48"/>
    </row>
    <row r="306" spans="1:2" x14ac:dyDescent="0.25">
      <c r="B306" s="48"/>
    </row>
    <row r="308" spans="1:2" x14ac:dyDescent="0.25">
      <c r="A308" s="48"/>
      <c r="B308" s="48"/>
    </row>
    <row r="309" spans="1:2" x14ac:dyDescent="0.25">
      <c r="A309" s="48"/>
      <c r="B309" s="48"/>
    </row>
    <row r="310" spans="1:2" x14ac:dyDescent="0.25">
      <c r="A310" s="48"/>
      <c r="B310" s="48"/>
    </row>
    <row r="311" spans="1:2" x14ac:dyDescent="0.25">
      <c r="A311" s="48"/>
      <c r="B311" s="48"/>
    </row>
    <row r="312" spans="1:2" x14ac:dyDescent="0.25">
      <c r="A312" s="48"/>
      <c r="B312" s="48"/>
    </row>
    <row r="313" spans="1:2" x14ac:dyDescent="0.25">
      <c r="A313" s="48"/>
      <c r="B313" s="48"/>
    </row>
    <row r="314" spans="1:2" x14ac:dyDescent="0.25">
      <c r="A314" s="48"/>
      <c r="B314" s="48"/>
    </row>
    <row r="315" spans="1:2" x14ac:dyDescent="0.25">
      <c r="A315" s="48"/>
      <c r="B315" s="48"/>
    </row>
    <row r="316" spans="1:2" x14ac:dyDescent="0.25">
      <c r="A316" s="48"/>
      <c r="B316" s="48"/>
    </row>
    <row r="317" spans="1:2" x14ac:dyDescent="0.25">
      <c r="A317" s="48"/>
      <c r="B317" s="48"/>
    </row>
    <row r="318" spans="1:2" x14ac:dyDescent="0.25">
      <c r="A318" s="48"/>
      <c r="B318" s="48"/>
    </row>
    <row r="319" spans="1:2" x14ac:dyDescent="0.25">
      <c r="A319" s="48"/>
      <c r="B319" s="48"/>
    </row>
    <row r="320" spans="1:2" x14ac:dyDescent="0.25">
      <c r="A320" s="48"/>
      <c r="B320" s="48"/>
    </row>
    <row r="321" spans="1:2" x14ac:dyDescent="0.25">
      <c r="A321" s="48"/>
      <c r="B321"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 FORMATO 1</vt:lpstr>
      <vt:lpstr>POA FORMATO 2</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2020-06-23T13:09:16Z</cp:lastPrinted>
  <dcterms:created xsi:type="dcterms:W3CDTF">2020-04-08T16:47:57Z</dcterms:created>
  <dcterms:modified xsi:type="dcterms:W3CDTF">2022-02-15T18:42:10Z</dcterms:modified>
</cp:coreProperties>
</file>