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POA FORMATO 1" sheetId="1" r:id="rId1"/>
    <sheet name="POA FORMATO 2" sheetId="2" r:id="rId2"/>
  </sheets>
  <definedNames>
    <definedName name="_xlnm._FilterDatabase" localSheetId="0" hidden="1">'POA FORMATO 1'!$A$6:$AE$64</definedName>
    <definedName name="_xlnm._FilterDatabase" localSheetId="1" hidden="1">'POA FORMATO 2'!$A$10:$BM$62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3" i="2" l="1"/>
  <c r="AM63" i="2"/>
  <c r="AK63" i="2"/>
  <c r="AI63" i="2"/>
  <c r="AS65" i="2" l="1"/>
  <c r="AR65" i="2"/>
  <c r="AQ65" i="2"/>
  <c r="AQ69" i="2" s="1"/>
  <c r="AT63" i="2"/>
  <c r="AT65" i="2" s="1"/>
  <c r="AS63" i="2"/>
  <c r="AQ63" i="2"/>
  <c r="AY62" i="2"/>
  <c r="AX62" i="2"/>
  <c r="AW62" i="2"/>
  <c r="BA62" i="2" s="1"/>
  <c r="AP62" i="2"/>
  <c r="AY61" i="2"/>
  <c r="AX61" i="2"/>
  <c r="AW61" i="2"/>
  <c r="BA61" i="2" s="1"/>
  <c r="AU61" i="2"/>
  <c r="AY60" i="2"/>
  <c r="AX60" i="2"/>
  <c r="AW60" i="2"/>
  <c r="BA60" i="2" s="1"/>
  <c r="AU60" i="2"/>
  <c r="AY59" i="2"/>
  <c r="AX59" i="2"/>
  <c r="AW59" i="2"/>
  <c r="BA59" i="2" s="1"/>
  <c r="AY58" i="2"/>
  <c r="AX58" i="2"/>
  <c r="AW58" i="2"/>
  <c r="AZ58" i="2" s="1"/>
  <c r="AY57" i="2"/>
  <c r="AX57" i="2"/>
  <c r="AW57" i="2"/>
  <c r="BA57" i="2" s="1"/>
  <c r="AU57" i="2"/>
  <c r="AY56" i="2"/>
  <c r="AX56" i="2"/>
  <c r="AW56" i="2"/>
  <c r="BA56" i="2" s="1"/>
  <c r="AY55" i="2"/>
  <c r="AX55" i="2"/>
  <c r="AW55" i="2"/>
  <c r="BA55" i="2" s="1"/>
  <c r="AY54" i="2"/>
  <c r="AX54" i="2"/>
  <c r="AW54" i="2"/>
  <c r="BA54" i="2" s="1"/>
  <c r="AY53" i="2"/>
  <c r="AX53" i="2"/>
  <c r="AW53" i="2"/>
  <c r="AU53" i="2"/>
  <c r="AY52" i="2"/>
  <c r="AX52" i="2"/>
  <c r="AW52" i="2"/>
  <c r="BA52" i="2" s="1"/>
  <c r="AU52" i="2"/>
  <c r="AY51" i="2"/>
  <c r="AX51" i="2"/>
  <c r="AW51" i="2"/>
  <c r="AU51" i="2"/>
  <c r="AY50" i="2"/>
  <c r="AX50" i="2"/>
  <c r="AW50" i="2"/>
  <c r="BA50" i="2" s="1"/>
  <c r="AU50" i="2"/>
  <c r="AY49" i="2"/>
  <c r="AX49" i="2"/>
  <c r="AW49" i="2"/>
  <c r="AU49" i="2"/>
  <c r="AY48" i="2"/>
  <c r="AX48" i="2"/>
  <c r="AW48" i="2"/>
  <c r="BA48" i="2" s="1"/>
  <c r="AU48" i="2"/>
  <c r="AY47" i="2"/>
  <c r="AX47" i="2"/>
  <c r="AW47" i="2"/>
  <c r="AU47" i="2"/>
  <c r="AY46" i="2"/>
  <c r="AX46" i="2"/>
  <c r="AW46" i="2"/>
  <c r="BA46" i="2" s="1"/>
  <c r="AU46" i="2"/>
  <c r="AY45" i="2"/>
  <c r="AX45" i="2"/>
  <c r="AW45" i="2"/>
  <c r="AZ45" i="2" s="1"/>
  <c r="AY44" i="2"/>
  <c r="AX44" i="2"/>
  <c r="AW44" i="2"/>
  <c r="BA44" i="2" s="1"/>
  <c r="AY43" i="2"/>
  <c r="AX43" i="2"/>
  <c r="AW43" i="2"/>
  <c r="BA43" i="2" s="1"/>
  <c r="AU43" i="2"/>
  <c r="AY42" i="2"/>
  <c r="AX42" i="2"/>
  <c r="AW42" i="2"/>
  <c r="AU42" i="2"/>
  <c r="AY41" i="2"/>
  <c r="AX41" i="2"/>
  <c r="AW41" i="2"/>
  <c r="BA41" i="2" s="1"/>
  <c r="AU41" i="2"/>
  <c r="AY40" i="2"/>
  <c r="AX40" i="2"/>
  <c r="AW40" i="2"/>
  <c r="AU40" i="2"/>
  <c r="AY39" i="2"/>
  <c r="AX39" i="2"/>
  <c r="AW39" i="2"/>
  <c r="BA39" i="2" s="1"/>
  <c r="AU39" i="2"/>
  <c r="AY38" i="2"/>
  <c r="AX38" i="2"/>
  <c r="AW38" i="2"/>
  <c r="AY37" i="2"/>
  <c r="AX37" i="2"/>
  <c r="AW37" i="2"/>
  <c r="AY36" i="2"/>
  <c r="AX36" i="2"/>
  <c r="AW36" i="2"/>
  <c r="AY35" i="2"/>
  <c r="AX35" i="2"/>
  <c r="AW35" i="2"/>
  <c r="AY34" i="2"/>
  <c r="AX34" i="2"/>
  <c r="AW34" i="2"/>
  <c r="AZ34" i="2" s="1"/>
  <c r="AY33" i="2"/>
  <c r="AX33" i="2"/>
  <c r="AW33" i="2"/>
  <c r="BA33" i="2" s="1"/>
  <c r="AY32" i="2"/>
  <c r="AX32" i="2"/>
  <c r="AW32" i="2"/>
  <c r="BA32" i="2" s="1"/>
  <c r="AU32" i="2"/>
  <c r="AY31" i="2"/>
  <c r="AX31" i="2"/>
  <c r="AW31" i="2"/>
  <c r="BA31" i="2" s="1"/>
  <c r="AY30" i="2"/>
  <c r="AX30" i="2"/>
  <c r="AW30" i="2"/>
  <c r="BA30" i="2" s="1"/>
  <c r="AY29" i="2"/>
  <c r="AX29" i="2"/>
  <c r="AW29" i="2"/>
  <c r="AU29" i="2"/>
  <c r="AY28" i="2"/>
  <c r="AX28" i="2"/>
  <c r="AW28" i="2"/>
  <c r="BA28" i="2" s="1"/>
  <c r="AY27" i="2"/>
  <c r="AX27" i="2"/>
  <c r="AW27" i="2"/>
  <c r="BA27" i="2" s="1"/>
  <c r="AU27" i="2"/>
  <c r="AY26" i="2"/>
  <c r="AX26" i="2"/>
  <c r="AW26" i="2"/>
  <c r="AY25" i="2"/>
  <c r="AX25" i="2"/>
  <c r="AW25" i="2"/>
  <c r="BA25" i="2" s="1"/>
  <c r="AY24" i="2"/>
  <c r="AX24" i="2"/>
  <c r="AW24" i="2"/>
  <c r="AZ24" i="2" s="1"/>
  <c r="AY23" i="2"/>
  <c r="AX23" i="2"/>
  <c r="AW23" i="2"/>
  <c r="BA23" i="2" s="1"/>
  <c r="AY22" i="2"/>
  <c r="AX22" i="2"/>
  <c r="AW22" i="2"/>
  <c r="BA22" i="2" s="1"/>
  <c r="AY21" i="2"/>
  <c r="AX21" i="2"/>
  <c r="AW21" i="2"/>
  <c r="BA21" i="2" s="1"/>
  <c r="AU21" i="2"/>
  <c r="AX20" i="2"/>
  <c r="AW20" i="2"/>
  <c r="AU20" i="2"/>
  <c r="AY19" i="2"/>
  <c r="AX19" i="2"/>
  <c r="AW19" i="2"/>
  <c r="BA19" i="2" s="1"/>
  <c r="AU19" i="2"/>
  <c r="AY18" i="2"/>
  <c r="AX18" i="2"/>
  <c r="AW18" i="2"/>
  <c r="BA18" i="2" s="1"/>
  <c r="AU18" i="2"/>
  <c r="AY17" i="2"/>
  <c r="AX17" i="2"/>
  <c r="AW17" i="2"/>
  <c r="BA17" i="2" s="1"/>
  <c r="AU17" i="2"/>
  <c r="AY16" i="2"/>
  <c r="AX16" i="2"/>
  <c r="AW16" i="2"/>
  <c r="BA16" i="2" s="1"/>
  <c r="AU16" i="2"/>
  <c r="AY15" i="2"/>
  <c r="AX15" i="2"/>
  <c r="AW15" i="2"/>
  <c r="BA15" i="2" s="1"/>
  <c r="AU15" i="2"/>
  <c r="AY14" i="2"/>
  <c r="AX14" i="2"/>
  <c r="AW14" i="2"/>
  <c r="BA14" i="2" s="1"/>
  <c r="AU14" i="2"/>
  <c r="AY13" i="2"/>
  <c r="AX13" i="2"/>
  <c r="AW13" i="2"/>
  <c r="BA13" i="2" s="1"/>
  <c r="AU13" i="2"/>
  <c r="AY12" i="2"/>
  <c r="AX12" i="2"/>
  <c r="AW12" i="2"/>
  <c r="BA12" i="2" s="1"/>
  <c r="AP12" i="2"/>
  <c r="AY11" i="2"/>
  <c r="AX11" i="2"/>
  <c r="AW11" i="2"/>
  <c r="BA11" i="2" s="1"/>
  <c r="AU11" i="2"/>
  <c r="AP11" i="2"/>
  <c r="Z58" i="1"/>
  <c r="Y58" i="1"/>
  <c r="X58" i="1"/>
  <c r="X57" i="1"/>
  <c r="Y57" i="1" s="1"/>
  <c r="X56" i="1"/>
  <c r="Z56" i="1" s="1"/>
  <c r="Z55" i="1"/>
  <c r="X55" i="1"/>
  <c r="Y55" i="1" s="1"/>
  <c r="Z54" i="1"/>
  <c r="Y54" i="1"/>
  <c r="X54" i="1"/>
  <c r="X53" i="1"/>
  <c r="Z53" i="1" s="1"/>
  <c r="X52" i="1"/>
  <c r="Z52" i="1" s="1"/>
  <c r="Z51" i="1"/>
  <c r="Y51" i="1"/>
  <c r="X51" i="1"/>
  <c r="Z50" i="1"/>
  <c r="Y50" i="1"/>
  <c r="X50" i="1"/>
  <c r="X49" i="1"/>
  <c r="Z49" i="1" s="1"/>
  <c r="X48" i="1"/>
  <c r="Z48" i="1" s="1"/>
  <c r="Z47" i="1"/>
  <c r="Y47" i="1"/>
  <c r="X47" i="1"/>
  <c r="Z46" i="1"/>
  <c r="Y46" i="1"/>
  <c r="X46" i="1"/>
  <c r="X45" i="1"/>
  <c r="Z45" i="1" s="1"/>
  <c r="X44" i="1"/>
  <c r="Z44" i="1" s="1"/>
  <c r="Z43" i="1"/>
  <c r="Y43" i="1"/>
  <c r="X43" i="1"/>
  <c r="Z42" i="1"/>
  <c r="Y42" i="1"/>
  <c r="X42" i="1"/>
  <c r="X41" i="1"/>
  <c r="Y41" i="1" s="1"/>
  <c r="X40" i="1"/>
  <c r="Z40" i="1" s="1"/>
  <c r="Z39" i="1"/>
  <c r="Y39" i="1"/>
  <c r="X39" i="1"/>
  <c r="Z38" i="1"/>
  <c r="Y38" i="1"/>
  <c r="X38" i="1"/>
  <c r="X37" i="1"/>
  <c r="Y37" i="1" s="1"/>
  <c r="X36" i="1"/>
  <c r="Z36" i="1" s="1"/>
  <c r="Z35" i="1"/>
  <c r="Y35" i="1"/>
  <c r="X35" i="1"/>
  <c r="Z34" i="1"/>
  <c r="Y34" i="1"/>
  <c r="X34" i="1"/>
  <c r="X33" i="1"/>
  <c r="Z33" i="1" s="1"/>
  <c r="X32" i="1"/>
  <c r="Z32" i="1" s="1"/>
  <c r="Z31" i="1"/>
  <c r="Y31" i="1"/>
  <c r="X31" i="1"/>
  <c r="Z30" i="1"/>
  <c r="Y30" i="1"/>
  <c r="X30" i="1"/>
  <c r="X29" i="1"/>
  <c r="Y29" i="1" s="1"/>
  <c r="X28" i="1"/>
  <c r="Z28" i="1" s="1"/>
  <c r="Z27" i="1"/>
  <c r="Y27" i="1"/>
  <c r="X27" i="1"/>
  <c r="Z26" i="1"/>
  <c r="Y26" i="1"/>
  <c r="X26" i="1"/>
  <c r="X25" i="1"/>
  <c r="Z25" i="1" s="1"/>
  <c r="X24" i="1"/>
  <c r="Z24" i="1" s="1"/>
  <c r="Z23" i="1"/>
  <c r="X23" i="1"/>
  <c r="Y23" i="1" s="1"/>
  <c r="Z22" i="1"/>
  <c r="Y22" i="1"/>
  <c r="X22" i="1"/>
  <c r="X21" i="1"/>
  <c r="Y21" i="1" s="1"/>
  <c r="X20" i="1"/>
  <c r="Z20" i="1" s="1"/>
  <c r="Z19" i="1"/>
  <c r="X19" i="1"/>
  <c r="Y19" i="1" s="1"/>
  <c r="Z18" i="1"/>
  <c r="Y18" i="1"/>
  <c r="X18" i="1"/>
  <c r="X17" i="1"/>
  <c r="Y17" i="1" s="1"/>
  <c r="X16" i="1"/>
  <c r="Z16" i="1" s="1"/>
  <c r="Z15" i="1"/>
  <c r="X15" i="1"/>
  <c r="Y15" i="1" s="1"/>
  <c r="Z14" i="1"/>
  <c r="Y14" i="1"/>
  <c r="X14" i="1"/>
  <c r="X13" i="1"/>
  <c r="Z13" i="1" s="1"/>
  <c r="X12" i="1"/>
  <c r="Z12" i="1" s="1"/>
  <c r="Z11" i="1"/>
  <c r="X11" i="1"/>
  <c r="Y11" i="1" s="1"/>
  <c r="Z10" i="1"/>
  <c r="Y10" i="1"/>
  <c r="X10" i="1"/>
  <c r="X9" i="1"/>
  <c r="Y9" i="1" s="1"/>
  <c r="X8" i="1"/>
  <c r="Z8" i="1" s="1"/>
  <c r="Z7" i="1"/>
  <c r="X7" i="1"/>
  <c r="Y7" i="1" s="1"/>
  <c r="AZ13" i="2" l="1"/>
  <c r="AZ14" i="2"/>
  <c r="AZ15" i="2"/>
  <c r="AZ16" i="2"/>
  <c r="AZ17" i="2"/>
  <c r="AZ18" i="2"/>
  <c r="AZ19" i="2"/>
  <c r="AZ61" i="2"/>
  <c r="AZ56" i="2"/>
  <c r="AZ33" i="2"/>
  <c r="AZ43" i="2"/>
  <c r="AZ59" i="2"/>
  <c r="AZ11" i="2"/>
  <c r="AP64" i="2"/>
  <c r="AZ12" i="2"/>
  <c r="AZ27" i="2"/>
  <c r="AZ46" i="2"/>
  <c r="AZ48" i="2"/>
  <c r="AZ50" i="2"/>
  <c r="AZ52" i="2"/>
  <c r="AZ40" i="2"/>
  <c r="AZ42" i="2"/>
  <c r="AZ29" i="2"/>
  <c r="AP65" i="2"/>
  <c r="AP69" i="2" s="1"/>
  <c r="AZ23" i="2"/>
  <c r="AZ47" i="2"/>
  <c r="AZ49" i="2"/>
  <c r="AZ51" i="2"/>
  <c r="AZ53" i="2"/>
  <c r="BA40" i="2"/>
  <c r="BA47" i="2"/>
  <c r="BA53" i="2"/>
  <c r="AZ21" i="2"/>
  <c r="AZ28" i="2"/>
  <c r="AZ32" i="2"/>
  <c r="AZ39" i="2"/>
  <c r="AZ41" i="2"/>
  <c r="BA24" i="2"/>
  <c r="BA29" i="2"/>
  <c r="BA49" i="2"/>
  <c r="AZ44" i="2"/>
  <c r="AZ57" i="2"/>
  <c r="AZ60" i="2"/>
  <c r="AZ62" i="2"/>
  <c r="BA34" i="2"/>
  <c r="BA42" i="2"/>
  <c r="BA45" i="2"/>
  <c r="BA51" i="2"/>
  <c r="BA58" i="2"/>
  <c r="Y13" i="1"/>
  <c r="Y25" i="1"/>
  <c r="Y33" i="1"/>
  <c r="Y45" i="1"/>
  <c r="Y49" i="1"/>
  <c r="Y53" i="1"/>
  <c r="Y8" i="1"/>
  <c r="Z9" i="1"/>
  <c r="Y12" i="1"/>
  <c r="Y16" i="1"/>
  <c r="Z17" i="1"/>
  <c r="Y20" i="1"/>
  <c r="Z21" i="1"/>
  <c r="Y24" i="1"/>
  <c r="Y28" i="1"/>
  <c r="Z29" i="1"/>
  <c r="Y32" i="1"/>
  <c r="Y36" i="1"/>
  <c r="Z37" i="1"/>
  <c r="Y40" i="1"/>
  <c r="Z41" i="1"/>
  <c r="Y44" i="1"/>
  <c r="Y48" i="1"/>
  <c r="Y52" i="1"/>
  <c r="Y56" i="1"/>
  <c r="Z57" i="1"/>
  <c r="BB62" i="2" l="1"/>
</calcChain>
</file>

<file path=xl/comments1.xml><?xml version="1.0" encoding="utf-8"?>
<comments xmlns="http://schemas.openxmlformats.org/spreadsheetml/2006/main">
  <authors>
    <author/>
  </authors>
  <commentList>
    <comment ref="U6" authorId="0">
      <text>
        <r>
          <rPr>
            <sz val="11"/>
            <color rgb="FF000000"/>
            <rFont val="Calibri"/>
            <family val="2"/>
          </rPr>
          <t>Ecologia:
Número de personas que requieren el servicio</t>
        </r>
      </text>
    </comment>
    <comment ref="W6" authorId="0">
      <text>
        <r>
          <rPr>
            <sz val="11"/>
            <color rgb="FF000000"/>
            <rFont val="Calibri"/>
            <family val="2"/>
          </rPr>
          <t>Ecologia:
Cabecera municipal</t>
        </r>
      </text>
    </comment>
    <comment ref="Y6" authorId="0">
      <text>
        <r>
          <rPr>
            <sz val="11"/>
            <color rgb="FF000000"/>
            <rFont val="Calibri"/>
            <family val="2"/>
          </rPr>
          <t>Comparativa entre la población objetivo contra la población beneficiada</t>
        </r>
      </text>
    </comment>
    <comment ref="Z6" authorId="0">
      <text>
        <r>
          <rPr>
            <sz val="11"/>
            <color rgb="FF000000"/>
            <rFont val="Calibri"/>
            <family val="2"/>
          </rPr>
          <t>Comparativa entre la población total contra la población beneficiada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Z10" authorId="0">
      <text>
        <r>
          <rPr>
            <sz val="11"/>
            <color rgb="FF000000"/>
            <rFont val="Calibri"/>
            <family val="2"/>
          </rPr>
          <t>Ecologia:
Número de personas que requieren el servicio</t>
        </r>
      </text>
    </comment>
  </commentList>
</comments>
</file>

<file path=xl/sharedStrings.xml><?xml version="1.0" encoding="utf-8"?>
<sst xmlns="http://schemas.openxmlformats.org/spreadsheetml/2006/main" count="2111" uniqueCount="662">
  <si>
    <t>MUNICIPIO DE APASEO EL GRANDE, GUANAJUATO</t>
  </si>
  <si>
    <t>Programa Operativo Anual 2021</t>
  </si>
  <si>
    <t>ROJO</t>
  </si>
  <si>
    <t>0 - 59</t>
  </si>
  <si>
    <t>0-19</t>
  </si>
  <si>
    <t>FORMATO 1: CEDULA DE REGISTRO Y CONTROL DE PROGRAMA PRESUPUESTAL</t>
  </si>
  <si>
    <t>AMARILLO</t>
  </si>
  <si>
    <t>60 - 99</t>
  </si>
  <si>
    <t>20-24</t>
  </si>
  <si>
    <t>VERDE</t>
  </si>
  <si>
    <t>25+</t>
  </si>
  <si>
    <t>EJE</t>
  </si>
  <si>
    <t>CLAVE ESTRATEGIA</t>
  </si>
  <si>
    <t xml:space="preserve"> </t>
  </si>
  <si>
    <t>ACCION</t>
  </si>
  <si>
    <t>INDICADORES Pp</t>
  </si>
  <si>
    <t>No meta</t>
  </si>
  <si>
    <t>META ANUAL</t>
  </si>
  <si>
    <t>CLAVE PRESUPUESTAL</t>
  </si>
  <si>
    <t>PROGRAMA PRESUPUESTAL</t>
  </si>
  <si>
    <t>CLAVE FUNCIONAL</t>
  </si>
  <si>
    <t>DIRECCION O AREA</t>
  </si>
  <si>
    <t>CLAVE DEL SUBPROGRAMA</t>
  </si>
  <si>
    <t>SUBPROGRAMA</t>
  </si>
  <si>
    <t>NUMERO</t>
  </si>
  <si>
    <t>ACTIVIDADES</t>
  </si>
  <si>
    <t>UNIDAD DE MEDIDA</t>
  </si>
  <si>
    <t>CLAVE</t>
  </si>
  <si>
    <t>NOMBRE Y CARGO DEL RESPONSABLE</t>
  </si>
  <si>
    <t>VALUACION ESTIMADA
(Lo que se desea lograr)</t>
  </si>
  <si>
    <t>AMENAZAS PARA INICIAR O CONTINUAR EL PROGRAMA</t>
  </si>
  <si>
    <t xml:space="preserve">POBLACION TOTAL </t>
  </si>
  <si>
    <t>POBLACION POTENCIAL</t>
  </si>
  <si>
    <t>POBLACION OBJETIVO</t>
  </si>
  <si>
    <t>POBLACION BENEFICIADA</t>
  </si>
  <si>
    <t>% POBLACIÓN BENEFICIADA ANUAL</t>
  </si>
  <si>
    <t>% POBLACION BENEFICIADA EN RELACIÓN A LA POBLACIÓN POTENCIAL</t>
  </si>
  <si>
    <t>SEMAFORO DE RESULTADOS ANUAL</t>
  </si>
  <si>
    <t>Semaforo de resultados trimestrales</t>
  </si>
  <si>
    <t>EVALUACIÓN DE ACTIVIDADES  
- (R) REALIZADO  
- (NR)NO REALIZADO 
- (P)PROCESO</t>
  </si>
  <si>
    <t>3.1.1.3</t>
  </si>
  <si>
    <t>Gestionar apoyos para reforestar areas</t>
  </si>
  <si>
    <t>Numero de gestiones efectuadas para apoyos para reforestar areas</t>
  </si>
  <si>
    <t>Coordinar con 6 dependencias apoyo para reforestaciones</t>
  </si>
  <si>
    <t>E0050</t>
  </si>
  <si>
    <t>Cuidando el medio ambiente</t>
  </si>
  <si>
    <t>Direccion de ecologia</t>
  </si>
  <si>
    <t>Reforestaciones</t>
  </si>
  <si>
    <t>3.1.1.3.1.1.</t>
  </si>
  <si>
    <t>Realizar las gestiiones necesarias para solicitar apoyo en donación de arboles.</t>
  </si>
  <si>
    <t>Numero de gestiones realizadas</t>
  </si>
  <si>
    <t>C. Edgar Galvan Nava, Subdirector de Prevención y Control Ecologico</t>
  </si>
  <si>
    <t>Obtener el apoyo en donacion de arboles con diferentes dependencias municipales, estatales y federales</t>
  </si>
  <si>
    <t>No obtener el apoyo solicitado a dependencias</t>
  </si>
  <si>
    <t>NR/P/R</t>
  </si>
  <si>
    <t>Producir plantas en el vivero municipal</t>
  </si>
  <si>
    <t>Numero de plantas donadas del vivero municipal</t>
  </si>
  <si>
    <t>Producir o gestionar 1000  plantas y otorgar la totalidad en donación a la ciudadanía</t>
  </si>
  <si>
    <t>3.1.1.3.2.1.</t>
  </si>
  <si>
    <t xml:space="preserve">Producir planta en el vivero o gestinar ante empresas la donación de plantas. </t>
  </si>
  <si>
    <t>Plastas producidas o gestionadas</t>
  </si>
  <si>
    <t>Contar con planta producida en el vivero y/u obtener el apoyo con empresas asentadas en el territorio municipal</t>
  </si>
  <si>
    <t>Que la planta sembrada no germine o no obtener el apoyo solicitado a las empresas</t>
  </si>
  <si>
    <t xml:space="preserve"> Coordinar trabajos de asesoría a los productores para el mantenimiento y cuidado de los recursos naturales. </t>
  </si>
  <si>
    <t>Numero de asesorías otorgadas para los productores para el mantenimiento y cuidado de recursos naturales</t>
  </si>
  <si>
    <t>Llevar a cabo 5 asesorias</t>
  </si>
  <si>
    <t>E0021</t>
  </si>
  <si>
    <t>Conservación del medio ambiente</t>
  </si>
  <si>
    <t>Asesorias a productores</t>
  </si>
  <si>
    <t>3.1.1.1.3.3.1.</t>
  </si>
  <si>
    <t xml:space="preserve">Investigar cuantas sociedades y/o asociaciones de productores existen en el municipio y revisar cuales son las de mayor impacto en la sociedad. </t>
  </si>
  <si>
    <t>Numero de asesorias otorgadas.</t>
  </si>
  <si>
    <t>Obtener un listado de las sociedades y asociaciones que se encuentran en el municipio</t>
  </si>
  <si>
    <t>Indisponibilidad de los productores</t>
  </si>
  <si>
    <t>4.1.1.1.</t>
  </si>
  <si>
    <t>&lt;&lt;&lt;</t>
  </si>
  <si>
    <t>Actualizar disposiciones legales y económicas para darle puntual atención a la mejora de nuestro ambiente</t>
  </si>
  <si>
    <t>Numero de actualizaciones o normatividades presentadas.</t>
  </si>
  <si>
    <t>Elaborar y presentar 2 disposiciones legales en materia del cuidado del medio ambiente</t>
  </si>
  <si>
    <t>Cuidado del medio ambiente</t>
  </si>
  <si>
    <t>Actualizacion de marco normativo</t>
  </si>
  <si>
    <t>4.1.1.1.1.4.1.</t>
  </si>
  <si>
    <t xml:space="preserve">Realizar las dispociones legales, presentar y gestionar propuestas ante juridico municipal. </t>
  </si>
  <si>
    <t>Numero de propuestas presentadas</t>
  </si>
  <si>
    <t>Actualizar el reglamento</t>
  </si>
  <si>
    <t>Formulación de política ambiental y ecológica administración 2018-2021</t>
  </si>
  <si>
    <t xml:space="preserve">Proyecto de política ambiental presentado. </t>
  </si>
  <si>
    <t>Elaborar un proyecto de las pliticas de las politicas ambientales y ecologicas en el municipio</t>
  </si>
  <si>
    <t>4.1.1.1.5.1</t>
  </si>
  <si>
    <t>Realizar una revición a las politicas actuales y presentar propuesta de modificaciones ante juridico</t>
  </si>
  <si>
    <t>Establecer una politica ambiental y ecologica para la administracion 2018-2021</t>
  </si>
  <si>
    <t>Promocionar listado de alertas que perjudiquen el medio ambiente</t>
  </si>
  <si>
    <t>Número total de alertas que perjudican el medio ambiente identificadas</t>
  </si>
  <si>
    <t>Elaborar un informe de la situacion actual del medio ambiente identificando las problematicas de ello</t>
  </si>
  <si>
    <t>Proteccion y conservación de los recursos naturales</t>
  </si>
  <si>
    <t>4.1.1.1.6.1</t>
  </si>
  <si>
    <t>Realizar un recorrido por el municipio para ubicar los puntos de mayor impacto ecologico e identificar los puntos de mayor riesgo.</t>
  </si>
  <si>
    <t>Listado con los puntos de mayor riesgo identificados</t>
  </si>
  <si>
    <t>Ubicar los puntos de mayor riesgo para tomar las medidas pertinentes para disminuir su impacto al medio ambiente</t>
  </si>
  <si>
    <t xml:space="preserve">Fomentar la protección y conservación de la biodiversidad y recursos naturales de nuestro municipio. </t>
  </si>
  <si>
    <t xml:space="preserve">Número de proyectos elaborados para la protección y conservación de la biodiversidad y recursos naturales de nuestro municipio. </t>
  </si>
  <si>
    <t>Elaborar un proyecto para la proteccion y conservación de la biodiversidad y recursos naturales de nuestro municipio</t>
  </si>
  <si>
    <t>4.1.1.1.7.1</t>
  </si>
  <si>
    <t xml:space="preserve">En reunion con las 3 subdirecciones revisar cuales son los puntos en el municipio para realizar acciones de proteccion y preservacion, elaborar proyecto y dar seguimiento. </t>
  </si>
  <si>
    <t>Numero de proyectos llevados a cabo</t>
  </si>
  <si>
    <t>Realizar acciones de proteccion y preservacion del medio ambiente en diferentes puntos del municipio</t>
  </si>
  <si>
    <t>4.1.1.2.</t>
  </si>
  <si>
    <t>Elaborar prevenciones para proteger el medio ambiente.</t>
  </si>
  <si>
    <t xml:space="preserve">Campañas de difusión y visual preventivas del cuidado y proteccion del medio ambiente realizadas y documentadas. </t>
  </si>
  <si>
    <t xml:space="preserve">Efectuar 3 campañas de difusion y visual preventivas del cuidado y proteccion del medio ambiente </t>
  </si>
  <si>
    <t>4.1.1.2.8.1</t>
  </si>
  <si>
    <t xml:space="preserve">Identificar la problemática de mayor impacto y realizar dos campaña dedicada a ese tema. </t>
  </si>
  <si>
    <t>Numero de campañas realizadas</t>
  </si>
  <si>
    <t xml:space="preserve">Concientizar a la población sobre la principal problemática </t>
  </si>
  <si>
    <t>Crear un programa de "Limpiemos  nuestro  Municipio" haciendo partícipe a la ciudadanía.</t>
  </si>
  <si>
    <t>Campañas de limpieza  y  cuidado del medio
ambiente donde   participen gobierno  y ciudadania realizados  y  documentados.</t>
  </si>
  <si>
    <t>Efectuar 3 campañas de limpieza y cuidado del medio ambiente donde participen gobierno y ciudadania.</t>
  </si>
  <si>
    <t>4.1.1.2.9.1</t>
  </si>
  <si>
    <t>Realizar un recorrido identificando citios donde se pueda realizar limpieza.</t>
  </si>
  <si>
    <t>Numero de sitios identificados para realizar las campañas</t>
  </si>
  <si>
    <t>Limpiar sitios que sean puntos de contaminacion</t>
  </si>
  <si>
    <t>Promover el mejoramiento del medio ambiente con acciones preventivas y de buen uso de nuestro entorno en instituciones educativas</t>
  </si>
  <si>
    <t>Número de acciones preventivas para el cuidado del medio ambiente con Instituciones educativas.</t>
  </si>
  <si>
    <t>Realizar el programa de las 3S y recoleccion del PET.</t>
  </si>
  <si>
    <t>Programa 3Rs y recolección de PET</t>
  </si>
  <si>
    <t>4.1.1.2.10.1</t>
  </si>
  <si>
    <t xml:space="preserve">Visitas a escuelas para recolectar PET cada vez que lo soliciten. </t>
  </si>
  <si>
    <t>Numero de recolecciones</t>
  </si>
  <si>
    <t>Incentivar a el uso del programa 3Rs</t>
  </si>
  <si>
    <t>Crear un programa interinstitucional, con asociaciones civiles e Instituciones educativas para implementar un programa integrar de protección al medio ambiente.</t>
  </si>
  <si>
    <t>Gestiones de creación de un programa interinstitucional,  asociaciones civiles y educativas realizadas y documentadas.</t>
  </si>
  <si>
    <t>Realizar 4 gestiones para crear un programa interinstitucional, asociaciones civiles y educativas.</t>
  </si>
  <si>
    <t>4.1.1.2.11.1</t>
  </si>
  <si>
    <t>Gestionar con ayuntamiento recurso para realizacion de programa.</t>
  </si>
  <si>
    <t>Gestion de programa</t>
  </si>
  <si>
    <t>Involucrar a direfenstes areas e instituciones a participar en el cuidado del medio ambiente</t>
  </si>
  <si>
    <t>4.1.1.3.</t>
  </si>
  <si>
    <t>Coordinarse con otras dependencias para emitir el dictamen de factibilidad ecológica a los establecimientos de alto impacto</t>
  </si>
  <si>
    <t>Porcentaje de manifestaciones de impacto ambiental (MIA) emitidas.</t>
  </si>
  <si>
    <t>Verificar el 100% de las MIA emitidas para la ejecución de cualquier obra al interior del municipio.</t>
  </si>
  <si>
    <t>Verificación de MIAs</t>
  </si>
  <si>
    <t>4.1.1.3.12.1</t>
  </si>
  <si>
    <t xml:space="preserve">Recibir y realizar la revisión de la MIA. </t>
  </si>
  <si>
    <t>Numero de MIA verificada</t>
  </si>
  <si>
    <t>Coroborar que las obras que pretendan realizarse dentro del municipio se encuentren dentro de lo estipulado en las leyes, reglamentos y demas dispocicones legales dentro del marco medio ambiental</t>
  </si>
  <si>
    <t>Identificación y promoción del cuidado de áreas naturales protegidas en el municipio.</t>
  </si>
  <si>
    <t>Gestiones efectuadas para el cuidado de áreas naturales protegidas.</t>
  </si>
  <si>
    <t>Incrementar el 30% de gestiones para identificar y promover el cuidado de las areas naturales protegidas del municipio</t>
  </si>
  <si>
    <t>4.1.1.3.13.1</t>
  </si>
  <si>
    <t>Realizar la propuesta  para presentarla ante el H. Ayuntamiento para su aprobación.</t>
  </si>
  <si>
    <t>Porcentaje de aumento de gestiones</t>
  </si>
  <si>
    <t>Mantener las posibles areas protegidas con las que cuenta el municipio</t>
  </si>
  <si>
    <t>Edgar Galvan Nava, Subdirector de Planeación y Ordenamiento Ecologico. Maribel Lopez Robles, Subdirector de Recursos Naturales.</t>
  </si>
  <si>
    <t>4.1.1.4.</t>
  </si>
  <si>
    <t xml:space="preserve">Vigilar el cuidado de la naturaleza de los ecosistemas al interior del Municipio de Apaseo el Grande. </t>
  </si>
  <si>
    <t>Porcentaje de quejas por deterioro ambiental  atendidas.</t>
  </si>
  <si>
    <t>Atender el 100% de quejas por deterioro ambiental relacionadas a degradacion de los ecosistemas del municipio.</t>
  </si>
  <si>
    <t>Atencion a quejas</t>
  </si>
  <si>
    <t>4.1.1.4.14.1</t>
  </si>
  <si>
    <t>Recibir la queja en la dirección.</t>
  </si>
  <si>
    <t>Porcentaje de quejas atendidas</t>
  </si>
  <si>
    <t>Disminuir la contaminacion probocada por los mismos apaseenses</t>
  </si>
  <si>
    <t xml:space="preserve">Evaluar todas las manifestaciones de impacto ambiental (MIA) emitidas para el desarrollo de obras y actividades al interior del territorio municipal de las cuales se prevea puedan ocasionar destrucción o aislamiento de ecosistemas en el municipio de Apaseo el Grande. </t>
  </si>
  <si>
    <t>Porcentaje de MIA evaluadas.</t>
  </si>
  <si>
    <t>Evaluar el 100% de mia recibida.</t>
  </si>
  <si>
    <t>4.1.1.4.15.1</t>
  </si>
  <si>
    <t xml:space="preserve">Recepción y evaluación de MIA </t>
  </si>
  <si>
    <t>Porcentaje de MIA evaluadas</t>
  </si>
  <si>
    <t>4.1.1.4</t>
  </si>
  <si>
    <t>Evaluar los usos de suelo emitidos por la Direccion de Desarrollo Urbano relacionadas a obras o actividades de probable impacto negativo sobre ecosistemas del municipio</t>
  </si>
  <si>
    <t>Proporcion de la degreadacion de suelo reemplazados por diversos usos de suelo</t>
  </si>
  <si>
    <t xml:space="preserve">Evaluar el 100% de los cambios de uso de suelos para actividades economicas o sociales de la poblscion </t>
  </si>
  <si>
    <t xml:space="preserve">Evaluacion de usos de suelos </t>
  </si>
  <si>
    <t>4.1.1.1.16.1</t>
  </si>
  <si>
    <t xml:space="preserve">Evaluacion de los usos de suelos  </t>
  </si>
  <si>
    <t xml:space="preserve">Porcentaje de cambio en los suelos </t>
  </si>
  <si>
    <t xml:space="preserve">Corroborar que los cambios en los usos de suelos sean bajo la normatividad vigente </t>
  </si>
  <si>
    <t>4.1.1.5.</t>
  </si>
  <si>
    <t xml:space="preserve">Realizar campañas para la difusión y protección del patrimonio natural del municipio de Apaseo el Grande. </t>
  </si>
  <si>
    <t>Número de campañas realizadas para la protección del patrimonio natural.</t>
  </si>
  <si>
    <t>Realizar y documentar 3 campañas de difusion y protección del patrimonio natural del municipio.</t>
  </si>
  <si>
    <t>4.1.1.5.17.1</t>
  </si>
  <si>
    <t>Llevar a cabo las campañas y documentarlas en su totalidad.</t>
  </si>
  <si>
    <t>Concientizar a la población sobre los daños que la contaminación proboca al medio ambiente</t>
  </si>
  <si>
    <t>4.1.1.6.</t>
  </si>
  <si>
    <t>Monitoreo de las actividades de los bancos de matrerial activos e inactivos en el interior del territorio municipal.</t>
  </si>
  <si>
    <t>Porcentaje de bancos de material en el municipio que son evaluados.</t>
  </si>
  <si>
    <t>Evaluar el 100% de bancos de material</t>
  </si>
  <si>
    <t>Revición a bancos de materiales</t>
  </si>
  <si>
    <t>4.1.1.6.18.1</t>
  </si>
  <si>
    <t xml:space="preserve">Realizar la calendarización para visitas a bancos. </t>
  </si>
  <si>
    <t>Porcentaje de bancos evaluados</t>
  </si>
  <si>
    <t>Conocer la situacion actual de los bancos de material asentados en el municipio</t>
  </si>
  <si>
    <t>Llevar a cabo la donación de árboles y reforestación de áreas verdes en el municipio.</t>
  </si>
  <si>
    <t>Número de árboles plantados por hectárea reforestada.</t>
  </si>
  <si>
    <t>Participar en 100 de reforestaciones en diversas zonas del municipio.</t>
  </si>
  <si>
    <t>4.1.1.6.19.1</t>
  </si>
  <si>
    <t>Recibir solicitudes de la ciudadania e identificar posibles zonas para reforestar.</t>
  </si>
  <si>
    <t>Numero de participacion en reforestaciones</t>
  </si>
  <si>
    <t>Aumentar las areas verdes dentro del territorio municipal</t>
  </si>
  <si>
    <t>4.1.1.6</t>
  </si>
  <si>
    <t xml:space="preserve">Analizar y evaluar los usos de suelo emitidos por la Administracion para obras o actividades en el municipio de tal forma que se pueda determinar que no favorecen la erosion o degradacion del suelo </t>
  </si>
  <si>
    <t xml:space="preserve">Porcentaje de usos de suelo evaluados </t>
  </si>
  <si>
    <t>Evakuar el 100% de los usos de suelo recibidos</t>
  </si>
  <si>
    <t>4.1.2.1.20.1</t>
  </si>
  <si>
    <t xml:space="preserve">Identificar y evaluar usos de suelo </t>
  </si>
  <si>
    <t xml:space="preserve">Numero de usos de suelo evaluados </t>
  </si>
  <si>
    <t>Concientizar a la población sobre los daños que la contaminación provoca al medio ambiente</t>
  </si>
  <si>
    <t xml:space="preserve">Dar mantenimiento poda de arboles a los parques y areas verdes del municipio </t>
  </si>
  <si>
    <t>Numero de areas verdes con mantenimiento atendidas</t>
  </si>
  <si>
    <t>Realizar una calendarizacion para el mantenimiento y poda de arboles de los parques y areas verdes el municipio</t>
  </si>
  <si>
    <t>Mantenimiento a areas verdes</t>
  </si>
  <si>
    <t>4.1.2.1.21.1</t>
  </si>
  <si>
    <t>Realizacion de calendario para mantenimiento de ares verdes y la realizacion de las mismas</t>
  </si>
  <si>
    <t xml:space="preserve">Numero de areas verdes a las que se les brindo mantenimiento </t>
  </si>
  <si>
    <t>Promover cuidado de areas verdes</t>
  </si>
  <si>
    <t>4.1.2</t>
  </si>
  <si>
    <t xml:space="preserve">Elaborar un proyecto de concientizacion del ahorro del agua </t>
  </si>
  <si>
    <t xml:space="preserve">Numero de personas participantes en el proyecto de concientizacion </t>
  </si>
  <si>
    <t xml:space="preserve">Efectuar 2 programas por año de concientizacion de del cuidado del agua </t>
  </si>
  <si>
    <t>Programa contra la contaminación del agua</t>
  </si>
  <si>
    <t>4.1.2.2.22.1</t>
  </si>
  <si>
    <t>Reunion con personal de CMAPA para elaborar la propuesta.</t>
  </si>
  <si>
    <t>Numero de programas gestionados</t>
  </si>
  <si>
    <t>Reducir la contaminacion al agua</t>
  </si>
  <si>
    <t>Campañas de cultura del agua con la participacion de la ciudadania activa</t>
  </si>
  <si>
    <t xml:space="preserve">Numero de campañas elaboradas </t>
  </si>
  <si>
    <t xml:space="preserve">Implementar 7 campañas para el cuidado y mejoramiento del medio ambiente </t>
  </si>
  <si>
    <t xml:space="preserve">Programa contra la contaminacion del agua </t>
  </si>
  <si>
    <t>4.1.2.2.23.1</t>
  </si>
  <si>
    <t>Numero de Campañas elaboradas</t>
  </si>
  <si>
    <t>Implementar programas para el cuidado y reutilizacion del agua en vivienda del agua, con la participacion ciudadana</t>
  </si>
  <si>
    <t xml:space="preserve">Numero de programas implementados para el cuidado del agua </t>
  </si>
  <si>
    <t xml:space="preserve">Implementar 3 programas para el cuidado del agua </t>
  </si>
  <si>
    <t>4.1.2.2.24.1</t>
  </si>
  <si>
    <t>Implementar programas de concientizacion para evitar contaminacion del agua</t>
  </si>
  <si>
    <t>Numero de programas implementados para disminuir la contaminacion del agua.</t>
  </si>
  <si>
    <t xml:space="preserve">Implementar 3 programas para disminuir la contaminacion del agua </t>
  </si>
  <si>
    <t>4.1.2.2.25.1</t>
  </si>
  <si>
    <t>4.1.2.2</t>
  </si>
  <si>
    <t>Gestiones para incrementar el aprovechamiento de agua residuales, su descarga y comercializacion en vivero municipal, parques, jardines, areas verdes e industrias o particulares</t>
  </si>
  <si>
    <t xml:space="preserve">Gestiones efectuadas para aprovechamiento de aguas residuales </t>
  </si>
  <si>
    <t>Incrementar un 50% las gestiones para aprovechar las aguas residuales en otras areas</t>
  </si>
  <si>
    <t>4.1.2.2.26.1</t>
  </si>
  <si>
    <t>Analizar la calidad del agua tratada</t>
  </si>
  <si>
    <t>Litros por segundo de agua tratada en el municipio</t>
  </si>
  <si>
    <t xml:space="preserve">Realizar 2 monitoreos por deia por los 365 dias del año </t>
  </si>
  <si>
    <t>4.1.2.2.27</t>
  </si>
  <si>
    <t>Numero de monitoreos realizados</t>
  </si>
  <si>
    <t xml:space="preserve">Gestion de proyectos para establecer una planta tratadora de agua </t>
  </si>
  <si>
    <t xml:space="preserve">Gestiones efectuadas para la instalacion de una planta tratadora de agua </t>
  </si>
  <si>
    <t>Gestionar y realizar un estudio para la instalacion de una planta tratadora</t>
  </si>
  <si>
    <t>4.1.2.2.28</t>
  </si>
  <si>
    <t xml:space="preserve">Emitir Juicios de recomendaciones de aguas residuales dentro del municipio </t>
  </si>
  <si>
    <t xml:space="preserve">Numero de programas gestionados contra la contaminacion del agua </t>
  </si>
  <si>
    <t xml:space="preserve">Gestionar un programa contra la contaminacion del agua </t>
  </si>
  <si>
    <t>4.1.2.2.29</t>
  </si>
  <si>
    <t>4.1.2.7.</t>
  </si>
  <si>
    <t>Realizar campañas de limpieza de ríos y arroyos del municipio</t>
  </si>
  <si>
    <t>Número de campañas de limpieza de ríos y arroyos efectuados.</t>
  </si>
  <si>
    <t>Efectuar 2 campaña de limpieza al rio Apaseo</t>
  </si>
  <si>
    <t>Limpieza al rio apaseo</t>
  </si>
  <si>
    <t>4.1.2.7.30.1</t>
  </si>
  <si>
    <t xml:space="preserve">Realizar un recorrido por el rio para identificar los puntos en los que se pueda realizar limpieza. </t>
  </si>
  <si>
    <t>Numero de puntos identificados para limpieza</t>
  </si>
  <si>
    <t>Mantener el rio apaseo en optimas condiciones</t>
  </si>
  <si>
    <t>4.1.2.8.</t>
  </si>
  <si>
    <t>Despojar de ríos y arroyos plantas forestales.</t>
  </si>
  <si>
    <t>Número de deforestaciones en el río Apaseo.</t>
  </si>
  <si>
    <t>Efectuar 1 deforestación en el rio apaseio</t>
  </si>
  <si>
    <t>4.1.2.8.31.1</t>
  </si>
  <si>
    <t>Coordinar con Obras Publicas y Servicios Municipales deforestaciones.</t>
  </si>
  <si>
    <t>Numero de deforestaciones realizadas</t>
  </si>
  <si>
    <t xml:space="preserve">Seguimiento del programa municipal de programa urbano referente a las áreas de recarga de acuiferos. </t>
  </si>
  <si>
    <t>Número de acciones realizadas referentes a las áreas de recarga de acuíferos.</t>
  </si>
  <si>
    <t xml:space="preserve">Cumplir al 100% el PDUOET del municipio referente a la recarga de los mantos acuiferos </t>
  </si>
  <si>
    <t>Programa de recarga de acuiferos</t>
  </si>
  <si>
    <t>4.1.2.8.32.1</t>
  </si>
  <si>
    <t>Reunion con CMAPA para llevar a cabo las acciones en coordinación</t>
  </si>
  <si>
    <t>Numero de acciones realizadas</t>
  </si>
  <si>
    <t>Dar continuidad al programa</t>
  </si>
  <si>
    <t>4.1.3.1.</t>
  </si>
  <si>
    <t>Monitoreo de la intensidad de la sequia en el territorio municipal influida por el cambio climático durante el año.</t>
  </si>
  <si>
    <t>Intensidad de la sequía en el municipio afectado por condiciones climáticas adversas en el año.</t>
  </si>
  <si>
    <t xml:space="preserve">Realizar diagnostico sobre la intensidad de la sequia en el año como consecuencia del cambio climatico sobre el territorio municipal </t>
  </si>
  <si>
    <t>Programa contra el cambio climatico</t>
  </si>
  <si>
    <t>4.1.3.1.33.1</t>
  </si>
  <si>
    <t xml:space="preserve">Realizar un monitoreo de la sequia presente en el municipio y realizar una base de datos con los resultados del monitoreo de sequia. </t>
  </si>
  <si>
    <t>Un diagnostico sobre la intensidad de la sequia en el municipio</t>
  </si>
  <si>
    <t>Conocer los niveles de sequia es las diferentes estaciones de año</t>
  </si>
  <si>
    <t>Determinar el número de muertes relacionadas al cambio climático que suceden en el municipio</t>
  </si>
  <si>
    <t xml:space="preserve">Porcentaje de muertes por enfermedades relacionadas a contaminantes climáticos de vida  corta.
</t>
  </si>
  <si>
    <t xml:space="preserve">Identificar el 100% de muertes en el municipio que suceden como consecuencia del cambio climatico </t>
  </si>
  <si>
    <t>4.1.3.1.34.1</t>
  </si>
  <si>
    <t>Envíar oficios a las instituciones de salud solicitando la información y realizar un listado con el numero de muertes.</t>
  </si>
  <si>
    <t>Porcentaje de muertes en el municipio por causa del cambio climatico</t>
  </si>
  <si>
    <t>Conocer cual es el nivel de afectacion a consecuencia del cambio climatico en el territorio municipal</t>
  </si>
  <si>
    <t>Determinar el número de unidades de producción agrícola y forestal en el municipio que muestran problemas relacionadas con el cambio climático.</t>
  </si>
  <si>
    <t>Proporción de unidades de producción agrícola y forestal con problemas por cuestiones climáticas.</t>
  </si>
  <si>
    <t>Identificar el 100% de las unidades de produccion agricola y forestal en el municipio que muestran problemas relacionados con el cambio climatico</t>
  </si>
  <si>
    <t>4.1.3.1.35.1</t>
  </si>
  <si>
    <t xml:space="preserve">Investigar con dependencias si cuentan con alguna informacion al respecto si existe una lista de las unidades. </t>
  </si>
  <si>
    <t>Listado de unidades de produccion agricola y forestal</t>
  </si>
  <si>
    <t>Conocer cuantas y cuales son las unidades de producción agricola</t>
  </si>
  <si>
    <t>4.1.3.2.</t>
  </si>
  <si>
    <t>Diagnosticar el nivel de contaminación ambiental con sonido en la vía pública</t>
  </si>
  <si>
    <t>Niveles de ruido detectados en la via pública.</t>
  </si>
  <si>
    <t xml:space="preserve">Identificar los niveles de ruido en el primer cuadro de la cabecera municipal y en las principales vias de comunicación de las mismas </t>
  </si>
  <si>
    <t>Reducción de ruido</t>
  </si>
  <si>
    <t>4.1.3.2.36.1</t>
  </si>
  <si>
    <t>Realizar un sondeo con el sonometro para conocer los niveles de ruido en el centro de cabecera municipal e identificar los puntos de mayores niveles de ruido.</t>
  </si>
  <si>
    <t>Identificacion de puntos con mayor contaminacio de ruido en cabecera municipal</t>
  </si>
  <si>
    <t>Identificar los puntos para realizar acciones de reduccion de contaminación auditiva</t>
  </si>
  <si>
    <t xml:space="preserve">Establecer normatividad para combatir la contaminación ambiental generada por fuentes de sonido. 
</t>
  </si>
  <si>
    <t xml:space="preserve">Número de normatividades para  combatir la contaminación por  sonido gestionadas
</t>
  </si>
  <si>
    <t xml:space="preserve">Gestionar 2 disposiciones legales para combatir la contaminacion por sonido </t>
  </si>
  <si>
    <t>4.1.3.2.37.1</t>
  </si>
  <si>
    <t>Realizar una revisión al reglamento.</t>
  </si>
  <si>
    <t>Numero de probables articulos a modificar</t>
  </si>
  <si>
    <t>Actualizar el reglamento para su uso mas adecuado</t>
  </si>
  <si>
    <t>Difundir entre la población la aplicación de la normatividad y los parámetros máximos del nivel de decibeles del  sonido.</t>
  </si>
  <si>
    <t>Número de campañas de concientización sobre la contaminación sonora realizadas y documentadas.</t>
  </si>
  <si>
    <t xml:space="preserve"> Efectuar y documentrar 3 campañas de concientizacion sobre la contaminación sonora</t>
  </si>
  <si>
    <t>4.1.3.2.38.1</t>
  </si>
  <si>
    <t>Realizar visitas de supervicion escolar para solicitar autorización de entrar a las escuelas del municipio a realizar estas campañas.</t>
  </si>
  <si>
    <t>4.1.3.3.</t>
  </si>
  <si>
    <t>Vigilar los centros de verificación para su puntual funcionamiento apegado a la normatividad.</t>
  </si>
  <si>
    <t>Número de informes solicitados a la Procuraduria Ambiental y de Ordenamiento Territorial (PAOT)</t>
  </si>
  <si>
    <t xml:space="preserve">Ekaborar 2 informes al año a la PAOT sobre las revisiones efectuadas a los centros de verificacion vehicular </t>
  </si>
  <si>
    <t>Centros de verificación y parque vehicular</t>
  </si>
  <si>
    <t>4.1.3.3.39.1</t>
  </si>
  <si>
    <t>Solicitar mediante oficio a la PAOT los resutados de las revisiones realizadas y concentrar los resultados de los informes en una base se datos.</t>
  </si>
  <si>
    <t>Numero de informes solicitados respecto a los centros de verificación</t>
  </si>
  <si>
    <t>Conocer el estado en el que trabajan los centros de verificación</t>
  </si>
  <si>
    <t>Realizar un estudio identificando los factores que afecten la calidad del aire.</t>
  </si>
  <si>
    <t>Cantidad de vehículos de motor registrados en circulación.</t>
  </si>
  <si>
    <t>Realizar un estudio al 100% del parque vehicular</t>
  </si>
  <si>
    <t>4.1.3.3.40.1</t>
  </si>
  <si>
    <t>Solicitar a transito y vialidad mediante oficio el parque vehicular actual del municipio y presentar el estudio para conocer los resultados</t>
  </si>
  <si>
    <t>Porcentaje de avance del estudio</t>
  </si>
  <si>
    <t>Conocer el estatus de el parque vehicular en el municipio</t>
  </si>
  <si>
    <t>Número de monitoreo del promedio de emisiones GEI por fuentes fijas adscritas a RECT. (Registro de Emisiones por Transferencia de Contaminantes)</t>
  </si>
  <si>
    <t xml:space="preserve">Una base de datos al 100% de las empresas asentadas en el municipio y gestión de monitoreo de emisiones GEI </t>
  </si>
  <si>
    <t>Empresas y negocios</t>
  </si>
  <si>
    <t>4.1.3.3.41.1</t>
  </si>
  <si>
    <t>Solicitar informacion a Desarrollo Economico y realizar un listado de empresas asentadas.</t>
  </si>
  <si>
    <t>Porcentaje de empresas identificadas</t>
  </si>
  <si>
    <t>Conocer los niveles de contaminacion que presenta el municipio de apaseo el grande</t>
  </si>
  <si>
    <t xml:space="preserve">Efectuar trabajos intermunicipales para mejorar la imagen y evitar focos de infección en los terrenos baldíos del municipio
</t>
  </si>
  <si>
    <t>Diagnóstico del estado real de los lotes baldios en la cabecera  municipal.</t>
  </si>
  <si>
    <t>Elaboracion de un diagnostico sobre lotes baldios en cabecera municipal</t>
  </si>
  <si>
    <t>Lotes baldios</t>
  </si>
  <si>
    <t>4.1.3.3.42.1</t>
  </si>
  <si>
    <t>recorrido para ubicar los lotes baldios, realizar diagnostico y presentar ante la comision de regidores del medio ambiente.</t>
  </si>
  <si>
    <t>Numero de lotes baldios identificados</t>
  </si>
  <si>
    <t>Proponer acciones para la limpieza y mantenimiento de los lotes baldios</t>
  </si>
  <si>
    <t>4.1.3.4.</t>
  </si>
  <si>
    <t xml:space="preserve">Elaborar un diagnóstico de los principales pasivos ambientales y puntos criticos de contaminación en el municipio. 
</t>
  </si>
  <si>
    <t xml:space="preserve">Diagnóstico elaborado de los principales pasivos ambientales y puntos críticos de contaminación en el municipio
</t>
  </si>
  <si>
    <t xml:space="preserve">Contar con un diagnostico documentado de la situacion real de los principales pasivos ambientales del municipio y los puntos criricos de contaminacion </t>
  </si>
  <si>
    <t>Pasivos ambientales</t>
  </si>
  <si>
    <t>4.1.3.4.43.1</t>
  </si>
  <si>
    <t>Realizar revisión fisica de los pasivos ambientales del municipio para documentar y concentrar en una base de datos los resultados obtenidos.</t>
  </si>
  <si>
    <t>Numero real de pasivos ambientales</t>
  </si>
  <si>
    <t>Realizar acciones de restauracion en los puntos seleccionados</t>
  </si>
  <si>
    <t xml:space="preserve">Implementar un programa para regeneración de los pasivos ambientales del municipio y la disminucion de la contaminación en los principales puntos críticos.
</t>
  </si>
  <si>
    <t>Programa para la regeneración de los pasivos ambientales del municipio elaborado e implementado</t>
  </si>
  <si>
    <t xml:space="preserve">Un Programa para la regeneración de los pasivos ambientales del municipio y la disminucion de la contaminacion en los principales puntos criticos </t>
  </si>
  <si>
    <t>4.1.3.4.44.1</t>
  </si>
  <si>
    <t>Elaborar propuesta de programa y presentar ante H. Ayuntamiento.</t>
  </si>
  <si>
    <t>Numero de programas implementados</t>
  </si>
  <si>
    <t>4.1.3.5.</t>
  </si>
  <si>
    <t xml:space="preserve">Apoyar para combatir la contaminación urbana, impulsando la cultura de reducción de generación de basura. 
</t>
  </si>
  <si>
    <t>Producción de residuos sólidos urbanos</t>
  </si>
  <si>
    <t xml:space="preserve">Efectuar 6 campañas de difusion y visual  </t>
  </si>
  <si>
    <t>4.1.3.5.45.1</t>
  </si>
  <si>
    <t>Elaborar la propuesta definiendo por que medio se transmitira la campaña y recopilar las evidencias.</t>
  </si>
  <si>
    <t>4.1.3.5</t>
  </si>
  <si>
    <t xml:space="preserve">Ofrecer una covertura total de la recoleccion de basura en cabecera y comunidades </t>
  </si>
  <si>
    <t>Numero de comunidades y lugares de recoleccion de basura</t>
  </si>
  <si>
    <t xml:space="preserve">Realizar un programa de recorridos de recoleccion de basura en todo el municipio </t>
  </si>
  <si>
    <t>4.1.3.5.46.1</t>
  </si>
  <si>
    <t xml:space="preserve">Numero de comunidades visitadas </t>
  </si>
  <si>
    <t xml:space="preserve">Gestion de un nuevo lugar para la disposicion final de un luagr de residuos solidos </t>
  </si>
  <si>
    <t xml:space="preserve">Numero de gestiones efectuadas para el relleno sanitario </t>
  </si>
  <si>
    <t xml:space="preserve">Gestionar la adquisicion de un terreno para el nuevo relleno sanitario y elaborar un proyecto ejecutivo </t>
  </si>
  <si>
    <t>4.1.3.5.47.1</t>
  </si>
  <si>
    <t>Identificar las quejas y reportes por dispocisión irregular de residuos y dar atencion a estas.</t>
  </si>
  <si>
    <t>Porcentaje de reportes y quejas en relación a la dispocisión irregular de residuos atendidas</t>
  </si>
  <si>
    <t xml:space="preserve">Combatir el deterioro ambiental relacionado con la disposicion irregular de residuos en el interior del territorio municipal </t>
  </si>
  <si>
    <t xml:space="preserve">Numero de reportes y quejas atendidas por deterioro ambiental en relacion a la disposicion irregular de residuos </t>
  </si>
  <si>
    <t xml:space="preserve">Atender 100% de reportes y quejas por deterioro ambiental relacionadas a la disposicion irregular de residuos en el interior del territorio municipal </t>
  </si>
  <si>
    <t>4.1.3.5.48.1</t>
  </si>
  <si>
    <t>Solicitar a cada una de las empresas mediante oficio los permisos en materia, municipales y estatales.</t>
  </si>
  <si>
    <t>Porcentaje de empresas revisadas</t>
  </si>
  <si>
    <t>Gestionar con a empresas tramiten su permiso para el manejo y disposicion de residuos</t>
  </si>
  <si>
    <t xml:space="preserve">Vigilar que las empresas asentadas en el municipio cuenten con los permisos correspondientes para el manejo y disposicion de residuos según su giro </t>
  </si>
  <si>
    <t xml:space="preserve">Numero de empresas del municipio cuenta con lo spermisos correspondientes </t>
  </si>
  <si>
    <t xml:space="preserve">Revisar que el 100% de las empresas asentadas en el territorio municipal cuenten con los permiso spara el manejo y disposicion de residuos según su giro </t>
  </si>
  <si>
    <t>4.1.3.5.49.1</t>
  </si>
  <si>
    <t>Realizar sondeo de las empresas que necesitan permisos ambientales</t>
  </si>
  <si>
    <t>4.1.3.6.</t>
  </si>
  <si>
    <t>Generar una relación de empresas y locales comerciales que generan emisiones a la atmósfera en el territorio municipal.</t>
  </si>
  <si>
    <t>Número de empresas y locales comerciales que generan emisiones a la atmósfera en el territorio municipal.</t>
  </si>
  <si>
    <t xml:space="preserve">Contar con una relacion de empresas y locales comerciales que generan emisiones a la atmosfera en el territorio municipal </t>
  </si>
  <si>
    <t>4.1.3.6.50.1</t>
  </si>
  <si>
    <t>Realizar un recorrido por cabecera municipal y comunidades identificando los puntos de emisiones a la atmosfera</t>
  </si>
  <si>
    <t>Numero de empresas y locales comerciales generadores de emisiones a la atmosfera</t>
  </si>
  <si>
    <t>Regular las empresas y locales comerciales que generan emisiones a la atmosfera</t>
  </si>
  <si>
    <t>Rocio Becerra Guzman, Auxiliar Administrativo. Sandra Ayala Perez, Auxiliar Administrativo.</t>
  </si>
  <si>
    <t>Emitir recomendaciones para el control y disminución de emisiones.</t>
  </si>
  <si>
    <t>Porcentaje de locales comerciales en el municipio que reciben recomendaciones.</t>
  </si>
  <si>
    <t>Emitir el 100% de recomendaciones a locales comerciales que afecten el medio ambiente</t>
  </si>
  <si>
    <t>4.1.3.6.51.1</t>
  </si>
  <si>
    <t>Identificar los locales comerciales que afecten al medio ambiente.</t>
  </si>
  <si>
    <t>Porcentaje de recomendaciones emitidas</t>
  </si>
  <si>
    <t>4.1.3.7.</t>
  </si>
  <si>
    <t xml:space="preserve">Realizar la gestión para la implementación de celdas fotovoltaicas en las instalaciones de la Presidencia Municipal. 
</t>
  </si>
  <si>
    <t>Número de gestiones realizadas para la implementación de celdas fotovoltaicas.</t>
  </si>
  <si>
    <t>Aumentar el 30% las gestones para la implementación de celdas fotovoltaicas</t>
  </si>
  <si>
    <t>Gestion de celdas fotovoltaicas</t>
  </si>
  <si>
    <t>4.1.3.7.52.1</t>
  </si>
  <si>
    <t>Realizar un diagnostico de la viabilidad de colocar celdas fotovoltaicas en presidencia y presentar propuesta ante H. Ayuntamiento.</t>
  </si>
  <si>
    <t>Porcentade de aumento de gestiones</t>
  </si>
  <si>
    <t>Lograr la colocacion de fotoceldas en el edificio de presidencia municipal</t>
  </si>
  <si>
    <t>FIRMA DEL RESPONSABLE</t>
  </si>
  <si>
    <t xml:space="preserve">Incrementar espacios y dar mantenimiento a los panteones para un mejor servicio de la ciudadadania </t>
  </si>
  <si>
    <t>FIRMA DEL DIRECTOR</t>
  </si>
  <si>
    <t>Tarea</t>
  </si>
  <si>
    <t>L</t>
  </si>
  <si>
    <t>(escudo de la administracion)</t>
  </si>
  <si>
    <t>UMBRAL</t>
  </si>
  <si>
    <t>INTÉRVALO (%)</t>
  </si>
  <si>
    <t xml:space="preserve">AVANCE FISICO Y FINANCIERO DE LOS PROGRAMAS PRESUPUESTARIOS </t>
  </si>
  <si>
    <t>CANTIDAD</t>
  </si>
  <si>
    <t xml:space="preserve">FORMATO 2.- AVANCE FISICO Y FINANCIERO DE LOS PROGRAMAS PRESUPUESTARIOS </t>
  </si>
  <si>
    <t>DATOS DE PROGRAMA DE GOBIERNO MUNICIPAL</t>
  </si>
  <si>
    <t>INFORMACIÓN ANUAL DEL PROGRAMA</t>
  </si>
  <si>
    <t>ESCENARIO</t>
  </si>
  <si>
    <t>DATOS GENERALES DE LA META</t>
  </si>
  <si>
    <t xml:space="preserve">DESCRIPCION DE ACTIVIDADES 1ER TRIMESTRE </t>
  </si>
  <si>
    <t>AVANCE FINANCIERO (AVANCE PARTIDAS PRESUPUESTAL DE EGRESOS)</t>
  </si>
  <si>
    <t>AVANCE FISICO</t>
  </si>
  <si>
    <t>% AVANCE FINANCIERO DE EGRESOS</t>
  </si>
  <si>
    <t>% AVANCE FISICO DE METAS</t>
  </si>
  <si>
    <t>RESULTADOS</t>
  </si>
  <si>
    <t>CLAVE Pp</t>
  </si>
  <si>
    <t>CUENTA CON MIR</t>
  </si>
  <si>
    <t>No. meta</t>
  </si>
  <si>
    <t>FECHA INICIO Y TERMINO</t>
  </si>
  <si>
    <t>LOCALIZACION DEL AREA/ZONA DE EJECUCION</t>
  </si>
  <si>
    <t>LINEA BASE DEL AÑO 2020</t>
  </si>
  <si>
    <t>CANTIDAD DE LA META ANUAL</t>
  </si>
  <si>
    <t>ENERO (Cantidad)</t>
  </si>
  <si>
    <t>ENERO (Descripción)</t>
  </si>
  <si>
    <t>FEBRERO (Cantidad)</t>
  </si>
  <si>
    <t>FEBRERO (Descripción)</t>
  </si>
  <si>
    <t>MARZO (Cantidad)</t>
  </si>
  <si>
    <t>MARZO (descripcion)</t>
  </si>
  <si>
    <t>ABRIL (Cantidad)</t>
  </si>
  <si>
    <t xml:space="preserve">ABRIL (Descripcion) </t>
  </si>
  <si>
    <t xml:space="preserve">MAYO (Cantidad) </t>
  </si>
  <si>
    <t xml:space="preserve">MAYO (Descripcion) </t>
  </si>
  <si>
    <t>JUNIO (Cantidad)</t>
  </si>
  <si>
    <t xml:space="preserve">JUNIO (Descripcion) </t>
  </si>
  <si>
    <t>Julio (Cantidad)</t>
  </si>
  <si>
    <t>Julio (Descripción)</t>
  </si>
  <si>
    <t>Agosto (Cantidad)</t>
  </si>
  <si>
    <t>Agosto (Descripción)</t>
  </si>
  <si>
    <t>Septiembre (Cantidad)</t>
  </si>
  <si>
    <t>Septiembre (Descripción)</t>
  </si>
  <si>
    <t>OCTUBRE</t>
  </si>
  <si>
    <t>NOVIEMBRE</t>
  </si>
  <si>
    <t>DICIEMBRE</t>
  </si>
  <si>
    <t>APROBADO</t>
  </si>
  <si>
    <t>MODIFICADO</t>
  </si>
  <si>
    <t>DEVENGADO</t>
  </si>
  <si>
    <t>EJERCIDO</t>
  </si>
  <si>
    <t>POR EJERCER</t>
  </si>
  <si>
    <t>PROGRAMADO</t>
  </si>
  <si>
    <t xml:space="preserve">MODIFICADO </t>
  </si>
  <si>
    <t>ALCANZADO</t>
  </si>
  <si>
    <t>DEVENGADO/PRESUPUESTADO</t>
  </si>
  <si>
    <t>DEVENGADO/MODIFICADO</t>
  </si>
  <si>
    <t>ALCANZADO/PROGRAMADO</t>
  </si>
  <si>
    <t>ALCANZADO/MODIFICADO</t>
  </si>
  <si>
    <t>SEMAFORO</t>
  </si>
  <si>
    <t>EVIDENCIAS</t>
  </si>
  <si>
    <t>sacar reporte de programa presupuestario</t>
  </si>
  <si>
    <t>sacar reporte de formato 332</t>
  </si>
  <si>
    <t>sacar reporte formato 333</t>
  </si>
  <si>
    <t>sacar avance de plan anual</t>
  </si>
  <si>
    <t>sacar reporte de PGM</t>
  </si>
  <si>
    <t>sacar reporte de fichas tecnicas</t>
  </si>
  <si>
    <t>enlazar la pregunta de si existe mir y llevarlo a la mir</t>
  </si>
  <si>
    <t>sacar graficas</t>
  </si>
  <si>
    <t>Si</t>
  </si>
  <si>
    <t>Dirección de ecología</t>
  </si>
  <si>
    <t>Enero a Diciembre de 2021</t>
  </si>
  <si>
    <t>Municipio de Apaseo el Grande</t>
  </si>
  <si>
    <t>Apoyos par reforstaciones</t>
  </si>
  <si>
    <t>Sin Avance</t>
  </si>
  <si>
    <t xml:space="preserve">Se coordino con Servicios municipales la reforestacion con 60 Durantas para el jardin municipal </t>
  </si>
  <si>
    <t xml:space="preserve">Se llevaron en conjunto reforestaciones con COMUDE en el campo de futbol de la villita, parque de san jose del llano y el guadalupano </t>
  </si>
  <si>
    <t>Sin avance</t>
  </si>
  <si>
    <t>Reforestacion por fallecidos de covid en coordinacion con la SMAOT/Coordinación con DIF Municipal en reforestacion de jardin de niños y jardin de la comunidad de San Ignacio</t>
  </si>
  <si>
    <t>Cordinación con DIF municipal Para reforestar parte de la iglesia de El Tunal.</t>
  </si>
  <si>
    <t xml:space="preserve">Sin avance </t>
  </si>
  <si>
    <t>Se realiza restorestacion en apoyo al programa alcalde en tu colonia</t>
  </si>
  <si>
    <t>No</t>
  </si>
  <si>
    <t>Producir o gestionar 1000 plantas</t>
  </si>
  <si>
    <t xml:space="preserve">1.-Producir planta en el vivero o gestinar ante empresas la donación de plantas.                                                 2.-Otorgar las plantas que solicite la cuidadania en donación </t>
  </si>
  <si>
    <t>Enero a diciembre de 2021</t>
  </si>
  <si>
    <t>Plantas producidas</t>
  </si>
  <si>
    <t>Se logro la produccion de plantas de las especies Mezquite, Ocotillo, Palo Blanco, Palo Dulce, Palo Prieto, Granjeno y Maguey.</t>
  </si>
  <si>
    <t>Se logro la produccion de las especies Mezquite, Ocotillo, Palo Blanco, Palo Dulce, Palo Prieto, Granjeno y Maguey</t>
  </si>
  <si>
    <t>Donacion de plantas para el jardin municipal</t>
  </si>
  <si>
    <t>1.- Donacion de 50 plantas para parques de San Jose del Llano y el Guadalupano, ademas del campo de futbol de la villa                                                          2.- Gestionar con 2 empresas la donacion de 200 plantas</t>
  </si>
  <si>
    <t>Plantas entregadas a la ciudadania en donación</t>
  </si>
  <si>
    <t xml:space="preserve">Se gestionan arboles a ciudadania y empresas </t>
  </si>
  <si>
    <t>Otorgar 5 asesorias a productores.</t>
  </si>
  <si>
    <t xml:space="preserve">1.- Investigar cuantas sociedades y/o asociaciones de productores existen en el municipio y revisar cuales son las de mayor impacto en la sociedad.                                          2.- Convocar a reunion de la sociedad o asociacion </t>
  </si>
  <si>
    <t xml:space="preserve">Numero de sociedades y/o asociaciones </t>
  </si>
  <si>
    <t xml:space="preserve">Sin Avance </t>
  </si>
  <si>
    <t>Se realiza la presentacion para productores</t>
  </si>
  <si>
    <t>Presentar 2 dispociciones legales</t>
  </si>
  <si>
    <t>En espera</t>
  </si>
  <si>
    <t>Reglamentos aprobados por el ayuntamiento</t>
  </si>
  <si>
    <t>Completo</t>
  </si>
  <si>
    <t>SI</t>
  </si>
  <si>
    <t>generacion final de la proúesta</t>
  </si>
  <si>
    <t>concluida</t>
  </si>
  <si>
    <t>Un informe con los puntos de mayor riesgo</t>
  </si>
  <si>
    <t>1.- Realizar un recorrido por el municipio para ubicar los puntos de mayor impacto ecologico e identificar los puntos de mayor riesgo.                                                  2.- Elaborar un informe de resultados.</t>
  </si>
  <si>
    <t>se realizo el recorrido para identificar los puntos de riesgo en cojunto con proteccion civil, desarrollo agropecuario y proteccion civil estatal</t>
  </si>
  <si>
    <t>Completado</t>
  </si>
  <si>
    <t xml:space="preserve">Se realiza recorrido identificando puntos mayor riesgo </t>
  </si>
  <si>
    <t>Se reealiza el proyecto para la protección y conservación de la biodiversidad</t>
  </si>
  <si>
    <t>2 campañas preventivas del cuidado y protección del medio ambiente</t>
  </si>
  <si>
    <t>realizar una campaña de acciones preventivas para la mejora del medio ambiente</t>
  </si>
  <si>
    <t>Se realizan platicas en coordinación con DIF municipal en las comunidadaes de San Ignacio y Dulces Nombres</t>
  </si>
  <si>
    <t>Se realiza campaña "ponte las pilas con el medio ambiente"</t>
  </si>
  <si>
    <t>Se realiza Campaña "El futuro esta en tus manos"</t>
  </si>
  <si>
    <t>Efectuar 3 campañas de "limpiemos nuestro municipio"</t>
  </si>
  <si>
    <t>1.- Realizar un recorrido identificando citios donde se pueda realizar limpieza.                                2.- Llevar a cabo la limpieza de los sitios marcados en conjunto con la ciudadania.</t>
  </si>
  <si>
    <t>Llevar a cabo al 100% el programa de las 3Rs y recoleccion del PET.</t>
  </si>
  <si>
    <t>1.- Elaborar con costales, bolsas para mandado reutilizable                                  2.- Hacer la entrega de las bolsas a las personas que participen en la entrega de PET en el jardin municipal.                                            3.- Reutilizar las botellas recolectadas para hacer macetas que se donaran a la ciudadania.</t>
  </si>
  <si>
    <t>Em espera</t>
  </si>
  <si>
    <t>1.- Gestionar con ayuntamiento recurso para realizacion de programa.                                            2.- Gestionar con 3 empresas el apoyo para desarrollo de programas del medio ambiente.</t>
  </si>
  <si>
    <t>se comienzan a formular las gestiones para el programa interinstitucional</t>
  </si>
  <si>
    <t>Se realizan gestiones con la Direccipon de  desarrollo agropecuario y agrario para bordería</t>
  </si>
  <si>
    <t>Se realiza un banner en coordinacipon con vialidad y transporte para campaña de verificación vehicular</t>
  </si>
  <si>
    <t>Se llevan a cabo coordinaciones con Dif municipal</t>
  </si>
  <si>
    <t>1.-Recibir y realizar la revisión de la MIA.                                                        2.- Emitir el dictamen autorizando, negando o condicionando la realización de la obra.</t>
  </si>
  <si>
    <t>En esoera</t>
  </si>
  <si>
    <t xml:space="preserve">Se verifica MIA de ganso Abarrotero </t>
  </si>
  <si>
    <t xml:space="preserve">Se verifica MIA de MAHLE de Mexico </t>
  </si>
  <si>
    <t>Incrementar el 30% de gestiones para identificar y promover el cuidado de las areas naturales protegidas del municipio.</t>
  </si>
  <si>
    <t>Realizar la propuesta y presentar propuesta ante el H. Ayuntamiento para su aprobación.</t>
  </si>
  <si>
    <t>se comienza a gestionar</t>
  </si>
  <si>
    <t>se identifican las areas naturales protegidas del municipio</t>
  </si>
  <si>
    <t xml:space="preserve">se completa el porcentaje asignado para la proteccion de areas naturales protegidas </t>
  </si>
  <si>
    <t>Se realiza la presentación de los puntos a designar como areas naturales protegidas para la modificacion al PMDUyOET</t>
  </si>
  <si>
    <t>Atender el 100% de las quejas por deterioro ambientar recibidas en el año.</t>
  </si>
  <si>
    <t xml:space="preserve">1.- Recibir la queja en la dirección. 2.- Realizar la visita de inspección  3.- Emitir las recomendaciones pertinentes y dictamen </t>
  </si>
  <si>
    <t xml:space="preserve">atencion de quejas por deterioro ambiental </t>
  </si>
  <si>
    <t>sin quejas reportadas</t>
  </si>
  <si>
    <t xml:space="preserve">Atencion a quejas por deterioro ambiental </t>
  </si>
  <si>
    <t>1.- Recepción y evaluación de MIA      2.- Emitir la resolucion correcpondiente resultado de la revición de la MIA</t>
  </si>
  <si>
    <t>Se presetna MIA por parte de Terranova</t>
  </si>
  <si>
    <t>Se presenta MIA por parte de EL Ganso Abaarotero S.A. de C.V.</t>
  </si>
  <si>
    <t>E0022</t>
  </si>
  <si>
    <t>Realizar y documentar 2 campañas de difusion y protección del patrimonio natural del municipio.</t>
  </si>
  <si>
    <t>se comienza a plantear</t>
  </si>
  <si>
    <t xml:space="preserve">se presenta la campaña </t>
  </si>
  <si>
    <t>1.- Realizar la calendarización para visitas a bancos.                                   2.- Realizar la visita al banco de materiales y compilar las evidencias necesarias.                                                     3.- Realizar el compilado de bancos de material.</t>
  </si>
  <si>
    <t>Evaluación Via Satelital</t>
  </si>
  <si>
    <t>Participar en 50  reforestaciones en diversas zonas del municipio.</t>
  </si>
  <si>
    <t>1.- Recibir solicitudes de la ciudadania e identificar posibles zonas para reforestar.                                                       2.- Trasladar los arboles del vivero al area a reforestar, plantar los arboles y tomar las respectivas evidencias.</t>
  </si>
  <si>
    <t>Solicitudes recibidas</t>
  </si>
  <si>
    <t>SIN SOLICITUDES</t>
  </si>
  <si>
    <t>solicitudes recibidas</t>
  </si>
  <si>
    <t>Reforestación en Villas del Rey en diversas areas</t>
  </si>
  <si>
    <t>Se realiza reforectacion en coordinacion con SMAOT por motivo de fallecidos COVID-19/Se realizan reforestaciones en San Igancio y Dulces Nombres en coordinación con DIF municipal</t>
  </si>
  <si>
    <t xml:space="preserve">Se realizan reforestaciones por el por programa alcalce en tu colonia </t>
  </si>
  <si>
    <t xml:space="preserve">Se realizan reforestacion por programa alcalde en tu colonia en caises y cam </t>
  </si>
  <si>
    <t>Evaluar el 100% de los usos de suelo recibidos</t>
  </si>
  <si>
    <t>Elaborar 4 campañas para el cuidado y mejoramiento del medio ambiente</t>
  </si>
  <si>
    <t>1.- Identificar el lugar donde se pueda llevar a cabo la campaña.                     2.- Realizar, documentar y fotografiar la campaña.</t>
  </si>
  <si>
    <t>por elaborar</t>
  </si>
  <si>
    <t>Campaña de reforestación por fallecidos de COVID-19</t>
  </si>
  <si>
    <t>Campaña en San Ignacio en coordinacion con DIF  para restauración del jardin con llantas</t>
  </si>
  <si>
    <t>Elaboración de "pilatlon"</t>
  </si>
  <si>
    <t>Implementar 7 programas para disminuir la contaminación del agua.</t>
  </si>
  <si>
    <t xml:space="preserve">1.- Reunion con personal de CMAPA para obtener acuerdos y realizar cronograma de actividades(Calendarización).          2.- Llevar a cabo los programas y documentarlos. </t>
  </si>
  <si>
    <t>Se elabora programa "Pilatlon"</t>
  </si>
  <si>
    <t>Gestion de 3 programas</t>
  </si>
  <si>
    <t>1.- Reunion con personal de CMAPA para elaborar la propuesta.                2.- Presentar la propuesta ante el H. Ayuntamiento.</t>
  </si>
  <si>
    <t>Se elabora oficio para propuesta en CMAPA</t>
  </si>
  <si>
    <t>Se realiza recorrido con CMAPA</t>
  </si>
  <si>
    <t>Numero de Gestiones realizadas</t>
  </si>
  <si>
    <t xml:space="preserve">Se realiza recorrido y reunion con personal de CMAPA para buscar solucion de tiradero de aguas sin tratar </t>
  </si>
  <si>
    <t>Efectuar una campaña de limpieza al rio Apaseo</t>
  </si>
  <si>
    <t>1.- Realizar un recorrido por el rio para identificar los puntos en los que se pueda realizar limpieza.          2.- Coordinar con CMAPA, Obras Publicas y Servicios Municipales la limpieza, documentar y fotografiar las campañas</t>
  </si>
  <si>
    <t>Se realiza proyecto de campaña</t>
  </si>
  <si>
    <t xml:space="preserve">Se realiza recorrdo a lo alrgo del rio apaseo ára determinar puntos de riesgo y limpieza del mismo </t>
  </si>
  <si>
    <t>Efectuar 1 deforestación en el rio apaseo</t>
  </si>
  <si>
    <t>1.- Coordinar con Obras Publicas y Servicios Municipales deforestaciones.                                 2.- Llevar a cabo deforestaciones y documentar.</t>
  </si>
  <si>
    <t>Realizar una accion del programa de recarga de acuiferos</t>
  </si>
  <si>
    <t>se lleva a cabo el programa de recarga de acuiferos</t>
  </si>
  <si>
    <t>Un diagnostico de la intensidad de sequia en el municipio</t>
  </si>
  <si>
    <t>se realiza monitoreo</t>
  </si>
  <si>
    <t>Identificar el 100% de muertes por cambio climatico</t>
  </si>
  <si>
    <t>Por elaborar</t>
  </si>
  <si>
    <t>Elaboración de oficios para las unidades de salud municipales</t>
  </si>
  <si>
    <t>Identificar el 100% de las unidades de produccion agricola y forestal.</t>
  </si>
  <si>
    <t>1.-Investigar con dependencias si cuentan con alguna informacion al respecto si existe una lista de las unidades.                                              2.- Realizar trabajo de campo para ubicar las unidades que muestran problemas relacionadas con el cambio climatico y emitir las recomendaciones pertinentes.</t>
  </si>
  <si>
    <t>se identificaron el 100% de las unidades de produccion agricola y forestal</t>
  </si>
  <si>
    <t>Identificar los niveles de ruido</t>
  </si>
  <si>
    <t>1.- Realizar una revisión al reglamento.                                                        2.- Realizar propuestas y presentar propuesta ante juridico municipal</t>
  </si>
  <si>
    <t>en proceso</t>
  </si>
  <si>
    <t>Se aprueva por ayuntamiento nuevo reglamento</t>
  </si>
  <si>
    <t xml:space="preserve"> Efectuar 3 campañas de concientizacion sobre la contaminación sonora</t>
  </si>
  <si>
    <t>1.- Realizar y documentar campañas hacia la ciudadania</t>
  </si>
  <si>
    <t>Se elabora proyecto de campañas</t>
  </si>
  <si>
    <t>Solicitar dos informes a la PAOT</t>
  </si>
  <si>
    <t>se solicita el informe a la PAOT</t>
  </si>
  <si>
    <t>se realiza el estudio del parque vehicular</t>
  </si>
  <si>
    <t xml:space="preserve">Se realizan operativos de verificacion vehicular </t>
  </si>
  <si>
    <t>Se realizan Operativos de verifiacion Vehicular</t>
  </si>
  <si>
    <t>1.- Solicitar informacion a Desarrollo Economico y realizar un listado de empresas asentadas.                                           2.- Solicitar un monitoreo de las emisiones GEI del municipio.</t>
  </si>
  <si>
    <t xml:space="preserve">se entrega oficio solicitando la informacion </t>
  </si>
  <si>
    <t xml:space="preserve"> se entredan los datos para realizar la base de datos</t>
  </si>
  <si>
    <t>completado</t>
  </si>
  <si>
    <t xml:space="preserve">Se envia Oficio a economico solicitando informacion de las empresas y comercios establecidos </t>
  </si>
  <si>
    <t>se realiza el diagnostico de los lotes baldios</t>
  </si>
  <si>
    <t>Contar con un diagnostico documentado de la situacion real de los principales pasivos ambientales</t>
  </si>
  <si>
    <t xml:space="preserve">se obtiene el diagnostico de la situacion de los principales pasivos ambientales </t>
  </si>
  <si>
    <t>Un Programa para la regeneración de los pasivos ambientales</t>
  </si>
  <si>
    <t>En proceso</t>
  </si>
  <si>
    <t>Revisar que el 100% de las empresas asentadas en el territorio municipal cuente con permisos para el manejo y disposición de residuos según su giro.</t>
  </si>
  <si>
    <t>Enviar oficio a cada una de las empresas asentadas dentro del municipio, solicitando si cuentan con el permiso para el manejo y disposición de residuos</t>
  </si>
  <si>
    <t>Porcentaje de empresas que cuentan con el permiso para el manejo y dispocisión de residuos</t>
  </si>
  <si>
    <t xml:space="preserve">empresas con permiso </t>
  </si>
  <si>
    <t>empresas con permiso</t>
  </si>
  <si>
    <t>En espra</t>
  </si>
  <si>
    <t>Efectuar 6 campañas de difusión visual promoviendo disminuir la generación de basura.</t>
  </si>
  <si>
    <t>Atender el 100% de reportes y quejas por deterioro ambiental en relacion a la disposicion irregular de residuos  recibidas en el año.</t>
  </si>
  <si>
    <t>Revisar el 100% de las empresas asentadas en el territorio municipal para el manejo de residuos</t>
  </si>
  <si>
    <t>Se entregan 4 permisos para el manejo de residuos solidos no peligrosos</t>
  </si>
  <si>
    <t>Se entregan 1 permisos para el manejo de residuos solidos no peligrosos</t>
  </si>
  <si>
    <t>Una relación de empresas y locales comerciales que generan emisiones a la atmosfera</t>
  </si>
  <si>
    <t>Se entrega una licencia de fuentes fijas  por emisiones a la atmosfera</t>
  </si>
  <si>
    <t>se obtiene la relacion de las empresas y lotes comerciales que generan emisiones a la atmosfera</t>
  </si>
  <si>
    <t>1.- Identificar los locales comerciales que afecten al medio ambiente.                                                    2.- Realizar visitas para identificar los puntos que afecten al medio ambiente y emitir recomendaciones.</t>
  </si>
  <si>
    <t>Se realizan oficios para su entrega a los locales</t>
  </si>
  <si>
    <t xml:space="preserve">Falta de vehiculos </t>
  </si>
  <si>
    <t xml:space="preserve">Falta de Subdirectores </t>
  </si>
  <si>
    <t xml:space="preserve">Falta de medios para realizar la campaña </t>
  </si>
  <si>
    <t>Pandemia por COVID-19</t>
  </si>
  <si>
    <t>.</t>
  </si>
  <si>
    <t>Total: 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</si>
</sst>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30"/>
      <color rgb="FFFFFFFF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2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Swis721 Lt BT"/>
    </font>
    <font>
      <sz val="10"/>
      <color rgb="FFFF0000"/>
      <name val="Calibri"/>
      <family val="2"/>
      <scheme val="minor"/>
    </font>
    <font>
      <sz val="10"/>
      <color theme="1"/>
      <name val="Swis721 Lt BT"/>
      <family val="2"/>
    </font>
    <font>
      <sz val="11"/>
      <color rgb="FF000000"/>
      <name val="Calibri"/>
      <family val="2"/>
    </font>
    <font>
      <b/>
      <sz val="30"/>
      <color theme="0"/>
      <name val="Calibri"/>
      <family val="2"/>
      <scheme val="minor"/>
    </font>
    <font>
      <b/>
      <sz val="20"/>
      <color rgb="FFFFFFFF"/>
      <name val="Arial"/>
      <family val="2"/>
    </font>
    <font>
      <sz val="26"/>
      <color theme="0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FFFF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9BBB5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9BBB59"/>
      </patternFill>
    </fill>
    <fill>
      <patternFill patternType="solid">
        <fgColor theme="6" tint="-0.249977111117893"/>
        <bgColor rgb="FF9BBB59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BB59"/>
        <bgColor rgb="FF9BBB5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rgb="FF9BBB59"/>
      </patternFill>
    </fill>
    <fill>
      <patternFill patternType="solid">
        <fgColor theme="0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4" fillId="4" borderId="1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13" fillId="12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3" fillId="11" borderId="17" xfId="0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7" fillId="3" borderId="0" xfId="0" applyFont="1" applyFill="1" applyAlignment="1">
      <alignment horizontal="center" vertical="center" wrapText="1"/>
    </xf>
    <xf numFmtId="0" fontId="18" fillId="2" borderId="0" xfId="0" applyFont="1" applyFill="1"/>
    <xf numFmtId="0" fontId="19" fillId="14" borderId="25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0" xfId="0" applyFont="1" applyFill="1"/>
    <xf numFmtId="0" fontId="20" fillId="15" borderId="26" xfId="0" applyFont="1" applyFill="1" applyBorder="1" applyAlignment="1">
      <alignment horizontal="center" wrapText="1"/>
    </xf>
    <xf numFmtId="0" fontId="22" fillId="0" borderId="0" xfId="0" applyFont="1"/>
    <xf numFmtId="0" fontId="9" fillId="18" borderId="0" xfId="0" applyFont="1" applyFill="1" applyAlignment="1">
      <alignment horizontal="center" vertical="center" wrapText="1"/>
    </xf>
    <xf numFmtId="0" fontId="10" fillId="19" borderId="16" xfId="0" applyFont="1" applyFill="1" applyBorder="1" applyAlignment="1">
      <alignment horizontal="center" vertical="center" wrapText="1"/>
    </xf>
    <xf numFmtId="0" fontId="11" fillId="19" borderId="16" xfId="0" applyFont="1" applyFill="1" applyBorder="1" applyAlignment="1">
      <alignment horizontal="center" vertical="center" wrapText="1"/>
    </xf>
    <xf numFmtId="0" fontId="12" fillId="19" borderId="16" xfId="0" applyFont="1" applyFill="1" applyBorder="1" applyAlignment="1">
      <alignment horizontal="center" vertical="center" wrapText="1"/>
    </xf>
    <xf numFmtId="3" fontId="10" fillId="19" borderId="16" xfId="0" applyNumberFormat="1" applyFont="1" applyFill="1" applyBorder="1" applyAlignment="1">
      <alignment horizontal="center" vertical="center" wrapText="1"/>
    </xf>
    <xf numFmtId="0" fontId="13" fillId="12" borderId="16" xfId="0" applyFont="1" applyFill="1" applyBorder="1"/>
    <xf numFmtId="0" fontId="10" fillId="0" borderId="16" xfId="0" applyFont="1" applyBorder="1"/>
    <xf numFmtId="0" fontId="10" fillId="13" borderId="16" xfId="0" applyFont="1" applyFill="1" applyBorder="1"/>
    <xf numFmtId="0" fontId="0" fillId="0" borderId="16" xfId="0" applyBorder="1"/>
    <xf numFmtId="0" fontId="14" fillId="19" borderId="16" xfId="0" applyFont="1" applyFill="1" applyBorder="1" applyAlignment="1">
      <alignment horizontal="center" vertical="center" wrapText="1"/>
    </xf>
    <xf numFmtId="0" fontId="10" fillId="20" borderId="16" xfId="0" applyFont="1" applyFill="1" applyBorder="1"/>
    <xf numFmtId="0" fontId="10" fillId="21" borderId="16" xfId="0" applyFont="1" applyFill="1" applyBorder="1"/>
    <xf numFmtId="0" fontId="10" fillId="12" borderId="16" xfId="0" applyFont="1" applyFill="1" applyBorder="1"/>
    <xf numFmtId="0" fontId="23" fillId="19" borderId="16" xfId="0" applyFont="1" applyFill="1" applyBorder="1" applyAlignment="1">
      <alignment horizontal="center" vertical="center" wrapText="1"/>
    </xf>
    <xf numFmtId="9" fontId="10" fillId="19" borderId="16" xfId="0" applyNumberFormat="1" applyFont="1" applyFill="1" applyBorder="1" applyAlignment="1">
      <alignment horizontal="center" vertical="center" wrapText="1"/>
    </xf>
    <xf numFmtId="0" fontId="0" fillId="22" borderId="16" xfId="0" applyFill="1" applyBorder="1"/>
    <xf numFmtId="0" fontId="0" fillId="20" borderId="0" xfId="0" applyFill="1"/>
    <xf numFmtId="0" fontId="10" fillId="20" borderId="30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0" fontId="25" fillId="13" borderId="17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6" xfId="0" applyFont="1" applyFill="1" applyBorder="1" applyAlignment="1">
      <alignment horizontal="center" vertical="center" wrapText="1"/>
    </xf>
    <xf numFmtId="0" fontId="11" fillId="23" borderId="16" xfId="0" applyFont="1" applyFill="1" applyBorder="1" applyAlignment="1">
      <alignment horizontal="center" vertical="center" wrapText="1"/>
    </xf>
    <xf numFmtId="0" fontId="12" fillId="23" borderId="16" xfId="0" applyFont="1" applyFill="1" applyBorder="1" applyAlignment="1">
      <alignment horizontal="center" vertical="center" wrapText="1"/>
    </xf>
    <xf numFmtId="0" fontId="10" fillId="23" borderId="12" xfId="0" applyFont="1" applyFill="1" applyBorder="1" applyAlignment="1">
      <alignment horizontal="center" vertical="center" wrapText="1"/>
    </xf>
    <xf numFmtId="0" fontId="14" fillId="23" borderId="16" xfId="0" applyFont="1" applyFill="1" applyBorder="1" applyAlignment="1">
      <alignment horizontal="center" vertical="center" wrapText="1"/>
    </xf>
    <xf numFmtId="0" fontId="10" fillId="23" borderId="19" xfId="0" applyFont="1" applyFill="1" applyBorder="1" applyAlignment="1">
      <alignment horizontal="center" vertical="center" wrapText="1"/>
    </xf>
    <xf numFmtId="0" fontId="10" fillId="23" borderId="20" xfId="0" applyFont="1" applyFill="1" applyBorder="1" applyAlignment="1">
      <alignment horizontal="center" vertical="center" wrapText="1"/>
    </xf>
    <xf numFmtId="0" fontId="11" fillId="23" borderId="20" xfId="0" applyFont="1" applyFill="1" applyBorder="1" applyAlignment="1">
      <alignment horizontal="center" vertical="center" wrapText="1"/>
    </xf>
    <xf numFmtId="0" fontId="14" fillId="23" borderId="20" xfId="0" applyFont="1" applyFill="1" applyBorder="1" applyAlignment="1">
      <alignment horizontal="center" vertical="center" wrapText="1"/>
    </xf>
    <xf numFmtId="0" fontId="10" fillId="23" borderId="21" xfId="0" applyFont="1" applyFill="1" applyBorder="1" applyAlignment="1">
      <alignment horizontal="center" vertical="center" wrapText="1"/>
    </xf>
    <xf numFmtId="0" fontId="10" fillId="23" borderId="22" xfId="0" applyFont="1" applyFill="1" applyBorder="1" applyAlignment="1">
      <alignment horizontal="center" vertical="center" wrapText="1"/>
    </xf>
    <xf numFmtId="0" fontId="14" fillId="23" borderId="22" xfId="0" applyFont="1" applyFill="1" applyBorder="1" applyAlignment="1">
      <alignment horizontal="center" vertical="center" wrapText="1"/>
    </xf>
    <xf numFmtId="0" fontId="10" fillId="23" borderId="11" xfId="0" applyFont="1" applyFill="1" applyBorder="1" applyAlignment="1">
      <alignment horizontal="center" vertical="center" wrapText="1"/>
    </xf>
    <xf numFmtId="0" fontId="11" fillId="23" borderId="12" xfId="0" applyFont="1" applyFill="1" applyBorder="1" applyAlignment="1">
      <alignment horizontal="center" vertical="center" wrapText="1"/>
    </xf>
    <xf numFmtId="0" fontId="12" fillId="23" borderId="12" xfId="0" applyFont="1" applyFill="1" applyBorder="1" applyAlignment="1">
      <alignment horizontal="center" vertical="center" wrapText="1"/>
    </xf>
    <xf numFmtId="0" fontId="7" fillId="8" borderId="19" xfId="0" applyFont="1" applyFill="1" applyBorder="1"/>
    <xf numFmtId="0" fontId="7" fillId="8" borderId="20" xfId="0" applyFont="1" applyFill="1" applyBorder="1" applyAlignment="1">
      <alignment wrapText="1"/>
    </xf>
    <xf numFmtId="0" fontId="7" fillId="7" borderId="20" xfId="0" applyFont="1" applyFill="1" applyBorder="1" applyAlignment="1">
      <alignment wrapText="1"/>
    </xf>
    <xf numFmtId="0" fontId="7" fillId="7" borderId="20" xfId="0" applyFont="1" applyFill="1" applyBorder="1"/>
    <xf numFmtId="0" fontId="7" fillId="7" borderId="30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7" fillId="8" borderId="33" xfId="0" applyFont="1" applyFill="1" applyBorder="1" applyAlignment="1">
      <alignment wrapText="1"/>
    </xf>
    <xf numFmtId="0" fontId="7" fillId="8" borderId="30" xfId="0" applyFont="1" applyFill="1" applyBorder="1"/>
    <xf numFmtId="0" fontId="7" fillId="7" borderId="34" xfId="0" applyFont="1" applyFill="1" applyBorder="1"/>
    <xf numFmtId="0" fontId="7" fillId="7" borderId="30" xfId="0" applyFont="1" applyFill="1" applyBorder="1"/>
    <xf numFmtId="0" fontId="7" fillId="7" borderId="19" xfId="0" applyFont="1" applyFill="1" applyBorder="1" applyAlignment="1">
      <alignment wrapText="1"/>
    </xf>
    <xf numFmtId="0" fontId="7" fillId="8" borderId="20" xfId="0" applyFont="1" applyFill="1" applyBorder="1"/>
    <xf numFmtId="0" fontId="9" fillId="9" borderId="19" xfId="0" applyFont="1" applyFill="1" applyBorder="1" applyAlignment="1">
      <alignment horizontal="center" vertical="center" wrapText="1"/>
    </xf>
    <xf numFmtId="0" fontId="9" fillId="10" borderId="3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0" fillId="16" borderId="27" xfId="0" applyFont="1" applyFill="1" applyBorder="1" applyAlignment="1">
      <alignment horizontal="center"/>
    </xf>
    <xf numFmtId="0" fontId="20" fillId="16" borderId="28" xfId="0" applyFont="1" applyFill="1" applyBorder="1" applyAlignment="1">
      <alignment horizontal="center"/>
    </xf>
    <xf numFmtId="0" fontId="20" fillId="16" borderId="29" xfId="0" applyFont="1" applyFill="1" applyBorder="1" applyAlignment="1">
      <alignment horizontal="center"/>
    </xf>
    <xf numFmtId="0" fontId="20" fillId="15" borderId="31" xfId="0" applyFont="1" applyFill="1" applyBorder="1" applyAlignment="1">
      <alignment horizontal="center" wrapText="1"/>
    </xf>
    <xf numFmtId="0" fontId="20" fillId="15" borderId="32" xfId="0" applyFont="1" applyFill="1" applyBorder="1" applyAlignment="1">
      <alignment horizontal="center" wrapText="1"/>
    </xf>
    <xf numFmtId="0" fontId="20" fillId="16" borderId="31" xfId="0" applyFont="1" applyFill="1" applyBorder="1" applyAlignment="1">
      <alignment horizontal="center" wrapText="1"/>
    </xf>
    <xf numFmtId="0" fontId="20" fillId="16" borderId="32" xfId="0" applyFont="1" applyFill="1" applyBorder="1" applyAlignment="1">
      <alignment horizontal="center" wrapText="1"/>
    </xf>
    <xf numFmtId="0" fontId="5" fillId="17" borderId="31" xfId="0" applyFont="1" applyFill="1" applyBorder="1" applyAlignment="1">
      <alignment horizontal="center" vertical="center"/>
    </xf>
    <xf numFmtId="0" fontId="5" fillId="17" borderId="3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 wrapText="1"/>
    </xf>
    <xf numFmtId="0" fontId="20" fillId="15" borderId="31" xfId="0" applyFont="1" applyFill="1" applyBorder="1" applyAlignment="1">
      <alignment horizontal="center"/>
    </xf>
    <xf numFmtId="0" fontId="20" fillId="15" borderId="26" xfId="0" applyFont="1" applyFill="1" applyBorder="1" applyAlignment="1">
      <alignment horizontal="center"/>
    </xf>
    <xf numFmtId="0" fontId="20" fillId="15" borderId="32" xfId="0" applyFont="1" applyFill="1" applyBorder="1" applyAlignment="1">
      <alignment horizontal="center"/>
    </xf>
    <xf numFmtId="0" fontId="21" fillId="16" borderId="31" xfId="0" applyFont="1" applyFill="1" applyBorder="1" applyAlignment="1">
      <alignment horizontal="center" wrapText="1"/>
    </xf>
    <xf numFmtId="0" fontId="21" fillId="16" borderId="26" xfId="0" applyFont="1" applyFill="1" applyBorder="1" applyAlignment="1">
      <alignment horizontal="center" wrapText="1"/>
    </xf>
    <xf numFmtId="0" fontId="21" fillId="16" borderId="32" xfId="0" applyFont="1" applyFill="1" applyBorder="1" applyAlignment="1">
      <alignment horizontal="center" wrapText="1"/>
    </xf>
    <xf numFmtId="0" fontId="20" fillId="15" borderId="26" xfId="0" applyFont="1" applyFill="1" applyBorder="1" applyAlignment="1">
      <alignment horizontal="center" wrapText="1"/>
    </xf>
    <xf numFmtId="0" fontId="20" fillId="15" borderId="27" xfId="0" applyFont="1" applyFill="1" applyBorder="1" applyAlignment="1">
      <alignment horizontal="center" wrapText="1"/>
    </xf>
    <xf numFmtId="0" fontId="20" fillId="15" borderId="28" xfId="0" applyFont="1" applyFill="1" applyBorder="1" applyAlignment="1">
      <alignment horizontal="center" wrapText="1"/>
    </xf>
    <xf numFmtId="0" fontId="20" fillId="15" borderId="29" xfId="0" applyFont="1" applyFill="1" applyBorder="1" applyAlignment="1">
      <alignment horizontal="center" wrapText="1"/>
    </xf>
    <xf numFmtId="0" fontId="10" fillId="19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</xdr:rowOff>
    </xdr:from>
    <xdr:to>
      <xdr:col>4</xdr:col>
      <xdr:colOff>190500</xdr:colOff>
      <xdr:row>5</xdr:row>
      <xdr:rowOff>88971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509D56F-CA9F-4880-9BEC-4CA7DF19E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"/>
          <a:ext cx="3228975" cy="1603445"/>
        </a:xfrm>
        <a:prstGeom prst="rect">
          <a:avLst/>
        </a:prstGeom>
      </xdr:spPr>
    </xdr:pic>
    <xdr:clientData/>
  </xdr:twoCellAnchor>
  <xdr:twoCellAnchor editAs="oneCell">
    <xdr:from>
      <xdr:col>19</xdr:col>
      <xdr:colOff>419101</xdr:colOff>
      <xdr:row>0</xdr:row>
      <xdr:rowOff>114302</xdr:rowOff>
    </xdr:from>
    <xdr:to>
      <xdr:col>21</xdr:col>
      <xdr:colOff>487679</xdr:colOff>
      <xdr:row>5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4A988D0-4CC4-47EE-A2F7-234004EC6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6026" y="114302"/>
          <a:ext cx="1783078" cy="1476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734786</xdr:colOff>
      <xdr:row>11</xdr:row>
      <xdr:rowOff>0</xdr:rowOff>
    </xdr:from>
    <xdr:to>
      <xdr:col>59</xdr:col>
      <xdr:colOff>612321</xdr:colOff>
      <xdr:row>11</xdr:row>
      <xdr:rowOff>1156607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11586851-1678-4D70-83DC-59E75F32E9FA}"/>
            </a:ext>
          </a:extLst>
        </xdr:cNvPr>
        <xdr:cNvSpPr txBox="1"/>
      </xdr:nvSpPr>
      <xdr:spPr>
        <a:xfrm>
          <a:off x="56998961" y="1724025"/>
          <a:ext cx="2925535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NO. de</a:t>
          </a:r>
          <a:r>
            <a:rPr lang="es-MX" sz="1100" baseline="0"/>
            <a:t> metas 52</a:t>
          </a:r>
        </a:p>
        <a:p>
          <a:r>
            <a:rPr lang="es-MX" sz="1100" baseline="0"/>
            <a:t>Metas Cumplidas 15</a:t>
          </a:r>
        </a:p>
        <a:p>
          <a:r>
            <a:rPr lang="es-MX" sz="1100" baseline="0"/>
            <a:t>Metas en proceso 8</a:t>
          </a:r>
        </a:p>
        <a:p>
          <a:r>
            <a:rPr lang="es-MX" sz="1100" baseline="0"/>
            <a:t>Metas sin cumplir 29</a:t>
          </a:r>
          <a:endParaRPr lang="es-MX" sz="1100"/>
        </a:p>
      </xdr:txBody>
    </xdr:sp>
    <xdr:clientData/>
  </xdr:twoCellAnchor>
  <xdr:twoCellAnchor>
    <xdr:from>
      <xdr:col>56</xdr:col>
      <xdr:colOff>28815</xdr:colOff>
      <xdr:row>12</xdr:row>
      <xdr:rowOff>100853</xdr:rowOff>
    </xdr:from>
    <xdr:to>
      <xdr:col>59</xdr:col>
      <xdr:colOff>668350</xdr:colOff>
      <xdr:row>13</xdr:row>
      <xdr:rowOff>125666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985F9C01-EFA7-40C2-88FB-D801A69F4BAC}"/>
            </a:ext>
          </a:extLst>
        </xdr:cNvPr>
        <xdr:cNvSpPr txBox="1"/>
      </xdr:nvSpPr>
      <xdr:spPr>
        <a:xfrm>
          <a:off x="57054990" y="3282203"/>
          <a:ext cx="2925535" cy="11582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NO. de</a:t>
          </a:r>
          <a:r>
            <a:rPr lang="es-MX" sz="1100" baseline="0"/>
            <a:t> metas 52</a:t>
          </a:r>
        </a:p>
        <a:p>
          <a:r>
            <a:rPr lang="es-MX" sz="1100" baseline="0"/>
            <a:t>Metas Cumplidas 26</a:t>
          </a:r>
        </a:p>
        <a:p>
          <a:r>
            <a:rPr lang="es-MX" sz="1100" baseline="0"/>
            <a:t>Metas en proceso 10</a:t>
          </a:r>
        </a:p>
        <a:p>
          <a:r>
            <a:rPr lang="es-MX" sz="1100" baseline="0"/>
            <a:t>Metas sin cumplir 16</a:t>
          </a:r>
          <a:endParaRPr lang="es-MX" sz="1100"/>
        </a:p>
      </xdr:txBody>
    </xdr:sp>
    <xdr:clientData/>
  </xdr:twoCellAnchor>
  <xdr:twoCellAnchor editAs="oneCell">
    <xdr:from>
      <xdr:col>0</xdr:col>
      <xdr:colOff>762001</xdr:colOff>
      <xdr:row>0</xdr:row>
      <xdr:rowOff>0</xdr:rowOff>
    </xdr:from>
    <xdr:to>
      <xdr:col>2</xdr:col>
      <xdr:colOff>16329</xdr:colOff>
      <xdr:row>9</xdr:row>
      <xdr:rowOff>11187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5A08C9EE-E40C-4986-8497-84E01DB1B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0"/>
          <a:ext cx="1635578" cy="1439937"/>
        </a:xfrm>
        <a:prstGeom prst="rect">
          <a:avLst/>
        </a:prstGeom>
      </xdr:spPr>
    </xdr:pic>
    <xdr:clientData/>
  </xdr:twoCellAnchor>
  <xdr:twoCellAnchor editAs="oneCell">
    <xdr:from>
      <xdr:col>20</xdr:col>
      <xdr:colOff>476250</xdr:colOff>
      <xdr:row>0</xdr:row>
      <xdr:rowOff>0</xdr:rowOff>
    </xdr:from>
    <xdr:to>
      <xdr:col>23</xdr:col>
      <xdr:colOff>714375</xdr:colOff>
      <xdr:row>8</xdr:row>
      <xdr:rowOff>429243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85D7BDEC-2B0E-45F2-9659-424932FFD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0" y="0"/>
          <a:ext cx="3000375" cy="1476993"/>
        </a:xfrm>
        <a:prstGeom prst="rect">
          <a:avLst/>
        </a:prstGeom>
      </xdr:spPr>
    </xdr:pic>
    <xdr:clientData/>
  </xdr:twoCellAnchor>
  <xdr:twoCellAnchor editAs="oneCell">
    <xdr:from>
      <xdr:col>26</xdr:col>
      <xdr:colOff>114301</xdr:colOff>
      <xdr:row>6</xdr:row>
      <xdr:rowOff>190500</xdr:rowOff>
    </xdr:from>
    <xdr:to>
      <xdr:col>27</xdr:col>
      <xdr:colOff>838200</xdr:colOff>
      <xdr:row>8</xdr:row>
      <xdr:rowOff>447599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1D2EEB6F-783B-45AA-A4B9-ACBD21723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1" y="190500"/>
          <a:ext cx="1523999" cy="1323899"/>
        </a:xfrm>
        <a:prstGeom prst="rect">
          <a:avLst/>
        </a:prstGeom>
      </xdr:spPr>
    </xdr:pic>
    <xdr:clientData/>
  </xdr:twoCellAnchor>
  <xdr:twoCellAnchor editAs="oneCell">
    <xdr:from>
      <xdr:col>50</xdr:col>
      <xdr:colOff>342900</xdr:colOff>
      <xdr:row>0</xdr:row>
      <xdr:rowOff>0</xdr:rowOff>
    </xdr:from>
    <xdr:to>
      <xdr:col>54</xdr:col>
      <xdr:colOff>314325</xdr:colOff>
      <xdr:row>8</xdr:row>
      <xdr:rowOff>429243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45718AA3-B681-4933-A5A7-9BDDEA742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0" y="0"/>
          <a:ext cx="3019425" cy="1496043"/>
        </a:xfrm>
        <a:prstGeom prst="rect">
          <a:avLst/>
        </a:prstGeom>
      </xdr:spPr>
    </xdr:pic>
    <xdr:clientData/>
  </xdr:twoCellAnchor>
  <xdr:twoCellAnchor>
    <xdr:from>
      <xdr:col>2</xdr:col>
      <xdr:colOff>108857</xdr:colOff>
      <xdr:row>6</xdr:row>
      <xdr:rowOff>38100</xdr:rowOff>
    </xdr:from>
    <xdr:to>
      <xdr:col>11</xdr:col>
      <xdr:colOff>283029</xdr:colOff>
      <xdr:row>8</xdr:row>
      <xdr:rowOff>381001</xdr:rowOff>
    </xdr:to>
    <xdr:sp macro="" textlink="">
      <xdr:nvSpPr>
        <xdr:cNvPr id="11" name="CuadroTexto 10">
          <a:extLst>
            <a:ext uri="{FF2B5EF4-FFF2-40B4-BE49-F238E27FC236}">
              <a16:creationId xmlns="" xmlns:a16="http://schemas.microsoft.com/office/drawing/2014/main" id="{DF00F6D8-BBEE-4F07-8623-1085E71145B9}"/>
            </a:ext>
          </a:extLst>
        </xdr:cNvPr>
        <xdr:cNvSpPr txBox="1"/>
      </xdr:nvSpPr>
      <xdr:spPr>
        <a:xfrm>
          <a:off x="2547257" y="38100"/>
          <a:ext cx="10804072" cy="1409701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>
              <a:solidFill>
                <a:schemeClr val="bg1"/>
              </a:solidFill>
            </a:rPr>
            <a:t>MUNICIPIO DE APASEO EL GRANDE GTO.</a:t>
          </a:r>
        </a:p>
        <a:p>
          <a:pPr algn="ctr"/>
          <a:r>
            <a:rPr lang="es-MX" sz="3600">
              <a:solidFill>
                <a:schemeClr val="bg1"/>
              </a:solidFill>
            </a:rPr>
            <a:t>PROGRAMA</a:t>
          </a:r>
          <a:r>
            <a:rPr lang="es-MX" sz="3600" baseline="0">
              <a:solidFill>
                <a:schemeClr val="bg1"/>
              </a:solidFill>
            </a:rPr>
            <a:t> OPERATIVO ANUAL 2021</a:t>
          </a:r>
          <a:r>
            <a:rPr lang="es-MX" sz="3600" baseline="0"/>
            <a:t>2021</a:t>
          </a:r>
          <a:endParaRPr lang="es-MX" sz="3600"/>
        </a:p>
      </xdr:txBody>
    </xdr:sp>
    <xdr:clientData/>
  </xdr:twoCellAnchor>
  <xdr:twoCellAnchor>
    <xdr:from>
      <xdr:col>27</xdr:col>
      <xdr:colOff>1004207</xdr:colOff>
      <xdr:row>6</xdr:row>
      <xdr:rowOff>133350</xdr:rowOff>
    </xdr:from>
    <xdr:to>
      <xdr:col>37</xdr:col>
      <xdr:colOff>406854</xdr:colOff>
      <xdr:row>8</xdr:row>
      <xdr:rowOff>476252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E7760180-F198-4464-8858-5C44C0E366C7}"/>
            </a:ext>
          </a:extLst>
        </xdr:cNvPr>
        <xdr:cNvSpPr txBox="1"/>
      </xdr:nvSpPr>
      <xdr:spPr>
        <a:xfrm>
          <a:off x="30531707" y="133350"/>
          <a:ext cx="10761210" cy="1390652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>
              <a:solidFill>
                <a:schemeClr val="bg1"/>
              </a:solidFill>
            </a:rPr>
            <a:t>MUNICIPIO DE APASEO EL GRANDE GTO.</a:t>
          </a:r>
        </a:p>
        <a:p>
          <a:pPr algn="ctr"/>
          <a:r>
            <a:rPr lang="es-MX" sz="3600">
              <a:solidFill>
                <a:schemeClr val="bg1"/>
              </a:solidFill>
            </a:rPr>
            <a:t>PROGRAMA</a:t>
          </a:r>
          <a:r>
            <a:rPr lang="es-MX" sz="3600" baseline="0">
              <a:solidFill>
                <a:schemeClr val="bg1"/>
              </a:solidFill>
            </a:rPr>
            <a:t> OPERATIVO ANUAL 2021</a:t>
          </a:r>
          <a:r>
            <a:rPr lang="es-MX" sz="3600" baseline="0"/>
            <a:t>2021</a:t>
          </a:r>
          <a:endParaRPr lang="es-MX" sz="3600"/>
        </a:p>
      </xdr:txBody>
    </xdr:sp>
    <xdr:clientData/>
  </xdr:twoCellAnchor>
  <xdr:twoCellAnchor>
    <xdr:from>
      <xdr:col>10</xdr:col>
      <xdr:colOff>1309687</xdr:colOff>
      <xdr:row>6</xdr:row>
      <xdr:rowOff>309562</xdr:rowOff>
    </xdr:from>
    <xdr:to>
      <xdr:col>19</xdr:col>
      <xdr:colOff>1000125</xdr:colOff>
      <xdr:row>8</xdr:row>
      <xdr:rowOff>142875</xdr:rowOff>
    </xdr:to>
    <xdr:sp macro="" textlink="">
      <xdr:nvSpPr>
        <xdr:cNvPr id="13" name="CuadroTexto 12">
          <a:extLst>
            <a:ext uri="{FF2B5EF4-FFF2-40B4-BE49-F238E27FC236}">
              <a16:creationId xmlns="" xmlns:a16="http://schemas.microsoft.com/office/drawing/2014/main" id="{83DC92A5-4127-43F0-A9D2-F30F740D3A8D}"/>
            </a:ext>
          </a:extLst>
        </xdr:cNvPr>
        <xdr:cNvSpPr txBox="1"/>
      </xdr:nvSpPr>
      <xdr:spPr>
        <a:xfrm>
          <a:off x="12215812" y="309562"/>
          <a:ext cx="9786938" cy="881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600">
              <a:solidFill>
                <a:schemeClr val="bg1"/>
              </a:solidFill>
            </a:rPr>
            <a:t>ECOLOGIA </a:t>
          </a:r>
          <a:endParaRPr lang="es-MX" sz="1400">
            <a:solidFill>
              <a:schemeClr val="bg1"/>
            </a:solidFill>
          </a:endParaRPr>
        </a:p>
      </xdr:txBody>
    </xdr:sp>
    <xdr:clientData/>
  </xdr:twoCellAnchor>
  <xdr:twoCellAnchor>
    <xdr:from>
      <xdr:col>37</xdr:col>
      <xdr:colOff>247649</xdr:colOff>
      <xdr:row>6</xdr:row>
      <xdr:rowOff>438150</xdr:rowOff>
    </xdr:from>
    <xdr:to>
      <xdr:col>47</xdr:col>
      <xdr:colOff>747712</xdr:colOff>
      <xdr:row>8</xdr:row>
      <xdr:rowOff>271463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725A88E0-608D-4563-BAB4-5454E07F75A4}"/>
            </a:ext>
          </a:extLst>
        </xdr:cNvPr>
        <xdr:cNvSpPr txBox="1"/>
      </xdr:nvSpPr>
      <xdr:spPr>
        <a:xfrm>
          <a:off x="41133712" y="438150"/>
          <a:ext cx="9786938" cy="881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600">
              <a:solidFill>
                <a:schemeClr val="bg1"/>
              </a:solidFill>
            </a:rPr>
            <a:t>ECOLOGIA </a:t>
          </a:r>
          <a:endParaRPr lang="es-MX" sz="1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topLeftCell="G1" zoomScale="82" zoomScaleNormal="82" workbookViewId="0">
      <pane ySplit="6" topLeftCell="A10" activePane="bottomLeft" state="frozen"/>
      <selection pane="bottomLeft" activeCell="R13" sqref="R13"/>
    </sheetView>
  </sheetViews>
  <sheetFormatPr baseColWidth="10" defaultRowHeight="15"/>
  <cols>
    <col min="2" max="2" width="14.140625" customWidth="1"/>
    <col min="3" max="3" width="8.85546875" customWidth="1"/>
    <col min="4" max="4" width="18.5703125" customWidth="1"/>
    <col min="5" max="5" width="19.28515625" customWidth="1"/>
    <col min="6" max="6" width="9.140625" customWidth="1"/>
    <col min="7" max="7" width="17.7109375" customWidth="1"/>
    <col min="8" max="8" width="14.85546875" customWidth="1"/>
    <col min="9" max="9" width="20.28515625" customWidth="1"/>
    <col min="10" max="10" width="27.140625" customWidth="1"/>
    <col min="11" max="11" width="18.28515625" customWidth="1"/>
    <col min="12" max="12" width="14" customWidth="1"/>
    <col min="13" max="13" width="17.5703125" customWidth="1"/>
    <col min="14" max="14" width="12.7109375" customWidth="1"/>
    <col min="15" max="15" width="14.42578125" customWidth="1"/>
    <col min="16" max="16" width="16.42578125" customWidth="1"/>
    <col min="18" max="18" width="33.85546875" style="30" customWidth="1"/>
    <col min="19" max="19" width="16.5703125" customWidth="1"/>
    <col min="20" max="20" width="14.28515625" customWidth="1"/>
    <col min="29" max="29" width="14.140625" customWidth="1"/>
  </cols>
  <sheetData>
    <row r="1" spans="1:29" ht="33.7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1"/>
      <c r="AA1" s="1"/>
      <c r="AB1" s="1"/>
      <c r="AC1" s="1"/>
    </row>
    <row r="2" spans="1:29" ht="38.25" customHeight="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2"/>
      <c r="AA2" s="2"/>
      <c r="AB2" s="2"/>
      <c r="AC2" s="2"/>
    </row>
    <row r="3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3"/>
      <c r="T3" s="3"/>
      <c r="U3" s="3"/>
      <c r="V3" s="3"/>
      <c r="W3" s="3"/>
      <c r="X3" s="3"/>
      <c r="Y3" s="3"/>
      <c r="Z3" s="5" t="s">
        <v>2</v>
      </c>
      <c r="AA3" s="6" t="s">
        <v>3</v>
      </c>
      <c r="AB3" s="7" t="s">
        <v>4</v>
      </c>
      <c r="AC3" s="3"/>
    </row>
    <row r="4" spans="1:29" ht="16.5" thickBot="1">
      <c r="A4" s="97" t="s">
        <v>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  <c r="Z4" s="8" t="s">
        <v>6</v>
      </c>
      <c r="AA4" s="9" t="s">
        <v>7</v>
      </c>
      <c r="AB4" s="7" t="s">
        <v>8</v>
      </c>
      <c r="AC4" s="3"/>
    </row>
    <row r="5" spans="1:29" ht="15.7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3"/>
      <c r="T5" s="3"/>
      <c r="U5" s="3"/>
      <c r="V5" s="3"/>
      <c r="W5" s="3"/>
      <c r="X5" s="3"/>
      <c r="Y5" s="3"/>
      <c r="Z5" s="10" t="s">
        <v>9</v>
      </c>
      <c r="AA5" s="11">
        <v>100</v>
      </c>
      <c r="AB5" s="7" t="s">
        <v>10</v>
      </c>
      <c r="AC5" s="3"/>
    </row>
    <row r="6" spans="1:29" ht="90" customHeight="1" thickBot="1">
      <c r="A6" s="12" t="s">
        <v>11</v>
      </c>
      <c r="B6" s="13" t="s">
        <v>12</v>
      </c>
      <c r="C6" s="14" t="s">
        <v>13</v>
      </c>
      <c r="D6" s="15" t="s">
        <v>14</v>
      </c>
      <c r="E6" s="13" t="s">
        <v>15</v>
      </c>
      <c r="F6" s="15" t="s">
        <v>16</v>
      </c>
      <c r="G6" s="15" t="s">
        <v>17</v>
      </c>
      <c r="H6" s="13" t="s">
        <v>18</v>
      </c>
      <c r="I6" s="13" t="s">
        <v>19</v>
      </c>
      <c r="J6" s="15" t="s">
        <v>20</v>
      </c>
      <c r="K6" s="15" t="s">
        <v>21</v>
      </c>
      <c r="L6" s="13" t="s">
        <v>22</v>
      </c>
      <c r="M6" s="13" t="s">
        <v>23</v>
      </c>
      <c r="N6" s="16" t="s">
        <v>24</v>
      </c>
      <c r="O6" s="15" t="s">
        <v>25</v>
      </c>
      <c r="P6" s="13" t="s">
        <v>26</v>
      </c>
      <c r="Q6" s="16" t="s">
        <v>27</v>
      </c>
      <c r="R6" s="15" t="s">
        <v>28</v>
      </c>
      <c r="S6" s="17" t="s">
        <v>29</v>
      </c>
      <c r="T6" s="18" t="s">
        <v>30</v>
      </c>
      <c r="U6" s="17" t="s">
        <v>31</v>
      </c>
      <c r="V6" s="18" t="s">
        <v>32</v>
      </c>
      <c r="W6" s="17" t="s">
        <v>33</v>
      </c>
      <c r="X6" s="18" t="s">
        <v>34</v>
      </c>
      <c r="Y6" s="17" t="s">
        <v>35</v>
      </c>
      <c r="Z6" s="18" t="s">
        <v>36</v>
      </c>
      <c r="AA6" s="13" t="s">
        <v>37</v>
      </c>
      <c r="AB6" s="19" t="s">
        <v>38</v>
      </c>
      <c r="AC6" s="20" t="s">
        <v>39</v>
      </c>
    </row>
    <row r="7" spans="1:29" ht="113.25" customHeight="1">
      <c r="A7" s="74">
        <v>3</v>
      </c>
      <c r="B7" s="65" t="s">
        <v>40</v>
      </c>
      <c r="C7" s="65">
        <v>2</v>
      </c>
      <c r="D7" s="75" t="s">
        <v>41</v>
      </c>
      <c r="E7" s="75" t="s">
        <v>42</v>
      </c>
      <c r="F7" s="75">
        <v>220</v>
      </c>
      <c r="G7" s="76" t="s">
        <v>43</v>
      </c>
      <c r="H7" s="65" t="s">
        <v>44</v>
      </c>
      <c r="I7" s="65" t="s">
        <v>45</v>
      </c>
      <c r="J7" s="65">
        <v>1</v>
      </c>
      <c r="K7" s="65" t="s">
        <v>46</v>
      </c>
      <c r="L7" s="65">
        <v>1</v>
      </c>
      <c r="M7" s="65" t="s">
        <v>47</v>
      </c>
      <c r="N7" s="65" t="s">
        <v>48</v>
      </c>
      <c r="O7" s="76" t="s">
        <v>49</v>
      </c>
      <c r="P7" s="65" t="s">
        <v>50</v>
      </c>
      <c r="Q7" s="65"/>
      <c r="R7" s="65" t="s">
        <v>51</v>
      </c>
      <c r="S7" s="65" t="s">
        <v>52</v>
      </c>
      <c r="T7" s="65" t="s">
        <v>53</v>
      </c>
      <c r="U7" s="65">
        <v>92650</v>
      </c>
      <c r="V7" s="65">
        <v>92650</v>
      </c>
      <c r="W7" s="65">
        <v>75010</v>
      </c>
      <c r="X7" s="65">
        <f>W7/4</f>
        <v>18752.5</v>
      </c>
      <c r="Y7" s="65">
        <f>+X7/W7*100</f>
        <v>25</v>
      </c>
      <c r="Z7" s="65">
        <f>+X7/V7*100</f>
        <v>20.240151106314087</v>
      </c>
      <c r="AA7" s="56"/>
      <c r="AB7" s="57"/>
      <c r="AC7" s="21" t="s">
        <v>54</v>
      </c>
    </row>
    <row r="8" spans="1:29" ht="153.75" customHeight="1">
      <c r="A8" s="61">
        <v>3</v>
      </c>
      <c r="B8" s="62" t="s">
        <v>40</v>
      </c>
      <c r="C8" s="62">
        <v>3</v>
      </c>
      <c r="D8" s="62" t="s">
        <v>55</v>
      </c>
      <c r="E8" s="62" t="s">
        <v>56</v>
      </c>
      <c r="F8" s="62">
        <v>221</v>
      </c>
      <c r="G8" s="64" t="s">
        <v>57</v>
      </c>
      <c r="H8" s="62" t="s">
        <v>44</v>
      </c>
      <c r="I8" s="62" t="s">
        <v>45</v>
      </c>
      <c r="J8" s="62">
        <v>2</v>
      </c>
      <c r="K8" s="62" t="s">
        <v>46</v>
      </c>
      <c r="L8" s="62">
        <v>1</v>
      </c>
      <c r="M8" s="62" t="s">
        <v>47</v>
      </c>
      <c r="N8" s="62" t="s">
        <v>58</v>
      </c>
      <c r="O8" s="64" t="s">
        <v>59</v>
      </c>
      <c r="P8" s="62" t="s">
        <v>60</v>
      </c>
      <c r="Q8" s="62"/>
      <c r="R8" s="62" t="s">
        <v>51</v>
      </c>
      <c r="S8" s="62" t="s">
        <v>61</v>
      </c>
      <c r="T8" s="62" t="s">
        <v>62</v>
      </c>
      <c r="U8" s="62">
        <v>92650</v>
      </c>
      <c r="V8" s="62">
        <v>92650</v>
      </c>
      <c r="W8" s="62">
        <v>75010</v>
      </c>
      <c r="X8" s="65">
        <f t="shared" ref="X8:X58" si="0">W8/4</f>
        <v>18752.5</v>
      </c>
      <c r="Y8" s="62">
        <f>+X8/W8*100</f>
        <v>25</v>
      </c>
      <c r="Z8" s="62">
        <f>+X8/V8*100</f>
        <v>20.240151106314087</v>
      </c>
      <c r="AA8" s="58"/>
      <c r="AB8" s="23"/>
      <c r="AC8" s="24" t="s">
        <v>54</v>
      </c>
    </row>
    <row r="9" spans="1:29" ht="176.25" customHeight="1">
      <c r="A9" s="61">
        <v>3</v>
      </c>
      <c r="B9" s="62" t="s">
        <v>40</v>
      </c>
      <c r="C9" s="62">
        <v>4</v>
      </c>
      <c r="D9" s="63" t="s">
        <v>63</v>
      </c>
      <c r="E9" s="63" t="s">
        <v>64</v>
      </c>
      <c r="F9" s="63">
        <v>222</v>
      </c>
      <c r="G9" s="64" t="s">
        <v>65</v>
      </c>
      <c r="H9" s="62" t="s">
        <v>66</v>
      </c>
      <c r="I9" s="62" t="s">
        <v>67</v>
      </c>
      <c r="J9" s="62">
        <v>3</v>
      </c>
      <c r="K9" s="62" t="s">
        <v>46</v>
      </c>
      <c r="L9" s="62">
        <v>1</v>
      </c>
      <c r="M9" s="62" t="s">
        <v>68</v>
      </c>
      <c r="N9" s="62" t="s">
        <v>69</v>
      </c>
      <c r="O9" s="64" t="s">
        <v>70</v>
      </c>
      <c r="P9" s="62" t="s">
        <v>71</v>
      </c>
      <c r="Q9" s="62"/>
      <c r="R9" s="62" t="s">
        <v>51</v>
      </c>
      <c r="S9" s="62" t="s">
        <v>72</v>
      </c>
      <c r="T9" s="62" t="s">
        <v>73</v>
      </c>
      <c r="U9" s="62">
        <v>92650</v>
      </c>
      <c r="V9" s="62">
        <v>25096</v>
      </c>
      <c r="W9" s="62">
        <v>25096</v>
      </c>
      <c r="X9" s="65">
        <f t="shared" si="0"/>
        <v>6274</v>
      </c>
      <c r="Y9" s="62">
        <f>+X9/W9*100</f>
        <v>25</v>
      </c>
      <c r="Z9" s="62">
        <f>+X9/V9*100</f>
        <v>25</v>
      </c>
      <c r="AA9" s="22"/>
      <c r="AB9" s="22"/>
      <c r="AC9" s="24" t="s">
        <v>54</v>
      </c>
    </row>
    <row r="10" spans="1:29" ht="102">
      <c r="A10" s="61">
        <v>4</v>
      </c>
      <c r="B10" s="62" t="s">
        <v>74</v>
      </c>
      <c r="C10" s="62" t="s">
        <v>75</v>
      </c>
      <c r="D10" s="62" t="s">
        <v>76</v>
      </c>
      <c r="E10" s="62" t="s">
        <v>77</v>
      </c>
      <c r="F10" s="62">
        <v>258</v>
      </c>
      <c r="G10" s="66" t="s">
        <v>78</v>
      </c>
      <c r="H10" s="62" t="s">
        <v>44</v>
      </c>
      <c r="I10" s="66" t="s">
        <v>79</v>
      </c>
      <c r="J10" s="62">
        <v>4</v>
      </c>
      <c r="K10" s="62" t="s">
        <v>46</v>
      </c>
      <c r="L10" s="62">
        <v>1</v>
      </c>
      <c r="M10" s="62" t="s">
        <v>80</v>
      </c>
      <c r="N10" s="62" t="s">
        <v>81</v>
      </c>
      <c r="O10" s="66" t="s">
        <v>82</v>
      </c>
      <c r="P10" s="62" t="s">
        <v>83</v>
      </c>
      <c r="Q10" s="62"/>
      <c r="R10" s="62" t="s">
        <v>51</v>
      </c>
      <c r="S10" s="62" t="s">
        <v>84</v>
      </c>
      <c r="T10" s="62"/>
      <c r="U10" s="62">
        <v>92650</v>
      </c>
      <c r="V10" s="62">
        <v>92650</v>
      </c>
      <c r="W10" s="62">
        <v>92650</v>
      </c>
      <c r="X10" s="65">
        <f t="shared" si="0"/>
        <v>23162.5</v>
      </c>
      <c r="Y10" s="62">
        <f t="shared" ref="Y10:Y58" si="1">+X10/W10*100</f>
        <v>25</v>
      </c>
      <c r="Z10" s="62">
        <f t="shared" ref="Z10:Z58" si="2">+X10/V10*100</f>
        <v>25</v>
      </c>
      <c r="AA10" s="22"/>
      <c r="AB10" s="23"/>
      <c r="AC10" s="24" t="s">
        <v>54</v>
      </c>
    </row>
    <row r="11" spans="1:29" ht="102">
      <c r="A11" s="61">
        <v>4</v>
      </c>
      <c r="B11" s="62" t="s">
        <v>74</v>
      </c>
      <c r="C11" s="62">
        <v>2</v>
      </c>
      <c r="D11" s="63" t="s">
        <v>85</v>
      </c>
      <c r="E11" s="63" t="s">
        <v>86</v>
      </c>
      <c r="F11" s="63">
        <v>259</v>
      </c>
      <c r="G11" s="66" t="s">
        <v>87</v>
      </c>
      <c r="H11" s="62" t="s">
        <v>44</v>
      </c>
      <c r="I11" s="66" t="s">
        <v>79</v>
      </c>
      <c r="J11" s="62">
        <v>5</v>
      </c>
      <c r="K11" s="62" t="s">
        <v>46</v>
      </c>
      <c r="L11" s="62">
        <v>1</v>
      </c>
      <c r="M11" s="62" t="s">
        <v>80</v>
      </c>
      <c r="N11" s="62" t="s">
        <v>88</v>
      </c>
      <c r="O11" s="66" t="s">
        <v>89</v>
      </c>
      <c r="P11" s="62" t="s">
        <v>83</v>
      </c>
      <c r="Q11" s="62"/>
      <c r="R11" s="62" t="s">
        <v>51</v>
      </c>
      <c r="S11" s="62" t="s">
        <v>90</v>
      </c>
      <c r="T11" s="62"/>
      <c r="U11" s="62">
        <v>92650</v>
      </c>
      <c r="V11" s="62">
        <v>92650</v>
      </c>
      <c r="W11" s="62">
        <v>92650</v>
      </c>
      <c r="X11" s="65">
        <f t="shared" si="0"/>
        <v>23162.5</v>
      </c>
      <c r="Y11" s="62">
        <f>+X11/W11*100</f>
        <v>25</v>
      </c>
      <c r="Z11" s="62">
        <f t="shared" si="2"/>
        <v>25</v>
      </c>
      <c r="AA11" s="22"/>
      <c r="AB11" s="23"/>
      <c r="AC11" s="24" t="s">
        <v>54</v>
      </c>
    </row>
    <row r="12" spans="1:29" ht="168" customHeight="1">
      <c r="A12" s="61">
        <v>4</v>
      </c>
      <c r="B12" s="62" t="s">
        <v>74</v>
      </c>
      <c r="C12" s="62">
        <v>3</v>
      </c>
      <c r="D12" s="62" t="s">
        <v>91</v>
      </c>
      <c r="E12" s="62" t="s">
        <v>92</v>
      </c>
      <c r="F12" s="62">
        <v>260</v>
      </c>
      <c r="G12" s="66" t="s">
        <v>93</v>
      </c>
      <c r="H12" s="62" t="s">
        <v>44</v>
      </c>
      <c r="I12" s="66" t="s">
        <v>79</v>
      </c>
      <c r="J12" s="62">
        <v>6</v>
      </c>
      <c r="K12" s="62" t="s">
        <v>46</v>
      </c>
      <c r="L12" s="62">
        <v>1</v>
      </c>
      <c r="M12" s="62" t="s">
        <v>94</v>
      </c>
      <c r="N12" s="62" t="s">
        <v>95</v>
      </c>
      <c r="O12" s="66" t="s">
        <v>96</v>
      </c>
      <c r="P12" s="62" t="s">
        <v>97</v>
      </c>
      <c r="Q12" s="62"/>
      <c r="R12" s="62" t="s">
        <v>51</v>
      </c>
      <c r="S12" s="62" t="s">
        <v>98</v>
      </c>
      <c r="T12" s="62" t="s">
        <v>656</v>
      </c>
      <c r="U12" s="62">
        <v>92650</v>
      </c>
      <c r="V12" s="62">
        <v>92650</v>
      </c>
      <c r="W12" s="62">
        <v>92650</v>
      </c>
      <c r="X12" s="65">
        <f t="shared" si="0"/>
        <v>23162.5</v>
      </c>
      <c r="Y12" s="62">
        <f t="shared" si="1"/>
        <v>25</v>
      </c>
      <c r="Z12" s="62">
        <f t="shared" si="2"/>
        <v>25</v>
      </c>
      <c r="AA12" s="22"/>
      <c r="AB12" s="23"/>
      <c r="AC12" s="24" t="s">
        <v>54</v>
      </c>
    </row>
    <row r="13" spans="1:29" ht="213" customHeight="1">
      <c r="A13" s="61">
        <v>4</v>
      </c>
      <c r="B13" s="62" t="s">
        <v>74</v>
      </c>
      <c r="C13" s="62">
        <v>4</v>
      </c>
      <c r="D13" s="63" t="s">
        <v>99</v>
      </c>
      <c r="E13" s="63" t="s">
        <v>100</v>
      </c>
      <c r="F13" s="63">
        <v>261</v>
      </c>
      <c r="G13" s="66" t="s">
        <v>101</v>
      </c>
      <c r="H13" s="62" t="s">
        <v>44</v>
      </c>
      <c r="I13" s="66" t="s">
        <v>79</v>
      </c>
      <c r="J13" s="62">
        <v>7</v>
      </c>
      <c r="K13" s="62" t="s">
        <v>46</v>
      </c>
      <c r="L13" s="62">
        <v>1</v>
      </c>
      <c r="M13" s="62" t="s">
        <v>94</v>
      </c>
      <c r="N13" s="62" t="s">
        <v>102</v>
      </c>
      <c r="O13" s="66" t="s">
        <v>103</v>
      </c>
      <c r="P13" s="62" t="s">
        <v>104</v>
      </c>
      <c r="Q13" s="62"/>
      <c r="R13" s="62" t="s">
        <v>51</v>
      </c>
      <c r="S13" s="62" t="s">
        <v>105</v>
      </c>
      <c r="T13" s="62" t="s">
        <v>657</v>
      </c>
      <c r="U13" s="62">
        <v>92650</v>
      </c>
      <c r="V13" s="62">
        <v>92650</v>
      </c>
      <c r="W13" s="62">
        <v>92650</v>
      </c>
      <c r="X13" s="65">
        <f t="shared" si="0"/>
        <v>23162.5</v>
      </c>
      <c r="Y13" s="62">
        <f t="shared" si="1"/>
        <v>25</v>
      </c>
      <c r="Z13" s="62">
        <f t="shared" si="2"/>
        <v>25</v>
      </c>
      <c r="AA13" s="22"/>
      <c r="AB13" s="23"/>
      <c r="AC13" s="24" t="s">
        <v>54</v>
      </c>
    </row>
    <row r="14" spans="1:29" ht="108" customHeight="1">
      <c r="A14" s="61">
        <v>4</v>
      </c>
      <c r="B14" s="62" t="s">
        <v>106</v>
      </c>
      <c r="C14" s="62">
        <v>1</v>
      </c>
      <c r="D14" s="62" t="s">
        <v>107</v>
      </c>
      <c r="E14" s="62" t="s">
        <v>108</v>
      </c>
      <c r="F14" s="62">
        <v>262</v>
      </c>
      <c r="G14" s="66" t="s">
        <v>109</v>
      </c>
      <c r="H14" s="62" t="s">
        <v>44</v>
      </c>
      <c r="I14" s="66" t="s">
        <v>79</v>
      </c>
      <c r="J14" s="62">
        <v>8</v>
      </c>
      <c r="K14" s="62" t="s">
        <v>46</v>
      </c>
      <c r="L14" s="62">
        <v>1</v>
      </c>
      <c r="M14" s="62" t="s">
        <v>94</v>
      </c>
      <c r="N14" s="62" t="s">
        <v>110</v>
      </c>
      <c r="O14" s="66" t="s">
        <v>111</v>
      </c>
      <c r="P14" s="62" t="s">
        <v>112</v>
      </c>
      <c r="Q14" s="62"/>
      <c r="R14" s="62" t="s">
        <v>51</v>
      </c>
      <c r="S14" s="62" t="s">
        <v>113</v>
      </c>
      <c r="T14" s="62" t="s">
        <v>658</v>
      </c>
      <c r="U14" s="62">
        <v>92650</v>
      </c>
      <c r="V14" s="62">
        <v>92650</v>
      </c>
      <c r="W14" s="62">
        <v>92650</v>
      </c>
      <c r="X14" s="65">
        <f t="shared" si="0"/>
        <v>23162.5</v>
      </c>
      <c r="Y14" s="62">
        <f t="shared" si="1"/>
        <v>25</v>
      </c>
      <c r="Z14" s="62">
        <f t="shared" si="2"/>
        <v>25</v>
      </c>
      <c r="AA14" s="22"/>
      <c r="AB14" s="23"/>
      <c r="AC14" s="24" t="s">
        <v>54</v>
      </c>
    </row>
    <row r="15" spans="1:29" ht="183.75" customHeight="1">
      <c r="A15" s="61">
        <v>4</v>
      </c>
      <c r="B15" s="62" t="s">
        <v>106</v>
      </c>
      <c r="C15" s="62">
        <v>2</v>
      </c>
      <c r="D15" s="63" t="s">
        <v>114</v>
      </c>
      <c r="E15" s="63" t="s">
        <v>115</v>
      </c>
      <c r="F15" s="62">
        <v>263</v>
      </c>
      <c r="G15" s="66" t="s">
        <v>116</v>
      </c>
      <c r="H15" s="62" t="s">
        <v>44</v>
      </c>
      <c r="I15" s="66" t="s">
        <v>79</v>
      </c>
      <c r="J15" s="62">
        <v>9</v>
      </c>
      <c r="K15" s="62" t="s">
        <v>46</v>
      </c>
      <c r="L15" s="62">
        <v>1</v>
      </c>
      <c r="M15" s="62" t="s">
        <v>94</v>
      </c>
      <c r="N15" s="62" t="s">
        <v>117</v>
      </c>
      <c r="O15" s="66" t="s">
        <v>118</v>
      </c>
      <c r="P15" s="62" t="s">
        <v>119</v>
      </c>
      <c r="Q15" s="62"/>
      <c r="R15" s="62" t="s">
        <v>51</v>
      </c>
      <c r="S15" s="62" t="s">
        <v>120</v>
      </c>
      <c r="T15" s="62" t="s">
        <v>658</v>
      </c>
      <c r="U15" s="62">
        <v>92650</v>
      </c>
      <c r="V15" s="62">
        <v>92650</v>
      </c>
      <c r="W15" s="62">
        <v>92650</v>
      </c>
      <c r="X15" s="65">
        <f t="shared" si="0"/>
        <v>23162.5</v>
      </c>
      <c r="Y15" s="62">
        <f t="shared" si="1"/>
        <v>25</v>
      </c>
      <c r="Z15" s="62">
        <f t="shared" si="2"/>
        <v>25</v>
      </c>
      <c r="AA15" s="22"/>
      <c r="AB15" s="23"/>
      <c r="AC15" s="24" t="s">
        <v>54</v>
      </c>
    </row>
    <row r="16" spans="1:29" ht="120.75" customHeight="1">
      <c r="A16" s="61">
        <v>4</v>
      </c>
      <c r="B16" s="62" t="s">
        <v>106</v>
      </c>
      <c r="C16" s="62">
        <v>3</v>
      </c>
      <c r="D16" s="62" t="s">
        <v>121</v>
      </c>
      <c r="E16" s="62" t="s">
        <v>122</v>
      </c>
      <c r="F16" s="62">
        <v>264</v>
      </c>
      <c r="G16" s="66" t="s">
        <v>123</v>
      </c>
      <c r="H16" s="62" t="s">
        <v>44</v>
      </c>
      <c r="I16" s="66" t="s">
        <v>79</v>
      </c>
      <c r="J16" s="62">
        <v>10</v>
      </c>
      <c r="K16" s="62" t="s">
        <v>46</v>
      </c>
      <c r="L16" s="62">
        <v>1</v>
      </c>
      <c r="M16" s="62" t="s">
        <v>124</v>
      </c>
      <c r="N16" s="62" t="s">
        <v>125</v>
      </c>
      <c r="O16" s="66" t="s">
        <v>126</v>
      </c>
      <c r="P16" s="62" t="s">
        <v>127</v>
      </c>
      <c r="Q16" s="62"/>
      <c r="R16" s="62" t="s">
        <v>51</v>
      </c>
      <c r="S16" s="62" t="s">
        <v>128</v>
      </c>
      <c r="T16" s="62" t="s">
        <v>659</v>
      </c>
      <c r="U16" s="62">
        <v>92650</v>
      </c>
      <c r="V16" s="62">
        <v>24818</v>
      </c>
      <c r="W16" s="62">
        <v>24818</v>
      </c>
      <c r="X16" s="65">
        <f t="shared" si="0"/>
        <v>6204.5</v>
      </c>
      <c r="Y16" s="62">
        <f t="shared" si="1"/>
        <v>25</v>
      </c>
      <c r="Z16" s="62">
        <f t="shared" si="2"/>
        <v>25</v>
      </c>
      <c r="AA16" s="22"/>
      <c r="AB16" s="25"/>
      <c r="AC16" s="24" t="s">
        <v>54</v>
      </c>
    </row>
    <row r="17" spans="1:31" ht="138.75" customHeight="1">
      <c r="A17" s="61">
        <v>4</v>
      </c>
      <c r="B17" s="62" t="s">
        <v>106</v>
      </c>
      <c r="C17" s="62">
        <v>4</v>
      </c>
      <c r="D17" s="63" t="s">
        <v>129</v>
      </c>
      <c r="E17" s="63" t="s">
        <v>130</v>
      </c>
      <c r="F17" s="62">
        <v>265</v>
      </c>
      <c r="G17" s="66" t="s">
        <v>131</v>
      </c>
      <c r="H17" s="62" t="s">
        <v>44</v>
      </c>
      <c r="I17" s="66" t="s">
        <v>79</v>
      </c>
      <c r="J17" s="62">
        <v>11</v>
      </c>
      <c r="K17" s="62" t="s">
        <v>46</v>
      </c>
      <c r="L17" s="62">
        <v>1</v>
      </c>
      <c r="M17" s="62" t="s">
        <v>94</v>
      </c>
      <c r="N17" s="62" t="s">
        <v>132</v>
      </c>
      <c r="O17" s="66" t="s">
        <v>133</v>
      </c>
      <c r="P17" s="62" t="s">
        <v>134</v>
      </c>
      <c r="Q17" s="62"/>
      <c r="R17" s="62" t="s">
        <v>51</v>
      </c>
      <c r="S17" s="62" t="s">
        <v>135</v>
      </c>
      <c r="T17" s="62" t="s">
        <v>659</v>
      </c>
      <c r="U17" s="62">
        <v>92650</v>
      </c>
      <c r="V17" s="62">
        <v>32418</v>
      </c>
      <c r="W17" s="62">
        <v>32418</v>
      </c>
      <c r="X17" s="65">
        <f t="shared" si="0"/>
        <v>8104.5</v>
      </c>
      <c r="Y17" s="62">
        <f t="shared" si="1"/>
        <v>25</v>
      </c>
      <c r="Z17" s="62">
        <f t="shared" si="2"/>
        <v>25</v>
      </c>
      <c r="AA17" s="22"/>
      <c r="AB17" s="25"/>
      <c r="AC17" s="24" t="s">
        <v>54</v>
      </c>
    </row>
    <row r="18" spans="1:31" ht="178.5">
      <c r="A18" s="61">
        <v>4</v>
      </c>
      <c r="B18" s="62" t="s">
        <v>136</v>
      </c>
      <c r="C18" s="62">
        <v>1</v>
      </c>
      <c r="D18" s="62" t="s">
        <v>137</v>
      </c>
      <c r="E18" s="62" t="s">
        <v>138</v>
      </c>
      <c r="F18" s="62">
        <v>266</v>
      </c>
      <c r="G18" s="66" t="s">
        <v>139</v>
      </c>
      <c r="H18" s="62" t="s">
        <v>66</v>
      </c>
      <c r="I18" s="66" t="s">
        <v>67</v>
      </c>
      <c r="J18" s="62">
        <v>12</v>
      </c>
      <c r="K18" s="62" t="s">
        <v>46</v>
      </c>
      <c r="L18" s="62">
        <v>1</v>
      </c>
      <c r="M18" s="62" t="s">
        <v>140</v>
      </c>
      <c r="N18" s="62" t="s">
        <v>141</v>
      </c>
      <c r="O18" s="66" t="s">
        <v>142</v>
      </c>
      <c r="P18" s="62" t="s">
        <v>143</v>
      </c>
      <c r="Q18" s="62"/>
      <c r="R18" s="62" t="s">
        <v>51</v>
      </c>
      <c r="S18" s="62" t="s">
        <v>144</v>
      </c>
      <c r="T18" s="62" t="s">
        <v>659</v>
      </c>
      <c r="U18" s="62">
        <v>92650</v>
      </c>
      <c r="V18" s="62">
        <v>92650</v>
      </c>
      <c r="W18" s="62">
        <v>92650</v>
      </c>
      <c r="X18" s="65">
        <f t="shared" si="0"/>
        <v>23162.5</v>
      </c>
      <c r="Y18" s="62">
        <f t="shared" si="1"/>
        <v>25</v>
      </c>
      <c r="Z18" s="62">
        <f t="shared" si="2"/>
        <v>25</v>
      </c>
      <c r="AA18" s="22"/>
      <c r="AB18" s="59"/>
      <c r="AC18" s="24" t="s">
        <v>54</v>
      </c>
    </row>
    <row r="19" spans="1:31" ht="108" customHeight="1">
      <c r="A19" s="61">
        <v>4</v>
      </c>
      <c r="B19" s="62" t="s">
        <v>136</v>
      </c>
      <c r="C19" s="62">
        <v>2</v>
      </c>
      <c r="D19" s="63" t="s">
        <v>145</v>
      </c>
      <c r="E19" s="63" t="s">
        <v>146</v>
      </c>
      <c r="F19" s="62">
        <v>267</v>
      </c>
      <c r="G19" s="66" t="s">
        <v>147</v>
      </c>
      <c r="H19" s="62" t="s">
        <v>66</v>
      </c>
      <c r="I19" s="66" t="s">
        <v>67</v>
      </c>
      <c r="J19" s="62">
        <v>13</v>
      </c>
      <c r="K19" s="62" t="s">
        <v>46</v>
      </c>
      <c r="L19" s="62">
        <v>1</v>
      </c>
      <c r="M19" s="62" t="s">
        <v>94</v>
      </c>
      <c r="N19" s="62" t="s">
        <v>148</v>
      </c>
      <c r="O19" s="66" t="s">
        <v>149</v>
      </c>
      <c r="P19" s="62" t="s">
        <v>150</v>
      </c>
      <c r="Q19" s="62"/>
      <c r="R19" s="62" t="s">
        <v>51</v>
      </c>
      <c r="S19" s="62" t="s">
        <v>151</v>
      </c>
      <c r="T19" s="62" t="s">
        <v>659</v>
      </c>
      <c r="U19" s="62">
        <v>92650</v>
      </c>
      <c r="V19" s="62">
        <v>92650</v>
      </c>
      <c r="W19" s="62">
        <v>92650</v>
      </c>
      <c r="X19" s="65">
        <f t="shared" si="0"/>
        <v>23162.5</v>
      </c>
      <c r="Y19" s="62">
        <f t="shared" si="1"/>
        <v>25</v>
      </c>
      <c r="Z19" s="62">
        <f t="shared" si="2"/>
        <v>25</v>
      </c>
      <c r="AA19" s="22"/>
      <c r="AB19" s="25"/>
      <c r="AC19" s="24" t="s">
        <v>54</v>
      </c>
      <c r="AE19" t="s">
        <v>152</v>
      </c>
    </row>
    <row r="20" spans="1:31" ht="91.5" customHeight="1">
      <c r="A20" s="61">
        <v>4</v>
      </c>
      <c r="B20" s="62" t="s">
        <v>153</v>
      </c>
      <c r="C20" s="62">
        <v>1</v>
      </c>
      <c r="D20" s="62" t="s">
        <v>154</v>
      </c>
      <c r="E20" s="62" t="s">
        <v>155</v>
      </c>
      <c r="F20" s="62">
        <v>268</v>
      </c>
      <c r="G20" s="66" t="s">
        <v>156</v>
      </c>
      <c r="H20" s="62" t="s">
        <v>66</v>
      </c>
      <c r="I20" s="66" t="s">
        <v>67</v>
      </c>
      <c r="J20" s="62">
        <v>14</v>
      </c>
      <c r="K20" s="62" t="s">
        <v>46</v>
      </c>
      <c r="L20" s="62">
        <v>1</v>
      </c>
      <c r="M20" s="62" t="s">
        <v>157</v>
      </c>
      <c r="N20" s="62" t="s">
        <v>158</v>
      </c>
      <c r="O20" s="66" t="s">
        <v>159</v>
      </c>
      <c r="P20" s="62" t="s">
        <v>160</v>
      </c>
      <c r="Q20" s="62"/>
      <c r="R20" s="62" t="s">
        <v>51</v>
      </c>
      <c r="S20" s="62" t="s">
        <v>161</v>
      </c>
      <c r="T20" s="62" t="s">
        <v>659</v>
      </c>
      <c r="U20" s="62">
        <v>92650</v>
      </c>
      <c r="V20" s="62">
        <v>92650</v>
      </c>
      <c r="W20" s="62">
        <v>92650</v>
      </c>
      <c r="X20" s="65">
        <f t="shared" si="0"/>
        <v>23162.5</v>
      </c>
      <c r="Y20" s="62">
        <f t="shared" si="1"/>
        <v>25</v>
      </c>
      <c r="Z20" s="62">
        <f t="shared" si="2"/>
        <v>25</v>
      </c>
      <c r="AA20" s="22"/>
      <c r="AB20" s="23"/>
      <c r="AC20" s="24" t="s">
        <v>54</v>
      </c>
    </row>
    <row r="21" spans="1:31" ht="210" customHeight="1">
      <c r="A21" s="61">
        <v>4</v>
      </c>
      <c r="B21" s="62" t="s">
        <v>153</v>
      </c>
      <c r="C21" s="62">
        <v>2</v>
      </c>
      <c r="D21" s="63" t="s">
        <v>162</v>
      </c>
      <c r="E21" s="63" t="s">
        <v>163</v>
      </c>
      <c r="F21" s="62">
        <v>269</v>
      </c>
      <c r="G21" s="66" t="s">
        <v>164</v>
      </c>
      <c r="H21" s="62" t="s">
        <v>66</v>
      </c>
      <c r="I21" s="66" t="s">
        <v>67</v>
      </c>
      <c r="J21" s="62">
        <v>15</v>
      </c>
      <c r="K21" s="62" t="s">
        <v>46</v>
      </c>
      <c r="L21" s="62">
        <v>1</v>
      </c>
      <c r="M21" s="62" t="s">
        <v>140</v>
      </c>
      <c r="N21" s="62" t="s">
        <v>165</v>
      </c>
      <c r="O21" s="66" t="s">
        <v>166</v>
      </c>
      <c r="P21" s="62" t="s">
        <v>167</v>
      </c>
      <c r="Q21" s="62"/>
      <c r="R21" s="62" t="s">
        <v>51</v>
      </c>
      <c r="S21" s="62" t="s">
        <v>144</v>
      </c>
      <c r="T21" s="62" t="s">
        <v>659</v>
      </c>
      <c r="U21" s="62">
        <v>92650</v>
      </c>
      <c r="V21" s="62">
        <v>92650</v>
      </c>
      <c r="W21" s="62">
        <v>92650</v>
      </c>
      <c r="X21" s="65">
        <f>W21/4</f>
        <v>23162.5</v>
      </c>
      <c r="Y21" s="62">
        <f>+X21/W21*100</f>
        <v>25</v>
      </c>
      <c r="Z21" s="62">
        <f>+X21/V21*100</f>
        <v>25</v>
      </c>
      <c r="AA21" s="22"/>
      <c r="AB21" s="23"/>
      <c r="AC21" s="24" t="s">
        <v>54</v>
      </c>
    </row>
    <row r="22" spans="1:31" ht="127.5">
      <c r="A22" s="67">
        <v>4</v>
      </c>
      <c r="B22" s="68" t="s">
        <v>168</v>
      </c>
      <c r="C22" s="68">
        <v>3</v>
      </c>
      <c r="D22" s="69" t="s">
        <v>169</v>
      </c>
      <c r="E22" s="69" t="s">
        <v>170</v>
      </c>
      <c r="F22" s="68">
        <v>270</v>
      </c>
      <c r="G22" s="70" t="s">
        <v>171</v>
      </c>
      <c r="H22" s="68" t="s">
        <v>66</v>
      </c>
      <c r="I22" s="70" t="s">
        <v>67</v>
      </c>
      <c r="J22" s="68">
        <v>16</v>
      </c>
      <c r="K22" s="68" t="s">
        <v>46</v>
      </c>
      <c r="L22" s="68">
        <v>1</v>
      </c>
      <c r="M22" s="68" t="s">
        <v>172</v>
      </c>
      <c r="N22" s="68" t="s">
        <v>173</v>
      </c>
      <c r="O22" s="70" t="s">
        <v>174</v>
      </c>
      <c r="P22" s="68" t="s">
        <v>175</v>
      </c>
      <c r="Q22" s="62"/>
      <c r="R22" s="62" t="s">
        <v>51</v>
      </c>
      <c r="S22" s="68" t="s">
        <v>176</v>
      </c>
      <c r="T22" s="62" t="s">
        <v>659</v>
      </c>
      <c r="U22" s="62">
        <v>92650</v>
      </c>
      <c r="V22" s="62">
        <v>92650</v>
      </c>
      <c r="W22" s="62">
        <v>92650</v>
      </c>
      <c r="X22" s="65">
        <f>W22/4</f>
        <v>23162.5</v>
      </c>
      <c r="Y22" s="62">
        <f>+X22/W22*100</f>
        <v>25</v>
      </c>
      <c r="Z22" s="62">
        <f>+X22/V22*100</f>
        <v>25</v>
      </c>
      <c r="AA22" s="22"/>
      <c r="AB22" s="22"/>
      <c r="AC22" s="24" t="s">
        <v>54</v>
      </c>
    </row>
    <row r="23" spans="1:31" ht="124.5" customHeight="1">
      <c r="A23" s="61">
        <v>4</v>
      </c>
      <c r="B23" s="62" t="s">
        <v>177</v>
      </c>
      <c r="C23" s="62">
        <v>1</v>
      </c>
      <c r="D23" s="62" t="s">
        <v>178</v>
      </c>
      <c r="E23" s="62" t="s">
        <v>179</v>
      </c>
      <c r="F23" s="62">
        <v>271</v>
      </c>
      <c r="G23" s="66" t="s">
        <v>180</v>
      </c>
      <c r="H23" s="62" t="s">
        <v>66</v>
      </c>
      <c r="I23" s="66" t="s">
        <v>67</v>
      </c>
      <c r="J23" s="62">
        <v>17</v>
      </c>
      <c r="K23" s="62" t="s">
        <v>46</v>
      </c>
      <c r="L23" s="62">
        <v>1</v>
      </c>
      <c r="M23" s="62" t="s">
        <v>94</v>
      </c>
      <c r="N23" s="62" t="s">
        <v>181</v>
      </c>
      <c r="O23" s="66" t="s">
        <v>182</v>
      </c>
      <c r="P23" s="62" t="s">
        <v>112</v>
      </c>
      <c r="Q23" s="62"/>
      <c r="R23" s="62" t="s">
        <v>51</v>
      </c>
      <c r="S23" s="62" t="s">
        <v>183</v>
      </c>
      <c r="T23" s="62" t="s">
        <v>659</v>
      </c>
      <c r="U23" s="62">
        <v>92650</v>
      </c>
      <c r="V23" s="62">
        <v>92650</v>
      </c>
      <c r="W23" s="62">
        <v>92650</v>
      </c>
      <c r="X23" s="65">
        <f t="shared" si="0"/>
        <v>23162.5</v>
      </c>
      <c r="Y23" s="62">
        <f t="shared" si="1"/>
        <v>25</v>
      </c>
      <c r="Z23" s="62">
        <f t="shared" si="2"/>
        <v>25</v>
      </c>
      <c r="AA23" s="22"/>
      <c r="AB23" s="60"/>
      <c r="AC23" s="24" t="s">
        <v>54</v>
      </c>
    </row>
    <row r="24" spans="1:31" ht="76.5">
      <c r="A24" s="61">
        <v>4</v>
      </c>
      <c r="B24" s="62" t="s">
        <v>184</v>
      </c>
      <c r="C24" s="62">
        <v>1</v>
      </c>
      <c r="D24" s="62" t="s">
        <v>185</v>
      </c>
      <c r="E24" s="62" t="s">
        <v>186</v>
      </c>
      <c r="F24" s="62">
        <v>272</v>
      </c>
      <c r="G24" s="66" t="s">
        <v>187</v>
      </c>
      <c r="H24" s="62" t="s">
        <v>66</v>
      </c>
      <c r="I24" s="66" t="s">
        <v>67</v>
      </c>
      <c r="J24" s="62">
        <v>18</v>
      </c>
      <c r="K24" s="62" t="s">
        <v>46</v>
      </c>
      <c r="L24" s="62">
        <v>1</v>
      </c>
      <c r="M24" s="62" t="s">
        <v>188</v>
      </c>
      <c r="N24" s="62" t="s">
        <v>189</v>
      </c>
      <c r="O24" s="66" t="s">
        <v>190</v>
      </c>
      <c r="P24" s="62" t="s">
        <v>191</v>
      </c>
      <c r="Q24" s="62"/>
      <c r="R24" s="62" t="s">
        <v>51</v>
      </c>
      <c r="S24" s="62" t="s">
        <v>192</v>
      </c>
      <c r="T24" s="62" t="s">
        <v>659</v>
      </c>
      <c r="U24" s="62">
        <v>92650</v>
      </c>
      <c r="V24" s="62">
        <v>92650</v>
      </c>
      <c r="W24" s="62">
        <v>92650</v>
      </c>
      <c r="X24" s="65">
        <f t="shared" si="0"/>
        <v>23162.5</v>
      </c>
      <c r="Y24" s="62">
        <f t="shared" si="1"/>
        <v>25</v>
      </c>
      <c r="Z24" s="62">
        <f t="shared" si="2"/>
        <v>25</v>
      </c>
      <c r="AA24" s="22"/>
      <c r="AB24" s="23"/>
      <c r="AC24" s="24" t="s">
        <v>54</v>
      </c>
    </row>
    <row r="25" spans="1:31" ht="76.5">
      <c r="A25" s="61">
        <v>4</v>
      </c>
      <c r="B25" s="62" t="s">
        <v>184</v>
      </c>
      <c r="C25" s="62">
        <v>2</v>
      </c>
      <c r="D25" s="62" t="s">
        <v>193</v>
      </c>
      <c r="E25" s="62" t="s">
        <v>194</v>
      </c>
      <c r="F25" s="62">
        <v>273</v>
      </c>
      <c r="G25" s="66" t="s">
        <v>195</v>
      </c>
      <c r="H25" s="62" t="s">
        <v>66</v>
      </c>
      <c r="I25" s="66" t="s">
        <v>67</v>
      </c>
      <c r="J25" s="62">
        <v>19</v>
      </c>
      <c r="K25" s="62" t="s">
        <v>46</v>
      </c>
      <c r="L25" s="62">
        <v>1</v>
      </c>
      <c r="M25" s="62" t="s">
        <v>47</v>
      </c>
      <c r="N25" s="62" t="s">
        <v>196</v>
      </c>
      <c r="O25" s="66" t="s">
        <v>197</v>
      </c>
      <c r="P25" s="62" t="s">
        <v>198</v>
      </c>
      <c r="Q25" s="62"/>
      <c r="R25" s="62" t="s">
        <v>51</v>
      </c>
      <c r="S25" s="62" t="s">
        <v>199</v>
      </c>
      <c r="T25" s="62" t="s">
        <v>659</v>
      </c>
      <c r="U25" s="62">
        <v>92650</v>
      </c>
      <c r="V25" s="62">
        <v>92650</v>
      </c>
      <c r="W25" s="62">
        <v>92650</v>
      </c>
      <c r="X25" s="65">
        <f t="shared" si="0"/>
        <v>23162.5</v>
      </c>
      <c r="Y25" s="62">
        <f t="shared" si="1"/>
        <v>25</v>
      </c>
      <c r="Z25" s="62">
        <f t="shared" si="2"/>
        <v>25</v>
      </c>
      <c r="AA25" s="22"/>
      <c r="AB25" s="25"/>
      <c r="AC25" s="24" t="s">
        <v>54</v>
      </c>
    </row>
    <row r="26" spans="1:31" ht="154.5" customHeight="1">
      <c r="A26" s="61">
        <v>4</v>
      </c>
      <c r="B26" s="62" t="s">
        <v>200</v>
      </c>
      <c r="C26" s="62">
        <v>3</v>
      </c>
      <c r="D26" s="66" t="s">
        <v>201</v>
      </c>
      <c r="E26" s="66" t="s">
        <v>202</v>
      </c>
      <c r="F26" s="62">
        <v>277</v>
      </c>
      <c r="G26" s="66" t="s">
        <v>203</v>
      </c>
      <c r="H26" s="62" t="s">
        <v>66</v>
      </c>
      <c r="I26" s="66" t="s">
        <v>67</v>
      </c>
      <c r="J26" s="62">
        <v>20</v>
      </c>
      <c r="K26" s="62" t="s">
        <v>46</v>
      </c>
      <c r="L26" s="62">
        <v>1</v>
      </c>
      <c r="M26" s="62" t="s">
        <v>94</v>
      </c>
      <c r="N26" s="62" t="s">
        <v>204</v>
      </c>
      <c r="O26" s="66" t="s">
        <v>205</v>
      </c>
      <c r="P26" s="62" t="s">
        <v>206</v>
      </c>
      <c r="Q26" s="62"/>
      <c r="R26" s="62" t="s">
        <v>51</v>
      </c>
      <c r="S26" s="62" t="s">
        <v>207</v>
      </c>
      <c r="T26" s="62" t="s">
        <v>659</v>
      </c>
      <c r="U26" s="62">
        <v>92650</v>
      </c>
      <c r="V26" s="62">
        <v>92650</v>
      </c>
      <c r="W26" s="62">
        <v>92650</v>
      </c>
      <c r="X26" s="65">
        <f t="shared" si="0"/>
        <v>23162.5</v>
      </c>
      <c r="Y26" s="62">
        <f t="shared" si="1"/>
        <v>25</v>
      </c>
      <c r="Z26" s="62">
        <f t="shared" si="2"/>
        <v>25</v>
      </c>
      <c r="AA26" s="22"/>
      <c r="AB26" s="23"/>
      <c r="AC26" s="24" t="s">
        <v>54</v>
      </c>
    </row>
    <row r="27" spans="1:31" ht="138" customHeight="1">
      <c r="A27" s="61">
        <v>4</v>
      </c>
      <c r="B27" s="62" t="s">
        <v>200</v>
      </c>
      <c r="C27" s="62">
        <v>4</v>
      </c>
      <c r="D27" s="66" t="s">
        <v>208</v>
      </c>
      <c r="E27" s="66" t="s">
        <v>209</v>
      </c>
      <c r="F27" s="62">
        <v>279</v>
      </c>
      <c r="G27" s="66" t="s">
        <v>210</v>
      </c>
      <c r="H27" s="62" t="s">
        <v>66</v>
      </c>
      <c r="I27" s="66" t="s">
        <v>67</v>
      </c>
      <c r="J27" s="62">
        <v>21</v>
      </c>
      <c r="K27" s="62" t="s">
        <v>46</v>
      </c>
      <c r="L27" s="62">
        <v>1</v>
      </c>
      <c r="M27" s="62" t="s">
        <v>211</v>
      </c>
      <c r="N27" s="62" t="s">
        <v>212</v>
      </c>
      <c r="O27" s="66" t="s">
        <v>213</v>
      </c>
      <c r="P27" s="62" t="s">
        <v>214</v>
      </c>
      <c r="Q27" s="62"/>
      <c r="R27" s="62" t="s">
        <v>51</v>
      </c>
      <c r="S27" s="62" t="s">
        <v>215</v>
      </c>
      <c r="T27" s="62" t="s">
        <v>659</v>
      </c>
      <c r="U27" s="62">
        <v>92650</v>
      </c>
      <c r="V27" s="62">
        <v>92650</v>
      </c>
      <c r="W27" s="62">
        <v>92650</v>
      </c>
      <c r="X27" s="65">
        <f t="shared" si="0"/>
        <v>23162.5</v>
      </c>
      <c r="Y27" s="62">
        <f t="shared" si="1"/>
        <v>25</v>
      </c>
      <c r="Z27" s="62">
        <f t="shared" si="2"/>
        <v>25</v>
      </c>
      <c r="AA27" s="22"/>
      <c r="AB27" s="25"/>
      <c r="AC27" s="24" t="s">
        <v>54</v>
      </c>
    </row>
    <row r="28" spans="1:31" ht="78" customHeight="1">
      <c r="A28" s="61">
        <v>4</v>
      </c>
      <c r="B28" s="62" t="s">
        <v>216</v>
      </c>
      <c r="C28" s="62">
        <v>1</v>
      </c>
      <c r="D28" s="66" t="s">
        <v>217</v>
      </c>
      <c r="E28" s="66" t="s">
        <v>218</v>
      </c>
      <c r="F28" s="62">
        <v>283</v>
      </c>
      <c r="G28" s="66" t="s">
        <v>219</v>
      </c>
      <c r="H28" s="62" t="s">
        <v>66</v>
      </c>
      <c r="I28" s="66" t="s">
        <v>67</v>
      </c>
      <c r="J28" s="62">
        <v>22</v>
      </c>
      <c r="K28" s="62" t="s">
        <v>46</v>
      </c>
      <c r="L28" s="62">
        <v>1</v>
      </c>
      <c r="M28" s="62" t="s">
        <v>220</v>
      </c>
      <c r="N28" s="62" t="s">
        <v>221</v>
      </c>
      <c r="O28" s="66" t="s">
        <v>222</v>
      </c>
      <c r="P28" s="62" t="s">
        <v>223</v>
      </c>
      <c r="Q28" s="62"/>
      <c r="R28" s="62" t="s">
        <v>51</v>
      </c>
      <c r="S28" s="62" t="s">
        <v>224</v>
      </c>
      <c r="T28" s="62" t="s">
        <v>659</v>
      </c>
      <c r="U28" s="62">
        <v>92650</v>
      </c>
      <c r="V28" s="62">
        <v>92650</v>
      </c>
      <c r="W28" s="62">
        <v>92650</v>
      </c>
      <c r="X28" s="65">
        <f t="shared" si="0"/>
        <v>23162.5</v>
      </c>
      <c r="Y28" s="62">
        <f t="shared" si="1"/>
        <v>25</v>
      </c>
      <c r="Z28" s="62">
        <f t="shared" si="2"/>
        <v>25</v>
      </c>
      <c r="AA28" s="22"/>
      <c r="AB28" s="60"/>
      <c r="AC28" s="24" t="s">
        <v>54</v>
      </c>
    </row>
    <row r="29" spans="1:31" ht="78" customHeight="1">
      <c r="A29" s="61">
        <v>4</v>
      </c>
      <c r="B29" s="62" t="s">
        <v>216</v>
      </c>
      <c r="C29" s="62">
        <v>2</v>
      </c>
      <c r="D29" s="66" t="s">
        <v>225</v>
      </c>
      <c r="E29" s="66" t="s">
        <v>226</v>
      </c>
      <c r="F29" s="62">
        <v>284</v>
      </c>
      <c r="G29" s="66" t="s">
        <v>227</v>
      </c>
      <c r="H29" s="62" t="s">
        <v>66</v>
      </c>
      <c r="I29" s="66" t="s">
        <v>67</v>
      </c>
      <c r="J29" s="62">
        <v>23</v>
      </c>
      <c r="K29" s="62" t="s">
        <v>46</v>
      </c>
      <c r="L29" s="62">
        <v>1</v>
      </c>
      <c r="M29" s="62" t="s">
        <v>228</v>
      </c>
      <c r="N29" s="62" t="s">
        <v>229</v>
      </c>
      <c r="O29" s="66" t="s">
        <v>222</v>
      </c>
      <c r="P29" s="62" t="s">
        <v>230</v>
      </c>
      <c r="Q29" s="62"/>
      <c r="R29" s="62" t="s">
        <v>51</v>
      </c>
      <c r="S29" s="62" t="s">
        <v>224</v>
      </c>
      <c r="T29" s="62" t="s">
        <v>659</v>
      </c>
      <c r="U29" s="62">
        <v>92650</v>
      </c>
      <c r="V29" s="62">
        <v>92650</v>
      </c>
      <c r="W29" s="62">
        <v>92650</v>
      </c>
      <c r="X29" s="65">
        <f t="shared" si="0"/>
        <v>23162.5</v>
      </c>
      <c r="Y29" s="62">
        <f t="shared" si="1"/>
        <v>25</v>
      </c>
      <c r="Z29" s="62">
        <f t="shared" si="2"/>
        <v>25</v>
      </c>
      <c r="AA29" s="22"/>
      <c r="AB29" s="25"/>
      <c r="AC29" s="24" t="s">
        <v>54</v>
      </c>
    </row>
    <row r="30" spans="1:31" ht="104.25" customHeight="1">
      <c r="A30" s="61">
        <v>4</v>
      </c>
      <c r="B30" s="62" t="s">
        <v>216</v>
      </c>
      <c r="C30" s="62">
        <v>3</v>
      </c>
      <c r="D30" s="66" t="s">
        <v>231</v>
      </c>
      <c r="E30" s="66" t="s">
        <v>232</v>
      </c>
      <c r="F30" s="62">
        <v>285</v>
      </c>
      <c r="G30" s="66" t="s">
        <v>233</v>
      </c>
      <c r="H30" s="62" t="s">
        <v>66</v>
      </c>
      <c r="I30" s="66" t="s">
        <v>67</v>
      </c>
      <c r="J30" s="62">
        <v>24</v>
      </c>
      <c r="K30" s="62" t="s">
        <v>46</v>
      </c>
      <c r="L30" s="62">
        <v>1</v>
      </c>
      <c r="M30" s="62" t="s">
        <v>228</v>
      </c>
      <c r="N30" s="62" t="s">
        <v>234</v>
      </c>
      <c r="O30" s="66" t="s">
        <v>222</v>
      </c>
      <c r="P30" s="62" t="s">
        <v>230</v>
      </c>
      <c r="Q30" s="62"/>
      <c r="R30" s="62" t="s">
        <v>51</v>
      </c>
      <c r="S30" s="62" t="s">
        <v>224</v>
      </c>
      <c r="T30" s="62" t="s">
        <v>659</v>
      </c>
      <c r="U30" s="62">
        <v>92650</v>
      </c>
      <c r="V30" s="62">
        <v>92650</v>
      </c>
      <c r="W30" s="62">
        <v>92650</v>
      </c>
      <c r="X30" s="65">
        <f t="shared" si="0"/>
        <v>23162.5</v>
      </c>
      <c r="Y30" s="62">
        <f t="shared" si="1"/>
        <v>25</v>
      </c>
      <c r="Z30" s="62">
        <f t="shared" si="2"/>
        <v>25</v>
      </c>
      <c r="AA30" s="22"/>
      <c r="AB30" s="25"/>
      <c r="AC30" s="24" t="s">
        <v>54</v>
      </c>
    </row>
    <row r="31" spans="1:31" ht="104.25" customHeight="1">
      <c r="A31" s="61">
        <v>4</v>
      </c>
      <c r="B31" s="62" t="s">
        <v>216</v>
      </c>
      <c r="C31" s="62">
        <v>4</v>
      </c>
      <c r="D31" s="66" t="s">
        <v>235</v>
      </c>
      <c r="E31" s="66" t="s">
        <v>236</v>
      </c>
      <c r="F31" s="62">
        <v>286</v>
      </c>
      <c r="G31" s="66" t="s">
        <v>237</v>
      </c>
      <c r="H31" s="62" t="s">
        <v>66</v>
      </c>
      <c r="I31" s="66" t="s">
        <v>67</v>
      </c>
      <c r="J31" s="62">
        <v>25</v>
      </c>
      <c r="K31" s="62" t="s">
        <v>46</v>
      </c>
      <c r="L31" s="62">
        <v>1</v>
      </c>
      <c r="M31" s="62" t="s">
        <v>228</v>
      </c>
      <c r="N31" s="62" t="s">
        <v>238</v>
      </c>
      <c r="O31" s="66" t="s">
        <v>222</v>
      </c>
      <c r="P31" s="62" t="s">
        <v>230</v>
      </c>
      <c r="Q31" s="62"/>
      <c r="R31" s="62" t="s">
        <v>51</v>
      </c>
      <c r="S31" s="62" t="s">
        <v>224</v>
      </c>
      <c r="T31" s="62" t="s">
        <v>659</v>
      </c>
      <c r="U31" s="62">
        <v>92650</v>
      </c>
      <c r="V31" s="62">
        <v>92650</v>
      </c>
      <c r="W31" s="62">
        <v>92650</v>
      </c>
      <c r="X31" s="65">
        <f t="shared" si="0"/>
        <v>23162.5</v>
      </c>
      <c r="Y31" s="62">
        <f t="shared" si="1"/>
        <v>25</v>
      </c>
      <c r="Z31" s="62">
        <f t="shared" si="2"/>
        <v>25</v>
      </c>
      <c r="AA31" s="22"/>
      <c r="AB31" s="25"/>
      <c r="AC31" s="24" t="s">
        <v>54</v>
      </c>
    </row>
    <row r="32" spans="1:31" ht="145.5" customHeight="1">
      <c r="A32" s="61">
        <v>4</v>
      </c>
      <c r="B32" s="62" t="s">
        <v>239</v>
      </c>
      <c r="C32" s="62">
        <v>1</v>
      </c>
      <c r="D32" s="66" t="s">
        <v>240</v>
      </c>
      <c r="E32" s="66" t="s">
        <v>241</v>
      </c>
      <c r="F32" s="62">
        <v>287</v>
      </c>
      <c r="G32" s="66" t="s">
        <v>242</v>
      </c>
      <c r="H32" s="62" t="s">
        <v>66</v>
      </c>
      <c r="I32" s="66" t="s">
        <v>67</v>
      </c>
      <c r="J32" s="62">
        <v>26</v>
      </c>
      <c r="K32" s="62" t="s">
        <v>46</v>
      </c>
      <c r="L32" s="62">
        <v>1</v>
      </c>
      <c r="M32" s="62" t="s">
        <v>228</v>
      </c>
      <c r="N32" s="62" t="s">
        <v>243</v>
      </c>
      <c r="O32" s="66" t="s">
        <v>222</v>
      </c>
      <c r="P32" s="62" t="s">
        <v>230</v>
      </c>
      <c r="Q32" s="62"/>
      <c r="R32" s="62" t="s">
        <v>51</v>
      </c>
      <c r="S32" s="62" t="s">
        <v>224</v>
      </c>
      <c r="T32" s="62" t="s">
        <v>659</v>
      </c>
      <c r="U32" s="62">
        <v>92650</v>
      </c>
      <c r="V32" s="62">
        <v>92650</v>
      </c>
      <c r="W32" s="62">
        <v>92650</v>
      </c>
      <c r="X32" s="65">
        <f t="shared" si="0"/>
        <v>23162.5</v>
      </c>
      <c r="Y32" s="62">
        <f t="shared" si="1"/>
        <v>25</v>
      </c>
      <c r="Z32" s="62">
        <f t="shared" si="2"/>
        <v>25</v>
      </c>
      <c r="AA32" s="22"/>
      <c r="AB32" s="25"/>
      <c r="AC32" s="24" t="s">
        <v>54</v>
      </c>
    </row>
    <row r="33" spans="1:29" ht="104.25" customHeight="1">
      <c r="A33" s="61">
        <v>4</v>
      </c>
      <c r="B33" s="62" t="s">
        <v>239</v>
      </c>
      <c r="C33" s="62">
        <v>2</v>
      </c>
      <c r="D33" s="66" t="s">
        <v>244</v>
      </c>
      <c r="E33" s="66" t="s">
        <v>245</v>
      </c>
      <c r="F33" s="62">
        <v>288</v>
      </c>
      <c r="G33" s="66" t="s">
        <v>246</v>
      </c>
      <c r="H33" s="62" t="s">
        <v>66</v>
      </c>
      <c r="I33" s="66" t="s">
        <v>67</v>
      </c>
      <c r="J33" s="62">
        <v>27</v>
      </c>
      <c r="K33" s="62" t="s">
        <v>46</v>
      </c>
      <c r="L33" s="62">
        <v>1</v>
      </c>
      <c r="M33" s="62" t="s">
        <v>228</v>
      </c>
      <c r="N33" s="62" t="s">
        <v>247</v>
      </c>
      <c r="O33" s="66" t="s">
        <v>222</v>
      </c>
      <c r="P33" s="62" t="s">
        <v>248</v>
      </c>
      <c r="Q33" s="62"/>
      <c r="R33" s="62" t="s">
        <v>51</v>
      </c>
      <c r="S33" s="62" t="s">
        <v>224</v>
      </c>
      <c r="T33" s="62" t="s">
        <v>659</v>
      </c>
      <c r="U33" s="62">
        <v>92650</v>
      </c>
      <c r="V33" s="62">
        <v>92650</v>
      </c>
      <c r="W33" s="62">
        <v>92650</v>
      </c>
      <c r="X33" s="65">
        <f t="shared" si="0"/>
        <v>23162.5</v>
      </c>
      <c r="Y33" s="62">
        <f t="shared" si="1"/>
        <v>25</v>
      </c>
      <c r="Z33" s="62">
        <f t="shared" si="2"/>
        <v>25</v>
      </c>
      <c r="AA33" s="22"/>
      <c r="AB33" s="25"/>
      <c r="AC33" s="24" t="s">
        <v>54</v>
      </c>
    </row>
    <row r="34" spans="1:29" ht="104.25" customHeight="1">
      <c r="A34" s="61">
        <v>4</v>
      </c>
      <c r="B34" s="62" t="s">
        <v>239</v>
      </c>
      <c r="C34" s="62">
        <v>3</v>
      </c>
      <c r="D34" s="66" t="s">
        <v>249</v>
      </c>
      <c r="E34" s="66" t="s">
        <v>250</v>
      </c>
      <c r="F34" s="62">
        <v>289</v>
      </c>
      <c r="G34" s="66" t="s">
        <v>251</v>
      </c>
      <c r="H34" s="62" t="s">
        <v>66</v>
      </c>
      <c r="I34" s="66" t="s">
        <v>67</v>
      </c>
      <c r="J34" s="62">
        <v>28</v>
      </c>
      <c r="K34" s="62" t="s">
        <v>46</v>
      </c>
      <c r="L34" s="62">
        <v>1</v>
      </c>
      <c r="M34" s="62" t="s">
        <v>228</v>
      </c>
      <c r="N34" s="62" t="s">
        <v>252</v>
      </c>
      <c r="O34" s="66" t="s">
        <v>222</v>
      </c>
      <c r="P34" s="62" t="s">
        <v>50</v>
      </c>
      <c r="Q34" s="62"/>
      <c r="R34" s="62" t="s">
        <v>51</v>
      </c>
      <c r="S34" s="62" t="s">
        <v>224</v>
      </c>
      <c r="T34" s="62" t="s">
        <v>659</v>
      </c>
      <c r="U34" s="62">
        <v>92650</v>
      </c>
      <c r="V34" s="62">
        <v>92650</v>
      </c>
      <c r="W34" s="62">
        <v>92650</v>
      </c>
      <c r="X34" s="65">
        <f t="shared" si="0"/>
        <v>23162.5</v>
      </c>
      <c r="Y34" s="62">
        <f t="shared" si="1"/>
        <v>25</v>
      </c>
      <c r="Z34" s="62">
        <f t="shared" si="2"/>
        <v>25</v>
      </c>
      <c r="AA34" s="22"/>
      <c r="AB34" s="25"/>
      <c r="AC34" s="24" t="s">
        <v>54</v>
      </c>
    </row>
    <row r="35" spans="1:29" ht="104.25" customHeight="1">
      <c r="A35" s="61">
        <v>4</v>
      </c>
      <c r="B35" s="62" t="s">
        <v>239</v>
      </c>
      <c r="C35" s="62">
        <v>4</v>
      </c>
      <c r="D35" s="66" t="s">
        <v>253</v>
      </c>
      <c r="E35" s="66" t="s">
        <v>254</v>
      </c>
      <c r="F35" s="62">
        <v>290</v>
      </c>
      <c r="G35" s="66" t="s">
        <v>255</v>
      </c>
      <c r="H35" s="62" t="s">
        <v>66</v>
      </c>
      <c r="I35" s="66" t="s">
        <v>67</v>
      </c>
      <c r="J35" s="62">
        <v>29</v>
      </c>
      <c r="K35" s="62" t="s">
        <v>46</v>
      </c>
      <c r="L35" s="62">
        <v>1</v>
      </c>
      <c r="M35" s="62" t="s">
        <v>228</v>
      </c>
      <c r="N35" s="62" t="s">
        <v>256</v>
      </c>
      <c r="O35" s="66" t="s">
        <v>222</v>
      </c>
      <c r="P35" s="62" t="s">
        <v>223</v>
      </c>
      <c r="Q35" s="62"/>
      <c r="R35" s="62" t="s">
        <v>51</v>
      </c>
      <c r="S35" s="62" t="s">
        <v>224</v>
      </c>
      <c r="T35" s="62" t="s">
        <v>659</v>
      </c>
      <c r="U35" s="62">
        <v>92650</v>
      </c>
      <c r="V35" s="62">
        <v>92650</v>
      </c>
      <c r="W35" s="62">
        <v>92650</v>
      </c>
      <c r="X35" s="65">
        <f t="shared" si="0"/>
        <v>23162.5</v>
      </c>
      <c r="Y35" s="62">
        <f t="shared" si="1"/>
        <v>25</v>
      </c>
      <c r="Z35" s="62">
        <f t="shared" si="2"/>
        <v>25</v>
      </c>
      <c r="AA35" s="22"/>
      <c r="AB35" s="25"/>
      <c r="AC35" s="24" t="s">
        <v>54</v>
      </c>
    </row>
    <row r="36" spans="1:29" ht="104.25" customHeight="1">
      <c r="A36" s="61">
        <v>4</v>
      </c>
      <c r="B36" s="62" t="s">
        <v>257</v>
      </c>
      <c r="C36" s="62">
        <v>1</v>
      </c>
      <c r="D36" s="66" t="s">
        <v>258</v>
      </c>
      <c r="E36" s="66" t="s">
        <v>259</v>
      </c>
      <c r="F36" s="62">
        <v>299</v>
      </c>
      <c r="G36" s="66" t="s">
        <v>260</v>
      </c>
      <c r="H36" s="62" t="s">
        <v>66</v>
      </c>
      <c r="I36" s="66" t="s">
        <v>67</v>
      </c>
      <c r="J36" s="62">
        <v>30</v>
      </c>
      <c r="K36" s="62" t="s">
        <v>46</v>
      </c>
      <c r="L36" s="62">
        <v>1</v>
      </c>
      <c r="M36" s="62" t="s">
        <v>261</v>
      </c>
      <c r="N36" s="62" t="s">
        <v>262</v>
      </c>
      <c r="O36" s="66" t="s">
        <v>263</v>
      </c>
      <c r="P36" s="62" t="s">
        <v>264</v>
      </c>
      <c r="Q36" s="62"/>
      <c r="R36" s="62" t="s">
        <v>51</v>
      </c>
      <c r="S36" s="62" t="s">
        <v>265</v>
      </c>
      <c r="T36" s="62" t="s">
        <v>659</v>
      </c>
      <c r="U36" s="62">
        <v>92650</v>
      </c>
      <c r="V36" s="62">
        <v>92650</v>
      </c>
      <c r="W36" s="62">
        <v>92650</v>
      </c>
      <c r="X36" s="65">
        <f t="shared" si="0"/>
        <v>23162.5</v>
      </c>
      <c r="Y36" s="62">
        <f t="shared" si="1"/>
        <v>25</v>
      </c>
      <c r="Z36" s="62">
        <f t="shared" si="2"/>
        <v>25</v>
      </c>
      <c r="AA36" s="22"/>
      <c r="AB36" s="25"/>
      <c r="AC36" s="24" t="s">
        <v>54</v>
      </c>
    </row>
    <row r="37" spans="1:29" ht="104.25" customHeight="1">
      <c r="A37" s="61">
        <v>4</v>
      </c>
      <c r="B37" s="62" t="s">
        <v>266</v>
      </c>
      <c r="C37" s="62">
        <v>1</v>
      </c>
      <c r="D37" s="66" t="s">
        <v>267</v>
      </c>
      <c r="E37" s="66" t="s">
        <v>268</v>
      </c>
      <c r="F37" s="62">
        <v>300</v>
      </c>
      <c r="G37" s="66" t="s">
        <v>269</v>
      </c>
      <c r="H37" s="62" t="s">
        <v>66</v>
      </c>
      <c r="I37" s="66" t="s">
        <v>67</v>
      </c>
      <c r="J37" s="62">
        <v>31</v>
      </c>
      <c r="K37" s="62" t="s">
        <v>46</v>
      </c>
      <c r="L37" s="62">
        <v>1</v>
      </c>
      <c r="M37" s="62" t="s">
        <v>261</v>
      </c>
      <c r="N37" s="62" t="s">
        <v>270</v>
      </c>
      <c r="O37" s="66" t="s">
        <v>271</v>
      </c>
      <c r="P37" s="62" t="s">
        <v>272</v>
      </c>
      <c r="Q37" s="62"/>
      <c r="R37" s="62" t="s">
        <v>51</v>
      </c>
      <c r="S37" s="62" t="s">
        <v>265</v>
      </c>
      <c r="T37" s="62" t="s">
        <v>659</v>
      </c>
      <c r="U37" s="62">
        <v>92650</v>
      </c>
      <c r="V37" s="62">
        <v>92650</v>
      </c>
      <c r="W37" s="62">
        <v>92650</v>
      </c>
      <c r="X37" s="65">
        <f t="shared" si="0"/>
        <v>23162.5</v>
      </c>
      <c r="Y37" s="62">
        <f t="shared" si="1"/>
        <v>25</v>
      </c>
      <c r="Z37" s="62">
        <f t="shared" si="2"/>
        <v>25</v>
      </c>
      <c r="AA37" s="22"/>
      <c r="AB37" s="25"/>
      <c r="AC37" s="24" t="s">
        <v>54</v>
      </c>
    </row>
    <row r="38" spans="1:29" ht="104.25" customHeight="1">
      <c r="A38" s="61">
        <v>4</v>
      </c>
      <c r="B38" s="62" t="s">
        <v>266</v>
      </c>
      <c r="C38" s="62">
        <v>2</v>
      </c>
      <c r="D38" s="66" t="s">
        <v>273</v>
      </c>
      <c r="E38" s="66" t="s">
        <v>274</v>
      </c>
      <c r="F38" s="62">
        <v>301</v>
      </c>
      <c r="G38" s="66" t="s">
        <v>275</v>
      </c>
      <c r="H38" s="62" t="s">
        <v>66</v>
      </c>
      <c r="I38" s="66" t="s">
        <v>67</v>
      </c>
      <c r="J38" s="62">
        <v>32</v>
      </c>
      <c r="K38" s="62" t="s">
        <v>46</v>
      </c>
      <c r="L38" s="62">
        <v>1</v>
      </c>
      <c r="M38" s="62" t="s">
        <v>276</v>
      </c>
      <c r="N38" s="62" t="s">
        <v>277</v>
      </c>
      <c r="O38" s="66" t="s">
        <v>278</v>
      </c>
      <c r="P38" s="62" t="s">
        <v>279</v>
      </c>
      <c r="Q38" s="62"/>
      <c r="R38" s="62" t="s">
        <v>51</v>
      </c>
      <c r="S38" s="62" t="s">
        <v>280</v>
      </c>
      <c r="T38" s="62" t="s">
        <v>659</v>
      </c>
      <c r="U38" s="62">
        <v>92650</v>
      </c>
      <c r="V38" s="62">
        <v>92650</v>
      </c>
      <c r="W38" s="62">
        <v>92650</v>
      </c>
      <c r="X38" s="65">
        <f t="shared" si="0"/>
        <v>23162.5</v>
      </c>
      <c r="Y38" s="62">
        <f t="shared" si="1"/>
        <v>25</v>
      </c>
      <c r="Z38" s="62">
        <f t="shared" si="2"/>
        <v>25</v>
      </c>
      <c r="AA38" s="22"/>
      <c r="AB38" s="25"/>
      <c r="AC38" s="24" t="s">
        <v>54</v>
      </c>
    </row>
    <row r="39" spans="1:29" ht="119.25" customHeight="1">
      <c r="A39" s="61">
        <v>4</v>
      </c>
      <c r="B39" s="62" t="s">
        <v>281</v>
      </c>
      <c r="C39" s="62">
        <v>1</v>
      </c>
      <c r="D39" s="66" t="s">
        <v>282</v>
      </c>
      <c r="E39" s="66" t="s">
        <v>283</v>
      </c>
      <c r="F39" s="62">
        <v>302</v>
      </c>
      <c r="G39" s="66" t="s">
        <v>284</v>
      </c>
      <c r="H39" s="62" t="s">
        <v>66</v>
      </c>
      <c r="I39" s="66" t="s">
        <v>67</v>
      </c>
      <c r="J39" s="62">
        <v>33</v>
      </c>
      <c r="K39" s="62" t="s">
        <v>46</v>
      </c>
      <c r="L39" s="62">
        <v>1</v>
      </c>
      <c r="M39" s="62" t="s">
        <v>285</v>
      </c>
      <c r="N39" s="62" t="s">
        <v>286</v>
      </c>
      <c r="O39" s="66" t="s">
        <v>287</v>
      </c>
      <c r="P39" s="62" t="s">
        <v>288</v>
      </c>
      <c r="Q39" s="62"/>
      <c r="R39" s="62" t="s">
        <v>51</v>
      </c>
      <c r="S39" s="62" t="s">
        <v>289</v>
      </c>
      <c r="T39" s="62" t="s">
        <v>659</v>
      </c>
      <c r="U39" s="62">
        <v>92650</v>
      </c>
      <c r="V39" s="62">
        <v>92650</v>
      </c>
      <c r="W39" s="62">
        <v>92650</v>
      </c>
      <c r="X39" s="65">
        <f t="shared" si="0"/>
        <v>23162.5</v>
      </c>
      <c r="Y39" s="62">
        <f t="shared" si="1"/>
        <v>25</v>
      </c>
      <c r="Z39" s="62">
        <f t="shared" si="2"/>
        <v>25</v>
      </c>
      <c r="AA39" s="22"/>
      <c r="AB39" s="23"/>
      <c r="AC39" s="24" t="s">
        <v>54</v>
      </c>
    </row>
    <row r="40" spans="1:29" ht="104.25" customHeight="1">
      <c r="A40" s="61">
        <v>4</v>
      </c>
      <c r="B40" s="62" t="s">
        <v>281</v>
      </c>
      <c r="C40" s="62">
        <v>2</v>
      </c>
      <c r="D40" s="66" t="s">
        <v>290</v>
      </c>
      <c r="E40" s="66" t="s">
        <v>291</v>
      </c>
      <c r="F40" s="62">
        <v>303</v>
      </c>
      <c r="G40" s="66" t="s">
        <v>292</v>
      </c>
      <c r="H40" s="62" t="s">
        <v>66</v>
      </c>
      <c r="I40" s="66" t="s">
        <v>67</v>
      </c>
      <c r="J40" s="62">
        <v>34</v>
      </c>
      <c r="K40" s="62" t="s">
        <v>46</v>
      </c>
      <c r="L40" s="62">
        <v>1</v>
      </c>
      <c r="M40" s="62" t="s">
        <v>285</v>
      </c>
      <c r="N40" s="62" t="s">
        <v>293</v>
      </c>
      <c r="O40" s="66" t="s">
        <v>294</v>
      </c>
      <c r="P40" s="62" t="s">
        <v>295</v>
      </c>
      <c r="Q40" s="62"/>
      <c r="R40" s="62" t="s">
        <v>51</v>
      </c>
      <c r="S40" s="62" t="s">
        <v>296</v>
      </c>
      <c r="T40" s="62" t="s">
        <v>659</v>
      </c>
      <c r="U40" s="62">
        <v>92650</v>
      </c>
      <c r="V40" s="62">
        <v>92650</v>
      </c>
      <c r="W40" s="62">
        <v>92650</v>
      </c>
      <c r="X40" s="65">
        <f t="shared" si="0"/>
        <v>23162.5</v>
      </c>
      <c r="Y40" s="62">
        <f t="shared" si="1"/>
        <v>25</v>
      </c>
      <c r="Z40" s="62">
        <f t="shared" si="2"/>
        <v>25</v>
      </c>
      <c r="AA40" s="22"/>
      <c r="AB40" s="23"/>
      <c r="AC40" s="24" t="s">
        <v>54</v>
      </c>
    </row>
    <row r="41" spans="1:29" ht="118.5" customHeight="1">
      <c r="A41" s="61">
        <v>4</v>
      </c>
      <c r="B41" s="62" t="s">
        <v>281</v>
      </c>
      <c r="C41" s="62">
        <v>3</v>
      </c>
      <c r="D41" s="66" t="s">
        <v>297</v>
      </c>
      <c r="E41" s="66" t="s">
        <v>298</v>
      </c>
      <c r="F41" s="62">
        <v>304</v>
      </c>
      <c r="G41" s="66" t="s">
        <v>299</v>
      </c>
      <c r="H41" s="62" t="s">
        <v>66</v>
      </c>
      <c r="I41" s="66" t="s">
        <v>67</v>
      </c>
      <c r="J41" s="62">
        <v>35</v>
      </c>
      <c r="K41" s="62" t="s">
        <v>46</v>
      </c>
      <c r="L41" s="62">
        <v>1</v>
      </c>
      <c r="M41" s="62" t="s">
        <v>285</v>
      </c>
      <c r="N41" s="62" t="s">
        <v>300</v>
      </c>
      <c r="O41" s="66" t="s">
        <v>301</v>
      </c>
      <c r="P41" s="62" t="s">
        <v>302</v>
      </c>
      <c r="Q41" s="62"/>
      <c r="R41" s="62" t="s">
        <v>51</v>
      </c>
      <c r="S41" s="62" t="s">
        <v>303</v>
      </c>
      <c r="T41" s="62" t="s">
        <v>659</v>
      </c>
      <c r="U41" s="62">
        <v>92650</v>
      </c>
      <c r="V41" s="62">
        <v>92650</v>
      </c>
      <c r="W41" s="62">
        <v>92650</v>
      </c>
      <c r="X41" s="65">
        <f t="shared" si="0"/>
        <v>23162.5</v>
      </c>
      <c r="Y41" s="62">
        <f t="shared" si="1"/>
        <v>25</v>
      </c>
      <c r="Z41" s="62">
        <f t="shared" si="2"/>
        <v>25</v>
      </c>
      <c r="AA41" s="22"/>
      <c r="AB41" s="25"/>
      <c r="AC41" s="24" t="s">
        <v>54</v>
      </c>
    </row>
    <row r="42" spans="1:29" ht="113.25" customHeight="1">
      <c r="A42" s="61">
        <v>4</v>
      </c>
      <c r="B42" s="62" t="s">
        <v>304</v>
      </c>
      <c r="C42" s="62">
        <v>1</v>
      </c>
      <c r="D42" s="66" t="s">
        <v>305</v>
      </c>
      <c r="E42" s="66" t="s">
        <v>306</v>
      </c>
      <c r="F42" s="62">
        <v>305</v>
      </c>
      <c r="G42" s="66" t="s">
        <v>307</v>
      </c>
      <c r="H42" s="62" t="s">
        <v>66</v>
      </c>
      <c r="I42" s="66" t="s">
        <v>67</v>
      </c>
      <c r="J42" s="62">
        <v>36</v>
      </c>
      <c r="K42" s="62" t="s">
        <v>46</v>
      </c>
      <c r="L42" s="62">
        <v>1</v>
      </c>
      <c r="M42" s="62" t="s">
        <v>308</v>
      </c>
      <c r="N42" s="62" t="s">
        <v>309</v>
      </c>
      <c r="O42" s="66" t="s">
        <v>310</v>
      </c>
      <c r="P42" s="62" t="s">
        <v>311</v>
      </c>
      <c r="Q42" s="62"/>
      <c r="R42" s="62" t="s">
        <v>51</v>
      </c>
      <c r="S42" s="62" t="s">
        <v>312</v>
      </c>
      <c r="T42" s="62" t="s">
        <v>659</v>
      </c>
      <c r="U42" s="62">
        <v>92650</v>
      </c>
      <c r="V42" s="62">
        <v>28317</v>
      </c>
      <c r="W42" s="62">
        <v>28317</v>
      </c>
      <c r="X42" s="65">
        <f t="shared" si="0"/>
        <v>7079.25</v>
      </c>
      <c r="Y42" s="62">
        <f t="shared" si="1"/>
        <v>25</v>
      </c>
      <c r="Z42" s="62">
        <f t="shared" si="2"/>
        <v>25</v>
      </c>
      <c r="AA42" s="22"/>
      <c r="AB42" s="23"/>
      <c r="AC42" s="24" t="s">
        <v>54</v>
      </c>
    </row>
    <row r="43" spans="1:29" ht="91.5" customHeight="1">
      <c r="A43" s="61">
        <v>4</v>
      </c>
      <c r="B43" s="62" t="s">
        <v>304</v>
      </c>
      <c r="C43" s="62">
        <v>2</v>
      </c>
      <c r="D43" s="66" t="s">
        <v>313</v>
      </c>
      <c r="E43" s="66" t="s">
        <v>314</v>
      </c>
      <c r="F43" s="62">
        <v>306</v>
      </c>
      <c r="G43" s="66" t="s">
        <v>315</v>
      </c>
      <c r="H43" s="62" t="s">
        <v>66</v>
      </c>
      <c r="I43" s="66" t="s">
        <v>79</v>
      </c>
      <c r="J43" s="62">
        <v>37</v>
      </c>
      <c r="K43" s="62" t="s">
        <v>46</v>
      </c>
      <c r="L43" s="62">
        <v>1</v>
      </c>
      <c r="M43" s="62" t="s">
        <v>80</v>
      </c>
      <c r="N43" s="62" t="s">
        <v>316</v>
      </c>
      <c r="O43" s="66" t="s">
        <v>317</v>
      </c>
      <c r="P43" s="62" t="s">
        <v>318</v>
      </c>
      <c r="Q43" s="62"/>
      <c r="R43" s="62" t="s">
        <v>51</v>
      </c>
      <c r="S43" s="62" t="s">
        <v>319</v>
      </c>
      <c r="T43" s="62" t="s">
        <v>659</v>
      </c>
      <c r="U43" s="62">
        <v>92650</v>
      </c>
      <c r="V43" s="62">
        <v>92650</v>
      </c>
      <c r="W43" s="62">
        <v>92650</v>
      </c>
      <c r="X43" s="65">
        <f t="shared" si="0"/>
        <v>23162.5</v>
      </c>
      <c r="Y43" s="62">
        <f t="shared" si="1"/>
        <v>25</v>
      </c>
      <c r="Z43" s="62">
        <f t="shared" si="2"/>
        <v>25</v>
      </c>
      <c r="AA43" s="22"/>
      <c r="AB43" s="25"/>
      <c r="AC43" s="24" t="s">
        <v>54</v>
      </c>
    </row>
    <row r="44" spans="1:29" ht="106.5" customHeight="1">
      <c r="A44" s="61">
        <v>4</v>
      </c>
      <c r="B44" s="62" t="s">
        <v>304</v>
      </c>
      <c r="C44" s="62">
        <v>3</v>
      </c>
      <c r="D44" s="66" t="s">
        <v>320</v>
      </c>
      <c r="E44" s="66" t="s">
        <v>321</v>
      </c>
      <c r="F44" s="62">
        <v>307</v>
      </c>
      <c r="G44" s="66" t="s">
        <v>322</v>
      </c>
      <c r="H44" s="62" t="s">
        <v>66</v>
      </c>
      <c r="I44" s="66" t="s">
        <v>67</v>
      </c>
      <c r="J44" s="62">
        <v>38</v>
      </c>
      <c r="K44" s="62" t="s">
        <v>46</v>
      </c>
      <c r="L44" s="62">
        <v>1</v>
      </c>
      <c r="M44" s="62" t="s">
        <v>308</v>
      </c>
      <c r="N44" s="62" t="s">
        <v>323</v>
      </c>
      <c r="O44" s="66" t="s">
        <v>324</v>
      </c>
      <c r="P44" s="62" t="s">
        <v>112</v>
      </c>
      <c r="Q44" s="62"/>
      <c r="R44" s="62" t="s">
        <v>51</v>
      </c>
      <c r="S44" s="62" t="s">
        <v>183</v>
      </c>
      <c r="T44" s="62" t="s">
        <v>659</v>
      </c>
      <c r="U44" s="62">
        <v>92650</v>
      </c>
      <c r="V44" s="62">
        <v>27539</v>
      </c>
      <c r="W44" s="62">
        <v>27539</v>
      </c>
      <c r="X44" s="65">
        <f t="shared" si="0"/>
        <v>6884.75</v>
      </c>
      <c r="Y44" s="62">
        <f t="shared" si="1"/>
        <v>25</v>
      </c>
      <c r="Z44" s="62">
        <f t="shared" si="2"/>
        <v>25</v>
      </c>
      <c r="AA44" s="22"/>
      <c r="AB44" s="23"/>
      <c r="AC44" s="24" t="s">
        <v>54</v>
      </c>
    </row>
    <row r="45" spans="1:29" ht="131.25" customHeight="1">
      <c r="A45" s="61">
        <v>4</v>
      </c>
      <c r="B45" s="62" t="s">
        <v>325</v>
      </c>
      <c r="C45" s="62">
        <v>1</v>
      </c>
      <c r="D45" s="66" t="s">
        <v>326</v>
      </c>
      <c r="E45" s="66" t="s">
        <v>327</v>
      </c>
      <c r="F45" s="62">
        <v>308</v>
      </c>
      <c r="G45" s="66" t="s">
        <v>328</v>
      </c>
      <c r="H45" s="62" t="s">
        <v>66</v>
      </c>
      <c r="I45" s="66" t="s">
        <v>67</v>
      </c>
      <c r="J45" s="62">
        <v>39</v>
      </c>
      <c r="K45" s="62" t="s">
        <v>46</v>
      </c>
      <c r="L45" s="62">
        <v>1</v>
      </c>
      <c r="M45" s="62" t="s">
        <v>329</v>
      </c>
      <c r="N45" s="62" t="s">
        <v>330</v>
      </c>
      <c r="O45" s="66" t="s">
        <v>331</v>
      </c>
      <c r="P45" s="62" t="s">
        <v>332</v>
      </c>
      <c r="Q45" s="62"/>
      <c r="R45" s="62" t="s">
        <v>51</v>
      </c>
      <c r="S45" s="62" t="s">
        <v>333</v>
      </c>
      <c r="T45" s="62" t="s">
        <v>659</v>
      </c>
      <c r="U45" s="62">
        <v>92650</v>
      </c>
      <c r="V45" s="62">
        <v>55726</v>
      </c>
      <c r="W45" s="62">
        <v>55726</v>
      </c>
      <c r="X45" s="65">
        <f t="shared" si="0"/>
        <v>13931.5</v>
      </c>
      <c r="Y45" s="62">
        <f t="shared" si="1"/>
        <v>25</v>
      </c>
      <c r="Z45" s="62">
        <f t="shared" si="2"/>
        <v>25</v>
      </c>
      <c r="AA45" s="22"/>
      <c r="AB45" s="25"/>
      <c r="AC45" s="24" t="s">
        <v>54</v>
      </c>
    </row>
    <row r="46" spans="1:29" ht="128.25" customHeight="1">
      <c r="A46" s="61">
        <v>4</v>
      </c>
      <c r="B46" s="62" t="s">
        <v>325</v>
      </c>
      <c r="C46" s="62">
        <v>2</v>
      </c>
      <c r="D46" s="66" t="s">
        <v>334</v>
      </c>
      <c r="E46" s="66" t="s">
        <v>335</v>
      </c>
      <c r="F46" s="62">
        <v>309</v>
      </c>
      <c r="G46" s="66" t="s">
        <v>336</v>
      </c>
      <c r="H46" s="62" t="s">
        <v>66</v>
      </c>
      <c r="I46" s="66" t="s">
        <v>67</v>
      </c>
      <c r="J46" s="62">
        <v>40</v>
      </c>
      <c r="K46" s="62" t="s">
        <v>46</v>
      </c>
      <c r="L46" s="62">
        <v>1</v>
      </c>
      <c r="M46" s="62" t="s">
        <v>329</v>
      </c>
      <c r="N46" s="62" t="s">
        <v>337</v>
      </c>
      <c r="O46" s="66" t="s">
        <v>338</v>
      </c>
      <c r="P46" s="62" t="s">
        <v>339</v>
      </c>
      <c r="Q46" s="62"/>
      <c r="R46" s="62" t="s">
        <v>51</v>
      </c>
      <c r="S46" s="62" t="s">
        <v>340</v>
      </c>
      <c r="T46" s="62" t="s">
        <v>659</v>
      </c>
      <c r="U46" s="62">
        <v>92650</v>
      </c>
      <c r="V46" s="62">
        <v>55726</v>
      </c>
      <c r="W46" s="62">
        <v>55726</v>
      </c>
      <c r="X46" s="65">
        <f t="shared" si="0"/>
        <v>13931.5</v>
      </c>
      <c r="Y46" s="62">
        <f t="shared" si="1"/>
        <v>25</v>
      </c>
      <c r="Z46" s="62">
        <f t="shared" si="2"/>
        <v>25</v>
      </c>
      <c r="AA46" s="22"/>
      <c r="AB46" s="60" t="s">
        <v>660</v>
      </c>
      <c r="AC46" s="24" t="s">
        <v>54</v>
      </c>
    </row>
    <row r="47" spans="1:29" ht="114.75" customHeight="1">
      <c r="A47" s="61">
        <v>4</v>
      </c>
      <c r="B47" s="62" t="s">
        <v>325</v>
      </c>
      <c r="C47" s="62">
        <v>3</v>
      </c>
      <c r="D47" s="66" t="s">
        <v>334</v>
      </c>
      <c r="E47" s="66" t="s">
        <v>341</v>
      </c>
      <c r="F47" s="62">
        <v>310</v>
      </c>
      <c r="G47" s="66" t="s">
        <v>342</v>
      </c>
      <c r="H47" s="62" t="s">
        <v>66</v>
      </c>
      <c r="I47" s="66" t="s">
        <v>67</v>
      </c>
      <c r="J47" s="62">
        <v>41</v>
      </c>
      <c r="K47" s="62" t="s">
        <v>46</v>
      </c>
      <c r="L47" s="62">
        <v>1</v>
      </c>
      <c r="M47" s="62" t="s">
        <v>343</v>
      </c>
      <c r="N47" s="62" t="s">
        <v>344</v>
      </c>
      <c r="O47" s="66" t="s">
        <v>345</v>
      </c>
      <c r="P47" s="62" t="s">
        <v>346</v>
      </c>
      <c r="Q47" s="62"/>
      <c r="R47" s="62" t="s">
        <v>51</v>
      </c>
      <c r="S47" s="62" t="s">
        <v>347</v>
      </c>
      <c r="T47" s="62" t="s">
        <v>659</v>
      </c>
      <c r="U47" s="62">
        <v>92650</v>
      </c>
      <c r="V47" s="62">
        <v>92650</v>
      </c>
      <c r="W47" s="62">
        <v>92650</v>
      </c>
      <c r="X47" s="65">
        <f t="shared" si="0"/>
        <v>23162.5</v>
      </c>
      <c r="Y47" s="62">
        <f t="shared" si="1"/>
        <v>25</v>
      </c>
      <c r="Z47" s="62">
        <f t="shared" si="2"/>
        <v>25</v>
      </c>
      <c r="AA47" s="22"/>
      <c r="AB47" s="23"/>
      <c r="AC47" s="24" t="s">
        <v>54</v>
      </c>
    </row>
    <row r="48" spans="1:29" ht="157.5" customHeight="1">
      <c r="A48" s="61">
        <v>4</v>
      </c>
      <c r="B48" s="62" t="s">
        <v>325</v>
      </c>
      <c r="C48" s="62">
        <v>4</v>
      </c>
      <c r="D48" s="66" t="s">
        <v>348</v>
      </c>
      <c r="E48" s="66" t="s">
        <v>349</v>
      </c>
      <c r="F48" s="62">
        <v>311</v>
      </c>
      <c r="G48" s="66" t="s">
        <v>350</v>
      </c>
      <c r="H48" s="62" t="s">
        <v>66</v>
      </c>
      <c r="I48" s="66" t="s">
        <v>67</v>
      </c>
      <c r="J48" s="62">
        <v>42</v>
      </c>
      <c r="K48" s="62" t="s">
        <v>46</v>
      </c>
      <c r="L48" s="62">
        <v>1</v>
      </c>
      <c r="M48" s="62" t="s">
        <v>351</v>
      </c>
      <c r="N48" s="62" t="s">
        <v>352</v>
      </c>
      <c r="O48" s="66" t="s">
        <v>353</v>
      </c>
      <c r="P48" s="62" t="s">
        <v>354</v>
      </c>
      <c r="Q48" s="62"/>
      <c r="R48" s="62" t="s">
        <v>51</v>
      </c>
      <c r="S48" s="62" t="s">
        <v>355</v>
      </c>
      <c r="T48" s="62" t="s">
        <v>659</v>
      </c>
      <c r="U48" s="62">
        <v>92650</v>
      </c>
      <c r="V48" s="62">
        <v>92650</v>
      </c>
      <c r="W48" s="62">
        <v>92650</v>
      </c>
      <c r="X48" s="65">
        <f t="shared" si="0"/>
        <v>23162.5</v>
      </c>
      <c r="Y48" s="62">
        <f t="shared" si="1"/>
        <v>25</v>
      </c>
      <c r="Z48" s="62">
        <f t="shared" si="2"/>
        <v>25</v>
      </c>
      <c r="AA48" s="22"/>
      <c r="AB48" s="60"/>
      <c r="AC48" s="24" t="s">
        <v>54</v>
      </c>
    </row>
    <row r="49" spans="1:31" ht="149.25" customHeight="1">
      <c r="A49" s="61">
        <v>4</v>
      </c>
      <c r="B49" s="62" t="s">
        <v>356</v>
      </c>
      <c r="C49" s="62">
        <v>1</v>
      </c>
      <c r="D49" s="66" t="s">
        <v>357</v>
      </c>
      <c r="E49" s="66" t="s">
        <v>358</v>
      </c>
      <c r="F49" s="62">
        <v>312</v>
      </c>
      <c r="G49" s="66" t="s">
        <v>359</v>
      </c>
      <c r="H49" s="62" t="s">
        <v>66</v>
      </c>
      <c r="I49" s="66" t="s">
        <v>67</v>
      </c>
      <c r="J49" s="62">
        <v>43</v>
      </c>
      <c r="K49" s="62" t="s">
        <v>46</v>
      </c>
      <c r="L49" s="62">
        <v>1</v>
      </c>
      <c r="M49" s="62" t="s">
        <v>360</v>
      </c>
      <c r="N49" s="62" t="s">
        <v>361</v>
      </c>
      <c r="O49" s="66" t="s">
        <v>362</v>
      </c>
      <c r="P49" s="62" t="s">
        <v>363</v>
      </c>
      <c r="Q49" s="62"/>
      <c r="R49" s="62" t="s">
        <v>51</v>
      </c>
      <c r="S49" s="62" t="s">
        <v>364</v>
      </c>
      <c r="T49" s="62" t="s">
        <v>659</v>
      </c>
      <c r="U49" s="62">
        <v>92650</v>
      </c>
      <c r="V49" s="62">
        <v>92650</v>
      </c>
      <c r="W49" s="62">
        <v>92650</v>
      </c>
      <c r="X49" s="65">
        <f t="shared" si="0"/>
        <v>23162.5</v>
      </c>
      <c r="Y49" s="62">
        <f t="shared" si="1"/>
        <v>25</v>
      </c>
      <c r="Z49" s="62">
        <f t="shared" si="2"/>
        <v>25</v>
      </c>
      <c r="AA49" s="22"/>
      <c r="AB49" s="25"/>
      <c r="AC49" s="24" t="s">
        <v>54</v>
      </c>
    </row>
    <row r="50" spans="1:31" ht="141.75" customHeight="1">
      <c r="A50" s="61">
        <v>4</v>
      </c>
      <c r="B50" s="62" t="s">
        <v>356</v>
      </c>
      <c r="C50" s="62">
        <v>2</v>
      </c>
      <c r="D50" s="66" t="s">
        <v>365</v>
      </c>
      <c r="E50" s="66" t="s">
        <v>366</v>
      </c>
      <c r="F50" s="62">
        <v>313</v>
      </c>
      <c r="G50" s="66" t="s">
        <v>367</v>
      </c>
      <c r="H50" s="62" t="s">
        <v>66</v>
      </c>
      <c r="I50" s="66" t="s">
        <v>67</v>
      </c>
      <c r="J50" s="62">
        <v>44</v>
      </c>
      <c r="K50" s="62" t="s">
        <v>46</v>
      </c>
      <c r="L50" s="62">
        <v>1</v>
      </c>
      <c r="M50" s="62" t="s">
        <v>360</v>
      </c>
      <c r="N50" s="62" t="s">
        <v>368</v>
      </c>
      <c r="O50" s="66" t="s">
        <v>369</v>
      </c>
      <c r="P50" s="62" t="s">
        <v>370</v>
      </c>
      <c r="Q50" s="62"/>
      <c r="R50" s="62" t="s">
        <v>51</v>
      </c>
      <c r="S50" s="62" t="s">
        <v>364</v>
      </c>
      <c r="T50" s="62" t="s">
        <v>659</v>
      </c>
      <c r="U50" s="62">
        <v>92650</v>
      </c>
      <c r="V50" s="62">
        <v>92650</v>
      </c>
      <c r="W50" s="62">
        <v>92650</v>
      </c>
      <c r="X50" s="65">
        <f t="shared" si="0"/>
        <v>23162.5</v>
      </c>
      <c r="Y50" s="62">
        <f t="shared" si="1"/>
        <v>25</v>
      </c>
      <c r="Z50" s="62">
        <f t="shared" si="2"/>
        <v>25</v>
      </c>
      <c r="AA50" s="22"/>
      <c r="AB50" s="25"/>
      <c r="AC50" s="24" t="s">
        <v>54</v>
      </c>
    </row>
    <row r="51" spans="1:31" ht="138.75" customHeight="1">
      <c r="A51" s="61">
        <v>4</v>
      </c>
      <c r="B51" s="62" t="s">
        <v>371</v>
      </c>
      <c r="C51" s="62">
        <v>1</v>
      </c>
      <c r="D51" s="66" t="s">
        <v>372</v>
      </c>
      <c r="E51" s="66" t="s">
        <v>373</v>
      </c>
      <c r="F51" s="62">
        <v>315</v>
      </c>
      <c r="G51" s="66" t="s">
        <v>374</v>
      </c>
      <c r="H51" s="62" t="s">
        <v>66</v>
      </c>
      <c r="I51" s="66" t="s">
        <v>67</v>
      </c>
      <c r="J51" s="62">
        <v>45</v>
      </c>
      <c r="K51" s="62" t="s">
        <v>46</v>
      </c>
      <c r="L51" s="62">
        <v>1</v>
      </c>
      <c r="M51" s="62" t="s">
        <v>94</v>
      </c>
      <c r="N51" s="62" t="s">
        <v>375</v>
      </c>
      <c r="O51" s="66" t="s">
        <v>376</v>
      </c>
      <c r="P51" s="62" t="s">
        <v>112</v>
      </c>
      <c r="Q51" s="62"/>
      <c r="R51" s="62" t="s">
        <v>51</v>
      </c>
      <c r="S51" s="62" t="s">
        <v>183</v>
      </c>
      <c r="T51" s="62" t="s">
        <v>659</v>
      </c>
      <c r="U51" s="62">
        <v>92650</v>
      </c>
      <c r="V51" s="62">
        <v>92650</v>
      </c>
      <c r="W51" s="62">
        <v>92650</v>
      </c>
      <c r="X51" s="65">
        <f t="shared" si="0"/>
        <v>23162.5</v>
      </c>
      <c r="Y51" s="62">
        <f t="shared" si="1"/>
        <v>25</v>
      </c>
      <c r="Z51" s="62">
        <f t="shared" si="2"/>
        <v>25</v>
      </c>
      <c r="AA51" s="22"/>
      <c r="AB51" s="60"/>
      <c r="AC51" s="24" t="s">
        <v>54</v>
      </c>
    </row>
    <row r="52" spans="1:31" ht="138.75" customHeight="1">
      <c r="A52" s="61">
        <v>4</v>
      </c>
      <c r="B52" s="62" t="s">
        <v>377</v>
      </c>
      <c r="C52" s="62">
        <v>2</v>
      </c>
      <c r="D52" s="66" t="s">
        <v>378</v>
      </c>
      <c r="E52" s="66" t="s">
        <v>379</v>
      </c>
      <c r="F52" s="62">
        <v>316</v>
      </c>
      <c r="G52" s="66" t="s">
        <v>380</v>
      </c>
      <c r="H52" s="62" t="s">
        <v>66</v>
      </c>
      <c r="I52" s="66" t="s">
        <v>67</v>
      </c>
      <c r="J52" s="62">
        <v>46</v>
      </c>
      <c r="K52" s="62" t="s">
        <v>46</v>
      </c>
      <c r="L52" s="62">
        <v>1</v>
      </c>
      <c r="M52" s="62" t="s">
        <v>94</v>
      </c>
      <c r="N52" s="62" t="s">
        <v>381</v>
      </c>
      <c r="O52" s="66" t="s">
        <v>376</v>
      </c>
      <c r="P52" s="62" t="s">
        <v>382</v>
      </c>
      <c r="Q52" s="62"/>
      <c r="R52" s="62" t="s">
        <v>51</v>
      </c>
      <c r="S52" s="62" t="s">
        <v>183</v>
      </c>
      <c r="T52" s="62" t="s">
        <v>659</v>
      </c>
      <c r="U52" s="62">
        <v>92650</v>
      </c>
      <c r="V52" s="62">
        <v>92650</v>
      </c>
      <c r="W52" s="62">
        <v>92650</v>
      </c>
      <c r="X52" s="65">
        <f t="shared" si="0"/>
        <v>23162.5</v>
      </c>
      <c r="Y52" s="62">
        <f t="shared" si="1"/>
        <v>25</v>
      </c>
      <c r="Z52" s="62">
        <f t="shared" si="2"/>
        <v>25</v>
      </c>
      <c r="AA52" s="22"/>
      <c r="AB52" s="25"/>
      <c r="AC52" s="24"/>
    </row>
    <row r="53" spans="1:31" ht="168" customHeight="1">
      <c r="A53" s="61">
        <v>4</v>
      </c>
      <c r="B53" s="62" t="s">
        <v>371</v>
      </c>
      <c r="C53" s="62">
        <v>3</v>
      </c>
      <c r="D53" s="66" t="s">
        <v>383</v>
      </c>
      <c r="E53" s="66" t="s">
        <v>384</v>
      </c>
      <c r="F53" s="62">
        <v>318</v>
      </c>
      <c r="G53" s="66" t="s">
        <v>385</v>
      </c>
      <c r="H53" s="62" t="s">
        <v>66</v>
      </c>
      <c r="I53" s="66" t="s">
        <v>67</v>
      </c>
      <c r="J53" s="62">
        <v>47</v>
      </c>
      <c r="K53" s="62" t="s">
        <v>46</v>
      </c>
      <c r="L53" s="62">
        <v>1</v>
      </c>
      <c r="M53" s="62" t="s">
        <v>157</v>
      </c>
      <c r="N53" s="62" t="s">
        <v>386</v>
      </c>
      <c r="O53" s="66" t="s">
        <v>387</v>
      </c>
      <c r="P53" s="62" t="s">
        <v>388</v>
      </c>
      <c r="Q53" s="62"/>
      <c r="R53" s="62" t="s">
        <v>51</v>
      </c>
      <c r="S53" s="62" t="s">
        <v>161</v>
      </c>
      <c r="T53" s="62" t="s">
        <v>659</v>
      </c>
      <c r="U53" s="62">
        <v>92650</v>
      </c>
      <c r="V53" s="62">
        <v>92650</v>
      </c>
      <c r="W53" s="62">
        <v>92650</v>
      </c>
      <c r="X53" s="65">
        <f t="shared" si="0"/>
        <v>23162.5</v>
      </c>
      <c r="Y53" s="62">
        <f t="shared" si="1"/>
        <v>25</v>
      </c>
      <c r="Z53" s="62">
        <f t="shared" si="2"/>
        <v>25</v>
      </c>
      <c r="AA53" s="22"/>
      <c r="AB53" s="23"/>
      <c r="AC53" s="24" t="s">
        <v>54</v>
      </c>
    </row>
    <row r="54" spans="1:31" ht="124.5" customHeight="1">
      <c r="A54" s="61">
        <v>4</v>
      </c>
      <c r="B54" s="62" t="s">
        <v>371</v>
      </c>
      <c r="C54" s="62">
        <v>4</v>
      </c>
      <c r="D54" s="66" t="s">
        <v>389</v>
      </c>
      <c r="E54" s="66" t="s">
        <v>390</v>
      </c>
      <c r="F54" s="62">
        <v>319</v>
      </c>
      <c r="G54" s="66" t="s">
        <v>391</v>
      </c>
      <c r="H54" s="62" t="s">
        <v>66</v>
      </c>
      <c r="I54" s="66" t="s">
        <v>67</v>
      </c>
      <c r="J54" s="62">
        <v>48</v>
      </c>
      <c r="K54" s="62" t="s">
        <v>46</v>
      </c>
      <c r="L54" s="62">
        <v>1</v>
      </c>
      <c r="M54" s="62" t="s">
        <v>343</v>
      </c>
      <c r="N54" s="62" t="s">
        <v>392</v>
      </c>
      <c r="O54" s="66" t="s">
        <v>393</v>
      </c>
      <c r="P54" s="62" t="s">
        <v>394</v>
      </c>
      <c r="Q54" s="62"/>
      <c r="R54" s="62" t="s">
        <v>51</v>
      </c>
      <c r="S54" s="62" t="s">
        <v>395</v>
      </c>
      <c r="T54" s="62" t="s">
        <v>659</v>
      </c>
      <c r="U54" s="62">
        <v>92650</v>
      </c>
      <c r="V54" s="62">
        <v>92650</v>
      </c>
      <c r="W54" s="62">
        <v>92650</v>
      </c>
      <c r="X54" s="65">
        <f t="shared" si="0"/>
        <v>23162.5</v>
      </c>
      <c r="Y54" s="62">
        <f t="shared" si="1"/>
        <v>25</v>
      </c>
      <c r="Z54" s="62">
        <f t="shared" si="2"/>
        <v>25</v>
      </c>
      <c r="AA54" s="22"/>
      <c r="AB54" s="23"/>
      <c r="AC54" s="24" t="s">
        <v>54</v>
      </c>
    </row>
    <row r="55" spans="1:31" ht="150.75" customHeight="1">
      <c r="A55" s="61">
        <v>4</v>
      </c>
      <c r="B55" s="62" t="s">
        <v>377</v>
      </c>
      <c r="C55" s="62">
        <v>5</v>
      </c>
      <c r="D55" s="66" t="s">
        <v>396</v>
      </c>
      <c r="E55" s="66" t="s">
        <v>397</v>
      </c>
      <c r="F55" s="62">
        <v>320</v>
      </c>
      <c r="G55" s="66" t="s">
        <v>398</v>
      </c>
      <c r="H55" s="62" t="s">
        <v>66</v>
      </c>
      <c r="I55" s="66" t="s">
        <v>67</v>
      </c>
      <c r="J55" s="62">
        <v>49</v>
      </c>
      <c r="K55" s="62" t="s">
        <v>46</v>
      </c>
      <c r="L55" s="62">
        <v>1</v>
      </c>
      <c r="M55" s="62" t="s">
        <v>343</v>
      </c>
      <c r="N55" s="62" t="s">
        <v>399</v>
      </c>
      <c r="O55" s="66" t="s">
        <v>400</v>
      </c>
      <c r="P55" s="62" t="s">
        <v>394</v>
      </c>
      <c r="Q55" s="62"/>
      <c r="R55" s="62" t="s">
        <v>51</v>
      </c>
      <c r="S55" s="62" t="s">
        <v>395</v>
      </c>
      <c r="T55" s="62" t="s">
        <v>659</v>
      </c>
      <c r="U55" s="62">
        <v>92650</v>
      </c>
      <c r="V55" s="62">
        <v>92650</v>
      </c>
      <c r="W55" s="62">
        <v>92650</v>
      </c>
      <c r="X55" s="65">
        <f t="shared" si="0"/>
        <v>23162.5</v>
      </c>
      <c r="Y55" s="62">
        <f t="shared" si="1"/>
        <v>25</v>
      </c>
      <c r="Z55" s="62">
        <f t="shared" si="2"/>
        <v>25</v>
      </c>
      <c r="AA55" s="22"/>
      <c r="AB55" s="23"/>
      <c r="AC55" s="24"/>
    </row>
    <row r="56" spans="1:31" ht="111" customHeight="1">
      <c r="A56" s="61">
        <v>4</v>
      </c>
      <c r="B56" s="62" t="s">
        <v>401</v>
      </c>
      <c r="C56" s="62">
        <v>1</v>
      </c>
      <c r="D56" s="66" t="s">
        <v>402</v>
      </c>
      <c r="E56" s="66" t="s">
        <v>403</v>
      </c>
      <c r="F56" s="62">
        <v>321</v>
      </c>
      <c r="G56" s="66" t="s">
        <v>404</v>
      </c>
      <c r="H56" s="62" t="s">
        <v>66</v>
      </c>
      <c r="I56" s="66" t="s">
        <v>67</v>
      </c>
      <c r="J56" s="62">
        <v>50</v>
      </c>
      <c r="K56" s="62" t="s">
        <v>46</v>
      </c>
      <c r="L56" s="62">
        <v>1</v>
      </c>
      <c r="M56" s="62" t="s">
        <v>343</v>
      </c>
      <c r="N56" s="62" t="s">
        <v>405</v>
      </c>
      <c r="O56" s="66" t="s">
        <v>406</v>
      </c>
      <c r="P56" s="62" t="s">
        <v>407</v>
      </c>
      <c r="Q56" s="62"/>
      <c r="R56" s="62" t="s">
        <v>51</v>
      </c>
      <c r="S56" s="62" t="s">
        <v>408</v>
      </c>
      <c r="T56" s="62" t="s">
        <v>659</v>
      </c>
      <c r="U56" s="62">
        <v>92650</v>
      </c>
      <c r="V56" s="62">
        <v>92650</v>
      </c>
      <c r="W56" s="62">
        <v>92650</v>
      </c>
      <c r="X56" s="65">
        <f t="shared" si="0"/>
        <v>23162.5</v>
      </c>
      <c r="Y56" s="62">
        <f t="shared" si="1"/>
        <v>25</v>
      </c>
      <c r="Z56" s="62">
        <f t="shared" si="2"/>
        <v>25</v>
      </c>
      <c r="AA56" s="22"/>
      <c r="AB56" s="23"/>
      <c r="AC56" s="24" t="s">
        <v>54</v>
      </c>
      <c r="AE56" t="s">
        <v>409</v>
      </c>
    </row>
    <row r="57" spans="1:31" ht="154.5" customHeight="1">
      <c r="A57" s="61">
        <v>4</v>
      </c>
      <c r="B57" s="62" t="s">
        <v>401</v>
      </c>
      <c r="C57" s="62">
        <v>2</v>
      </c>
      <c r="D57" s="66" t="s">
        <v>410</v>
      </c>
      <c r="E57" s="66" t="s">
        <v>411</v>
      </c>
      <c r="F57" s="62">
        <v>322</v>
      </c>
      <c r="G57" s="66" t="s">
        <v>412</v>
      </c>
      <c r="H57" s="62" t="s">
        <v>66</v>
      </c>
      <c r="I57" s="66" t="s">
        <v>67</v>
      </c>
      <c r="J57" s="62">
        <v>51</v>
      </c>
      <c r="K57" s="62" t="s">
        <v>46</v>
      </c>
      <c r="L57" s="62">
        <v>1</v>
      </c>
      <c r="M57" s="62" t="s">
        <v>343</v>
      </c>
      <c r="N57" s="62" t="s">
        <v>413</v>
      </c>
      <c r="O57" s="66" t="s">
        <v>414</v>
      </c>
      <c r="P57" s="62" t="s">
        <v>415</v>
      </c>
      <c r="Q57" s="62"/>
      <c r="R57" s="62" t="s">
        <v>51</v>
      </c>
      <c r="S57" s="62" t="s">
        <v>408</v>
      </c>
      <c r="T57" s="62" t="s">
        <v>659</v>
      </c>
      <c r="U57" s="62">
        <v>92650</v>
      </c>
      <c r="V57" s="62">
        <v>92650</v>
      </c>
      <c r="W57" s="62">
        <v>92650</v>
      </c>
      <c r="X57" s="65">
        <f t="shared" si="0"/>
        <v>23162.5</v>
      </c>
      <c r="Y57" s="62">
        <f t="shared" si="1"/>
        <v>25</v>
      </c>
      <c r="Z57" s="62">
        <f t="shared" si="2"/>
        <v>25</v>
      </c>
      <c r="AA57" s="22"/>
      <c r="AB57" s="25"/>
      <c r="AC57" s="24" t="s">
        <v>54</v>
      </c>
    </row>
    <row r="58" spans="1:31" ht="126" customHeight="1" thickBot="1">
      <c r="A58" s="71">
        <v>4</v>
      </c>
      <c r="B58" s="72" t="s">
        <v>416</v>
      </c>
      <c r="C58" s="72">
        <v>1</v>
      </c>
      <c r="D58" s="73" t="s">
        <v>417</v>
      </c>
      <c r="E58" s="73" t="s">
        <v>418</v>
      </c>
      <c r="F58" s="72">
        <v>323</v>
      </c>
      <c r="G58" s="73" t="s">
        <v>419</v>
      </c>
      <c r="H58" s="62" t="s">
        <v>66</v>
      </c>
      <c r="I58" s="72" t="s">
        <v>67</v>
      </c>
      <c r="J58" s="62">
        <v>52</v>
      </c>
      <c r="K58" s="72" t="s">
        <v>46</v>
      </c>
      <c r="L58" s="72">
        <v>1</v>
      </c>
      <c r="M58" s="72" t="s">
        <v>420</v>
      </c>
      <c r="N58" s="72" t="s">
        <v>421</v>
      </c>
      <c r="O58" s="73" t="s">
        <v>422</v>
      </c>
      <c r="P58" s="72" t="s">
        <v>423</v>
      </c>
      <c r="Q58" s="72"/>
      <c r="R58" s="62" t="s">
        <v>51</v>
      </c>
      <c r="S58" s="72" t="s">
        <v>424</v>
      </c>
      <c r="T58" s="72" t="s">
        <v>659</v>
      </c>
      <c r="U58" s="72">
        <v>92650</v>
      </c>
      <c r="V58" s="62">
        <v>92650</v>
      </c>
      <c r="W58" s="62">
        <v>92650</v>
      </c>
      <c r="X58" s="65">
        <f t="shared" si="0"/>
        <v>23162.5</v>
      </c>
      <c r="Y58" s="62">
        <f t="shared" si="1"/>
        <v>25</v>
      </c>
      <c r="Z58" s="62">
        <f t="shared" si="2"/>
        <v>25</v>
      </c>
      <c r="AA58" s="26"/>
      <c r="AB58" s="27"/>
      <c r="AC58" s="28" t="s">
        <v>54</v>
      </c>
    </row>
    <row r="59" spans="1:31" ht="129.75" customHeight="1">
      <c r="D59" s="29"/>
      <c r="F59" t="s">
        <v>425</v>
      </c>
    </row>
    <row r="60" spans="1:31" ht="126.75" customHeight="1">
      <c r="D60" s="29"/>
    </row>
    <row r="61" spans="1:31" ht="101.25" customHeight="1">
      <c r="D61" t="s">
        <v>426</v>
      </c>
    </row>
    <row r="62" spans="1:31" ht="120.75" customHeight="1">
      <c r="Q62" t="s">
        <v>427</v>
      </c>
    </row>
    <row r="63" spans="1:31" ht="106.5" customHeight="1"/>
    <row r="64" spans="1:31" ht="139.5" customHeight="1">
      <c r="A64" t="s">
        <v>428</v>
      </c>
    </row>
    <row r="65" spans="1:1">
      <c r="A65" t="s">
        <v>429</v>
      </c>
    </row>
  </sheetData>
  <autoFilter ref="A6:AE64"/>
  <mergeCells count="3">
    <mergeCell ref="A1:Y1"/>
    <mergeCell ref="A2:Y2"/>
    <mergeCell ref="A4:Y4"/>
  </mergeCells>
  <phoneticPr fontId="24" type="noConversion"/>
  <conditionalFormatting sqref="D51:D53">
    <cfRule type="duplicateValues" dxfId="4" priority="3"/>
  </conditionalFormatting>
  <conditionalFormatting sqref="D54:D55">
    <cfRule type="duplicateValues" dxfId="3" priority="2"/>
  </conditionalFormatting>
  <conditionalFormatting sqref="D57">
    <cfRule type="duplicateValues" dxfId="2" priority="1"/>
  </conditionalFormatting>
  <conditionalFormatting sqref="D56 D58">
    <cfRule type="duplicateValues" dxfId="1" priority="4"/>
  </conditionalFormatting>
  <conditionalFormatting sqref="D26:D50">
    <cfRule type="duplicateValues" dxfId="0" priority="5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69"/>
  <sheetViews>
    <sheetView tabSelected="1" topLeftCell="AF1" zoomScale="84" zoomScaleNormal="84" workbookViewId="0">
      <pane ySplit="10" topLeftCell="A62" activePane="bottomLeft" state="frozen"/>
      <selection pane="bottomLeft" activeCell="AL66" sqref="AL66"/>
    </sheetView>
  </sheetViews>
  <sheetFormatPr baseColWidth="10" defaultRowHeight="15"/>
  <cols>
    <col min="1" max="1" width="13.28515625" customWidth="1"/>
    <col min="2" max="2" width="23.28515625" customWidth="1"/>
    <col min="5" max="5" width="20.140625" customWidth="1"/>
    <col min="7" max="7" width="17.7109375" customWidth="1"/>
    <col min="9" max="9" width="32.28515625" customWidth="1"/>
    <col min="11" max="11" width="32.140625" customWidth="1"/>
    <col min="14" max="14" width="27.7109375" customWidth="1"/>
    <col min="17" max="17" width="13.5703125" customWidth="1"/>
    <col min="18" max="18" width="21.85546875" customWidth="1"/>
    <col min="19" max="19" width="10.42578125" customWidth="1"/>
    <col min="20" max="20" width="20.85546875" customWidth="1"/>
    <col min="21" max="21" width="8.7109375" customWidth="1"/>
    <col min="22" max="22" width="21" customWidth="1"/>
    <col min="23" max="23" width="11.7109375" customWidth="1"/>
    <col min="24" max="24" width="21" customWidth="1"/>
    <col min="25" max="25" width="11.7109375" customWidth="1"/>
    <col min="26" max="26" width="21" customWidth="1"/>
    <col min="27" max="27" width="11.7109375" customWidth="1"/>
    <col min="28" max="28" width="21" customWidth="1"/>
    <col min="29" max="29" width="8.42578125" customWidth="1"/>
    <col min="30" max="30" width="20.42578125" customWidth="1"/>
    <col min="31" max="31" width="7" customWidth="1"/>
    <col min="32" max="32" width="27.5703125" customWidth="1"/>
    <col min="33" max="33" width="7.28515625" customWidth="1"/>
    <col min="34" max="34" width="25.28515625" customWidth="1"/>
    <col min="35" max="35" width="14" bestFit="1" customWidth="1"/>
    <col min="36" max="36" width="25.28515625" customWidth="1"/>
    <col min="37" max="37" width="14" bestFit="1" customWidth="1"/>
    <col min="38" max="38" width="21.28515625" customWidth="1"/>
    <col min="39" max="39" width="14" bestFit="1" customWidth="1"/>
    <col min="40" max="40" width="21.28515625" customWidth="1"/>
    <col min="41" max="41" width="14" customWidth="1"/>
  </cols>
  <sheetData>
    <row r="1" spans="1:65" ht="37.5" hidden="1" customHeight="1">
      <c r="A1" s="3"/>
      <c r="B1" s="3"/>
      <c r="C1" s="3"/>
      <c r="D1" s="108" t="s">
        <v>0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2"/>
      <c r="AR1" s="2"/>
      <c r="AS1" s="2"/>
      <c r="AT1" s="109" t="s">
        <v>430</v>
      </c>
      <c r="AU1" s="109"/>
      <c r="AV1" s="109"/>
      <c r="AW1" s="109"/>
      <c r="AX1" s="109"/>
      <c r="AY1" s="109"/>
      <c r="AZ1" s="31"/>
      <c r="BA1" s="31"/>
      <c r="BB1" s="31"/>
      <c r="BC1" s="31"/>
    </row>
    <row r="2" spans="1:65" ht="38.25" hidden="1" thickBot="1">
      <c r="A2" s="3"/>
      <c r="B2" s="3"/>
      <c r="C2" s="3"/>
      <c r="D2" s="96" t="s">
        <v>1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3" t="s">
        <v>431</v>
      </c>
      <c r="BC2" s="33" t="s">
        <v>432</v>
      </c>
    </row>
    <row r="3" spans="1:65" ht="15.75" hidden="1" thickBot="1">
      <c r="A3" s="3"/>
      <c r="B3" s="3"/>
      <c r="C3" s="3"/>
      <c r="D3" s="3" t="s">
        <v>433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 t="s">
        <v>434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5" t="s">
        <v>2</v>
      </c>
      <c r="BC3" s="6" t="s">
        <v>3</v>
      </c>
    </row>
    <row r="4" spans="1:65" ht="16.5" hidden="1" thickBot="1">
      <c r="A4" s="3"/>
      <c r="B4" s="3"/>
      <c r="C4" s="3"/>
      <c r="D4" s="97" t="s">
        <v>435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34"/>
      <c r="AR4" s="34"/>
      <c r="AS4" s="34"/>
      <c r="AT4" s="34"/>
      <c r="AU4" s="34"/>
      <c r="AV4" s="34"/>
      <c r="AW4" s="34"/>
      <c r="AX4" s="34"/>
      <c r="AY4" s="35"/>
      <c r="AZ4" s="35"/>
      <c r="BA4" s="35"/>
      <c r="BB4" s="8" t="s">
        <v>6</v>
      </c>
      <c r="BC4" s="9" t="s">
        <v>7</v>
      </c>
    </row>
    <row r="5" spans="1:65" ht="15.75" hidden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0" t="s">
        <v>9</v>
      </c>
      <c r="BC5" s="11">
        <v>100</v>
      </c>
    </row>
    <row r="6" spans="1:65" ht="40.5" hidden="1" customHeight="1">
      <c r="A6" s="110" t="s">
        <v>436</v>
      </c>
      <c r="B6" s="111"/>
      <c r="C6" s="111"/>
      <c r="D6" s="111"/>
      <c r="E6" s="111"/>
      <c r="F6" s="111"/>
      <c r="G6" s="112"/>
      <c r="H6" s="113" t="s">
        <v>437</v>
      </c>
      <c r="I6" s="114"/>
      <c r="J6" s="114"/>
      <c r="K6" s="115"/>
      <c r="L6" s="110" t="s">
        <v>438</v>
      </c>
      <c r="M6" s="111"/>
      <c r="N6" s="112"/>
      <c r="O6" s="104" t="s">
        <v>439</v>
      </c>
      <c r="P6" s="105"/>
      <c r="Q6" s="102" t="s">
        <v>440</v>
      </c>
      <c r="R6" s="116"/>
      <c r="S6" s="116"/>
      <c r="T6" s="116"/>
      <c r="U6" s="116"/>
      <c r="V6" s="103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17" t="s">
        <v>441</v>
      </c>
      <c r="AQ6" s="118"/>
      <c r="AR6" s="118"/>
      <c r="AS6" s="118"/>
      <c r="AT6" s="119"/>
      <c r="AU6" s="99" t="s">
        <v>442</v>
      </c>
      <c r="AV6" s="100"/>
      <c r="AW6" s="101"/>
      <c r="AX6" s="102" t="s">
        <v>443</v>
      </c>
      <c r="AY6" s="103"/>
      <c r="AZ6" s="104" t="s">
        <v>444</v>
      </c>
      <c r="BA6" s="105"/>
      <c r="BB6" s="106" t="s">
        <v>445</v>
      </c>
      <c r="BC6" s="107"/>
      <c r="BF6" t="s">
        <v>13</v>
      </c>
      <c r="BG6" t="s">
        <v>13</v>
      </c>
    </row>
    <row r="7" spans="1:65" ht="40.5" customHeight="1">
      <c r="A7" s="91" t="s">
        <v>13</v>
      </c>
      <c r="B7" s="91"/>
      <c r="C7" s="91"/>
      <c r="D7" s="91"/>
      <c r="E7" s="91"/>
      <c r="F7" s="91"/>
      <c r="G7" s="91"/>
      <c r="H7" s="92"/>
      <c r="I7" s="92"/>
      <c r="J7" s="92"/>
      <c r="K7" s="92"/>
      <c r="L7" s="91"/>
      <c r="M7" s="91"/>
      <c r="N7" s="91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1"/>
      <c r="AV7" s="91"/>
      <c r="AW7" s="91"/>
      <c r="AX7" s="93"/>
      <c r="AY7" s="93"/>
      <c r="AZ7" s="93"/>
      <c r="BA7" s="93"/>
      <c r="BB7" s="94"/>
      <c r="BC7" s="94"/>
    </row>
    <row r="8" spans="1:65" ht="40.5" customHeight="1">
      <c r="A8" s="91"/>
      <c r="B8" s="91"/>
      <c r="C8" s="91"/>
      <c r="D8" s="91"/>
      <c r="E8" s="91"/>
      <c r="F8" s="91"/>
      <c r="G8" s="91"/>
      <c r="H8" s="92"/>
      <c r="I8" s="92"/>
      <c r="J8" s="92"/>
      <c r="K8" s="92"/>
      <c r="L8" s="91"/>
      <c r="M8" s="91"/>
      <c r="N8" s="91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1"/>
      <c r="AV8" s="91"/>
      <c r="AW8" s="91"/>
      <c r="AX8" s="93"/>
      <c r="AY8" s="93"/>
      <c r="AZ8" s="93"/>
      <c r="BA8" s="93"/>
      <c r="BB8" s="94"/>
      <c r="BC8" s="94"/>
    </row>
    <row r="9" spans="1:65" ht="40.5" customHeight="1">
      <c r="A9" s="91"/>
      <c r="B9" s="91"/>
      <c r="C9" s="91"/>
      <c r="D9" s="91"/>
      <c r="E9" s="91"/>
      <c r="F9" s="91"/>
      <c r="G9" s="91"/>
      <c r="H9" s="92"/>
      <c r="I9" s="92"/>
      <c r="J9" s="92"/>
      <c r="K9" s="92"/>
      <c r="L9" s="91"/>
      <c r="M9" s="91"/>
      <c r="N9" s="91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1"/>
      <c r="AV9" s="91"/>
      <c r="AW9" s="91"/>
      <c r="AX9" s="93"/>
      <c r="AY9" s="93"/>
      <c r="AZ9" s="93"/>
      <c r="BA9" s="93"/>
      <c r="BB9" s="94"/>
      <c r="BC9" s="94"/>
    </row>
    <row r="10" spans="1:65" s="37" customFormat="1" ht="21.75" customHeight="1">
      <c r="A10" s="77" t="s">
        <v>446</v>
      </c>
      <c r="B10" s="78" t="s">
        <v>19</v>
      </c>
      <c r="C10" s="79" t="s">
        <v>447</v>
      </c>
      <c r="D10" s="78" t="s">
        <v>20</v>
      </c>
      <c r="E10" s="78" t="s">
        <v>21</v>
      </c>
      <c r="F10" s="80" t="s">
        <v>27</v>
      </c>
      <c r="G10" s="81" t="s">
        <v>23</v>
      </c>
      <c r="H10" s="82" t="s">
        <v>448</v>
      </c>
      <c r="I10" s="78" t="s">
        <v>17</v>
      </c>
      <c r="J10" s="80" t="s">
        <v>24</v>
      </c>
      <c r="K10" s="81" t="s">
        <v>25</v>
      </c>
      <c r="L10" s="82" t="s">
        <v>449</v>
      </c>
      <c r="M10" s="79" t="s">
        <v>450</v>
      </c>
      <c r="N10" s="81" t="s">
        <v>26</v>
      </c>
      <c r="O10" s="82" t="s">
        <v>451</v>
      </c>
      <c r="P10" s="81" t="s">
        <v>452</v>
      </c>
      <c r="Q10" s="82" t="s">
        <v>453</v>
      </c>
      <c r="R10" s="78" t="s">
        <v>454</v>
      </c>
      <c r="S10" s="79" t="s">
        <v>455</v>
      </c>
      <c r="T10" s="79" t="s">
        <v>456</v>
      </c>
      <c r="U10" s="78" t="s">
        <v>457</v>
      </c>
      <c r="V10" s="83" t="s">
        <v>458</v>
      </c>
      <c r="W10" s="82" t="s">
        <v>459</v>
      </c>
      <c r="X10" s="78" t="s">
        <v>460</v>
      </c>
      <c r="Y10" s="78" t="s">
        <v>461</v>
      </c>
      <c r="Z10" s="78" t="s">
        <v>462</v>
      </c>
      <c r="AA10" s="78" t="s">
        <v>463</v>
      </c>
      <c r="AB10" s="83" t="s">
        <v>464</v>
      </c>
      <c r="AC10" s="82" t="s">
        <v>465</v>
      </c>
      <c r="AD10" s="78" t="s">
        <v>466</v>
      </c>
      <c r="AE10" s="78" t="s">
        <v>467</v>
      </c>
      <c r="AF10" s="78" t="s">
        <v>468</v>
      </c>
      <c r="AG10" s="78" t="s">
        <v>469</v>
      </c>
      <c r="AH10" s="78" t="s">
        <v>470</v>
      </c>
      <c r="AI10" s="83" t="s">
        <v>434</v>
      </c>
      <c r="AJ10" s="83" t="s">
        <v>471</v>
      </c>
      <c r="AK10" s="83" t="s">
        <v>434</v>
      </c>
      <c r="AL10" s="83" t="s">
        <v>472</v>
      </c>
      <c r="AM10" s="83" t="s">
        <v>434</v>
      </c>
      <c r="AN10" s="83" t="s">
        <v>473</v>
      </c>
      <c r="AO10" s="83" t="s">
        <v>434</v>
      </c>
      <c r="AP10" s="84" t="s">
        <v>474</v>
      </c>
      <c r="AQ10" s="85" t="s">
        <v>475</v>
      </c>
      <c r="AR10" s="80" t="s">
        <v>476</v>
      </c>
      <c r="AS10" s="78" t="s">
        <v>477</v>
      </c>
      <c r="AT10" s="86" t="s">
        <v>478</v>
      </c>
      <c r="AU10" s="87" t="s">
        <v>479</v>
      </c>
      <c r="AV10" s="88" t="s">
        <v>480</v>
      </c>
      <c r="AW10" s="81" t="s">
        <v>481</v>
      </c>
      <c r="AX10" s="89" t="s">
        <v>482</v>
      </c>
      <c r="AY10" s="90" t="s">
        <v>483</v>
      </c>
      <c r="AZ10" s="89" t="s">
        <v>484</v>
      </c>
      <c r="BA10" s="90" t="s">
        <v>485</v>
      </c>
      <c r="BB10" s="89" t="s">
        <v>486</v>
      </c>
      <c r="BC10" s="90" t="s">
        <v>487</v>
      </c>
      <c r="BF10" s="38" t="s">
        <v>488</v>
      </c>
      <c r="BG10" s="38" t="s">
        <v>489</v>
      </c>
      <c r="BH10" s="38" t="s">
        <v>490</v>
      </c>
      <c r="BI10" s="38" t="s">
        <v>491</v>
      </c>
      <c r="BJ10" s="38" t="s">
        <v>492</v>
      </c>
      <c r="BK10" s="38" t="s">
        <v>493</v>
      </c>
      <c r="BL10" s="38" t="s">
        <v>494</v>
      </c>
      <c r="BM10" s="38" t="s">
        <v>495</v>
      </c>
    </row>
    <row r="11" spans="1:65" ht="114" customHeight="1">
      <c r="A11" s="39" t="s">
        <v>44</v>
      </c>
      <c r="B11" s="39" t="s">
        <v>45</v>
      </c>
      <c r="C11" s="39" t="s">
        <v>496</v>
      </c>
      <c r="D11" s="39">
        <v>1</v>
      </c>
      <c r="E11" s="39" t="s">
        <v>497</v>
      </c>
      <c r="F11" s="39">
        <v>1</v>
      </c>
      <c r="G11" s="39" t="s">
        <v>47</v>
      </c>
      <c r="H11" s="40">
        <v>220</v>
      </c>
      <c r="I11" s="41" t="s">
        <v>43</v>
      </c>
      <c r="J11" s="39" t="s">
        <v>48</v>
      </c>
      <c r="K11" s="41" t="s">
        <v>49</v>
      </c>
      <c r="L11" s="39" t="s">
        <v>498</v>
      </c>
      <c r="M11" s="39" t="s">
        <v>499</v>
      </c>
      <c r="N11" s="39" t="s">
        <v>500</v>
      </c>
      <c r="O11" s="39">
        <v>0</v>
      </c>
      <c r="P11" s="39">
        <v>6</v>
      </c>
      <c r="Q11" s="42">
        <v>0</v>
      </c>
      <c r="R11" s="39" t="s">
        <v>501</v>
      </c>
      <c r="S11" s="42">
        <v>0</v>
      </c>
      <c r="T11" s="39" t="s">
        <v>501</v>
      </c>
      <c r="U11" s="42">
        <v>0</v>
      </c>
      <c r="V11" s="39" t="s">
        <v>501</v>
      </c>
      <c r="W11" s="39">
        <v>0</v>
      </c>
      <c r="X11" s="39" t="s">
        <v>501</v>
      </c>
      <c r="Y11" s="39">
        <v>1</v>
      </c>
      <c r="Z11" s="39" t="s">
        <v>502</v>
      </c>
      <c r="AA11" s="39">
        <v>1</v>
      </c>
      <c r="AB11" s="39" t="s">
        <v>503</v>
      </c>
      <c r="AC11" s="39">
        <v>0</v>
      </c>
      <c r="AD11" s="39" t="s">
        <v>504</v>
      </c>
      <c r="AE11" s="39">
        <v>2</v>
      </c>
      <c r="AF11" s="39" t="s">
        <v>505</v>
      </c>
      <c r="AG11" s="39">
        <v>0</v>
      </c>
      <c r="AH11" s="39" t="s">
        <v>506</v>
      </c>
      <c r="AI11" s="39">
        <v>0</v>
      </c>
      <c r="AJ11" s="39" t="s">
        <v>507</v>
      </c>
      <c r="AK11" s="39">
        <v>0</v>
      </c>
      <c r="AL11" s="39" t="s">
        <v>508</v>
      </c>
      <c r="AM11" s="39">
        <v>3</v>
      </c>
      <c r="AN11" s="39" t="s">
        <v>508</v>
      </c>
      <c r="AO11" s="39">
        <v>3</v>
      </c>
      <c r="AP11" s="39">
        <f>150000+4301.25</f>
        <v>154301.25</v>
      </c>
      <c r="AQ11" s="39">
        <v>215478.25</v>
      </c>
      <c r="AR11" s="39">
        <v>130234.2</v>
      </c>
      <c r="AS11" s="39">
        <v>215478.25</v>
      </c>
      <c r="AT11" s="39">
        <v>0</v>
      </c>
      <c r="AU11" s="39">
        <f>P11</f>
        <v>6</v>
      </c>
      <c r="AV11" s="39">
        <v>6</v>
      </c>
      <c r="AW11" s="42">
        <f>AO11+AM11+AK11+AI11+AG11+AE11+AC11+AA11+Y11+W11+U11+S11+Q11</f>
        <v>10</v>
      </c>
      <c r="AX11" s="39">
        <f>AR11/AQ11</f>
        <v>0.60439603533071207</v>
      </c>
      <c r="AY11" s="39">
        <f t="shared" ref="AY11:AY62" si="0">AR11/AV11</f>
        <v>21705.7</v>
      </c>
      <c r="AZ11" s="39">
        <f>AW11/AU11</f>
        <v>1.6666666666666667</v>
      </c>
      <c r="BA11" s="39">
        <f>+AW11/AV11*100</f>
        <v>166.66666666666669</v>
      </c>
      <c r="BB11" s="43"/>
      <c r="BC11" s="44"/>
      <c r="BF11" t="s">
        <v>13</v>
      </c>
    </row>
    <row r="12" spans="1:65" ht="114.75">
      <c r="A12" s="39" t="s">
        <v>44</v>
      </c>
      <c r="B12" s="39" t="s">
        <v>45</v>
      </c>
      <c r="C12" s="39" t="s">
        <v>509</v>
      </c>
      <c r="D12" s="39">
        <v>2</v>
      </c>
      <c r="E12" s="39" t="s">
        <v>497</v>
      </c>
      <c r="F12" s="39">
        <v>1</v>
      </c>
      <c r="G12" s="39" t="s">
        <v>47</v>
      </c>
      <c r="H12" s="39">
        <v>221</v>
      </c>
      <c r="I12" s="41" t="s">
        <v>510</v>
      </c>
      <c r="J12" s="39" t="s">
        <v>58</v>
      </c>
      <c r="K12" s="41" t="s">
        <v>511</v>
      </c>
      <c r="L12" s="39" t="s">
        <v>512</v>
      </c>
      <c r="M12" s="39" t="s">
        <v>499</v>
      </c>
      <c r="N12" s="39" t="s">
        <v>513</v>
      </c>
      <c r="O12" s="42">
        <v>3147</v>
      </c>
      <c r="P12" s="39">
        <v>5000</v>
      </c>
      <c r="Q12" s="39">
        <v>2688</v>
      </c>
      <c r="R12" s="39" t="s">
        <v>514</v>
      </c>
      <c r="S12" s="39">
        <v>1677</v>
      </c>
      <c r="T12" s="39" t="s">
        <v>515</v>
      </c>
      <c r="U12" s="39">
        <v>0</v>
      </c>
      <c r="V12" s="39" t="s">
        <v>501</v>
      </c>
      <c r="W12" s="39">
        <v>0</v>
      </c>
      <c r="X12" s="39" t="s">
        <v>501</v>
      </c>
      <c r="Y12" s="39">
        <v>60</v>
      </c>
      <c r="Z12" s="39" t="s">
        <v>516</v>
      </c>
      <c r="AA12" s="39">
        <v>250</v>
      </c>
      <c r="AB12" s="39" t="s">
        <v>517</v>
      </c>
      <c r="AC12" s="39">
        <v>175</v>
      </c>
      <c r="AD12" s="39" t="s">
        <v>518</v>
      </c>
      <c r="AE12" s="39">
        <v>128</v>
      </c>
      <c r="AF12" s="39" t="s">
        <v>518</v>
      </c>
      <c r="AG12" s="39">
        <v>30</v>
      </c>
      <c r="AH12" s="39" t="s">
        <v>518</v>
      </c>
      <c r="AI12" s="39">
        <v>0</v>
      </c>
      <c r="AJ12" s="39" t="s">
        <v>519</v>
      </c>
      <c r="AK12" s="39">
        <v>1155</v>
      </c>
      <c r="AL12" s="39" t="s">
        <v>519</v>
      </c>
      <c r="AM12" s="39">
        <v>1150</v>
      </c>
      <c r="AN12" s="39" t="s">
        <v>519</v>
      </c>
      <c r="AO12" s="39">
        <v>0</v>
      </c>
      <c r="AP12" s="39">
        <f>300000+4302</f>
        <v>304302</v>
      </c>
      <c r="AQ12" s="39">
        <v>64567.42</v>
      </c>
      <c r="AR12" s="39">
        <v>0</v>
      </c>
      <c r="AS12" s="39">
        <v>64567.42</v>
      </c>
      <c r="AT12" s="39">
        <v>0</v>
      </c>
      <c r="AU12" s="39">
        <v>5000</v>
      </c>
      <c r="AV12" s="39">
        <v>7373</v>
      </c>
      <c r="AW12" s="42">
        <f>AO12+AM12+AK12+AI12+AG12+AE12+AC12+AA12+Y12+W12+U12+S12+Q12</f>
        <v>7313</v>
      </c>
      <c r="AX12" s="39">
        <f>AR12/AQ12</f>
        <v>0</v>
      </c>
      <c r="AY12" s="39">
        <f t="shared" si="0"/>
        <v>0</v>
      </c>
      <c r="AZ12" s="39">
        <f>AW12/AU12</f>
        <v>1.4625999999999999</v>
      </c>
      <c r="BA12" s="39">
        <f>+AW12/AV12*100</f>
        <v>99.186219991862203</v>
      </c>
      <c r="BB12" s="43"/>
      <c r="BC12" s="44"/>
    </row>
    <row r="13" spans="1:65" ht="89.25">
      <c r="A13" s="39" t="s">
        <v>66</v>
      </c>
      <c r="B13" s="39" t="s">
        <v>67</v>
      </c>
      <c r="C13" s="39" t="s">
        <v>496</v>
      </c>
      <c r="D13" s="39">
        <v>3</v>
      </c>
      <c r="E13" s="39" t="s">
        <v>497</v>
      </c>
      <c r="F13" s="39">
        <v>1</v>
      </c>
      <c r="G13" s="39" t="s">
        <v>68</v>
      </c>
      <c r="H13" s="40">
        <v>222</v>
      </c>
      <c r="I13" s="41" t="s">
        <v>520</v>
      </c>
      <c r="J13" s="39" t="s">
        <v>69</v>
      </c>
      <c r="K13" s="41" t="s">
        <v>521</v>
      </c>
      <c r="L13" s="39" t="s">
        <v>498</v>
      </c>
      <c r="M13" s="39" t="s">
        <v>499</v>
      </c>
      <c r="N13" s="39" t="s">
        <v>522</v>
      </c>
      <c r="O13" s="39">
        <v>0</v>
      </c>
      <c r="P13" s="39">
        <v>3</v>
      </c>
      <c r="Q13" s="39">
        <v>0</v>
      </c>
      <c r="R13" s="39" t="s">
        <v>501</v>
      </c>
      <c r="S13" s="39">
        <v>0</v>
      </c>
      <c r="T13" s="39" t="s">
        <v>501</v>
      </c>
      <c r="U13" s="39">
        <v>0</v>
      </c>
      <c r="V13" s="39" t="s">
        <v>501</v>
      </c>
      <c r="W13" s="39">
        <v>0</v>
      </c>
      <c r="X13" s="39" t="s">
        <v>501</v>
      </c>
      <c r="Y13" s="39">
        <v>0</v>
      </c>
      <c r="Z13" s="39" t="s">
        <v>523</v>
      </c>
      <c r="AA13" s="39">
        <v>0</v>
      </c>
      <c r="AB13" s="39" t="s">
        <v>501</v>
      </c>
      <c r="AC13" s="39">
        <v>1</v>
      </c>
      <c r="AD13" s="39" t="s">
        <v>524</v>
      </c>
      <c r="AE13" s="39">
        <v>0</v>
      </c>
      <c r="AF13" s="39" t="s">
        <v>501</v>
      </c>
      <c r="AG13" s="39">
        <v>0</v>
      </c>
      <c r="AH13" s="39" t="s">
        <v>504</v>
      </c>
      <c r="AI13" s="39">
        <v>0</v>
      </c>
      <c r="AJ13" s="39" t="s">
        <v>507</v>
      </c>
      <c r="AK13" s="39">
        <v>0</v>
      </c>
      <c r="AL13" s="39" t="s">
        <v>507</v>
      </c>
      <c r="AM13" s="39">
        <v>0</v>
      </c>
      <c r="AN13" s="39" t="s">
        <v>507</v>
      </c>
      <c r="AO13" s="39">
        <v>0</v>
      </c>
      <c r="AP13" s="39">
        <v>15550</v>
      </c>
      <c r="AQ13" s="39">
        <v>70276.399999999994</v>
      </c>
      <c r="AR13" s="39">
        <v>0</v>
      </c>
      <c r="AS13" s="39">
        <v>70276.399999999994</v>
      </c>
      <c r="AT13" s="39">
        <v>0</v>
      </c>
      <c r="AU13" s="39">
        <f t="shared" ref="AU13:AU21" si="1">P13</f>
        <v>3</v>
      </c>
      <c r="AV13" s="39">
        <v>3</v>
      </c>
      <c r="AW13" s="42">
        <f t="shared" ref="AW13:AW62" si="2">AO13+AM13+AK13+AI13+AG13+AE13+AC13+AA13+Y13+W13+U13+S13+Q13</f>
        <v>1</v>
      </c>
      <c r="AX13" s="39">
        <f>AR13/AQ13</f>
        <v>0</v>
      </c>
      <c r="AY13" s="39">
        <f t="shared" si="0"/>
        <v>0</v>
      </c>
      <c r="AZ13" s="39">
        <f>AW13/AU13</f>
        <v>0.33333333333333331</v>
      </c>
      <c r="BA13" s="39">
        <f>+AW13/AV13*100</f>
        <v>33.333333333333329</v>
      </c>
      <c r="BB13" s="45"/>
      <c r="BC13" s="46"/>
    </row>
    <row r="14" spans="1:65" ht="38.25">
      <c r="A14" s="39" t="s">
        <v>44</v>
      </c>
      <c r="B14" s="47" t="s">
        <v>79</v>
      </c>
      <c r="C14" s="39" t="s">
        <v>496</v>
      </c>
      <c r="D14" s="39">
        <v>4</v>
      </c>
      <c r="E14" s="39" t="s">
        <v>497</v>
      </c>
      <c r="F14" s="39">
        <v>1</v>
      </c>
      <c r="G14" s="39" t="s">
        <v>80</v>
      </c>
      <c r="H14" s="39">
        <v>258</v>
      </c>
      <c r="I14" s="47" t="s">
        <v>525</v>
      </c>
      <c r="J14" s="39" t="s">
        <v>81</v>
      </c>
      <c r="K14" s="47" t="s">
        <v>82</v>
      </c>
      <c r="L14" s="39" t="s">
        <v>498</v>
      </c>
      <c r="M14" s="39" t="s">
        <v>499</v>
      </c>
      <c r="N14" s="39" t="s">
        <v>83</v>
      </c>
      <c r="O14" s="39">
        <v>1</v>
      </c>
      <c r="P14" s="39">
        <v>2</v>
      </c>
      <c r="Q14" s="39">
        <v>0</v>
      </c>
      <c r="R14" s="39" t="s">
        <v>526</v>
      </c>
      <c r="S14" s="39">
        <v>0</v>
      </c>
      <c r="T14" s="39" t="s">
        <v>526</v>
      </c>
      <c r="U14" s="39">
        <v>0</v>
      </c>
      <c r="V14" s="39" t="s">
        <v>526</v>
      </c>
      <c r="W14" s="39">
        <v>0</v>
      </c>
      <c r="X14" s="39" t="s">
        <v>526</v>
      </c>
      <c r="Y14" s="39">
        <v>0</v>
      </c>
      <c r="Z14" s="39" t="s">
        <v>526</v>
      </c>
      <c r="AA14" s="39">
        <v>0</v>
      </c>
      <c r="AB14" s="39" t="s">
        <v>526</v>
      </c>
      <c r="AC14" s="39">
        <v>1</v>
      </c>
      <c r="AD14" s="39" t="s">
        <v>526</v>
      </c>
      <c r="AE14" s="39">
        <v>0</v>
      </c>
      <c r="AF14" s="39" t="s">
        <v>527</v>
      </c>
      <c r="AG14" s="39">
        <v>0</v>
      </c>
      <c r="AH14" s="39" t="s">
        <v>528</v>
      </c>
      <c r="AI14" s="39">
        <v>0</v>
      </c>
      <c r="AJ14" s="39" t="s">
        <v>507</v>
      </c>
      <c r="AK14" s="39">
        <v>0</v>
      </c>
      <c r="AL14" s="39" t="s">
        <v>507</v>
      </c>
      <c r="AM14" s="39">
        <v>0</v>
      </c>
      <c r="AN14" s="39" t="s">
        <v>507</v>
      </c>
      <c r="AO14" s="39">
        <v>0</v>
      </c>
      <c r="AP14" s="39">
        <v>8960.75</v>
      </c>
      <c r="AQ14" s="39">
        <v>12711.15</v>
      </c>
      <c r="AR14" s="39">
        <v>0</v>
      </c>
      <c r="AS14" s="39">
        <v>12711.15</v>
      </c>
      <c r="AT14" s="39">
        <v>0</v>
      </c>
      <c r="AU14" s="39">
        <f t="shared" si="1"/>
        <v>2</v>
      </c>
      <c r="AV14" s="39">
        <v>2</v>
      </c>
      <c r="AW14" s="42">
        <f t="shared" si="2"/>
        <v>1</v>
      </c>
      <c r="AX14" s="39">
        <f t="shared" ref="AX14:AX62" si="3">AR14/AQ14</f>
        <v>0</v>
      </c>
      <c r="AY14" s="39">
        <f t="shared" si="0"/>
        <v>0</v>
      </c>
      <c r="AZ14" s="39">
        <f t="shared" ref="AZ14:AZ62" si="4">AW14/AU14</f>
        <v>0.5</v>
      </c>
      <c r="BA14" s="39">
        <f t="shared" ref="BA14:BA62" si="5">+AW14/AV14*100</f>
        <v>50</v>
      </c>
      <c r="BB14" s="45"/>
      <c r="BC14" s="46"/>
    </row>
    <row r="15" spans="1:65" ht="38.25">
      <c r="A15" s="39" t="s">
        <v>44</v>
      </c>
      <c r="B15" s="47" t="s">
        <v>79</v>
      </c>
      <c r="C15" s="39" t="s">
        <v>529</v>
      </c>
      <c r="D15" s="39">
        <v>5</v>
      </c>
      <c r="E15" s="39" t="s">
        <v>497</v>
      </c>
      <c r="F15" s="39">
        <v>1</v>
      </c>
      <c r="G15" s="39" t="s">
        <v>80</v>
      </c>
      <c r="H15" s="40">
        <v>259</v>
      </c>
      <c r="I15" s="47" t="s">
        <v>13</v>
      </c>
      <c r="J15" s="39" t="s">
        <v>88</v>
      </c>
      <c r="K15" s="47" t="s">
        <v>89</v>
      </c>
      <c r="L15" s="39" t="s">
        <v>498</v>
      </c>
      <c r="M15" s="39" t="s">
        <v>499</v>
      </c>
      <c r="N15" s="39" t="s">
        <v>83</v>
      </c>
      <c r="O15" s="39">
        <v>1</v>
      </c>
      <c r="P15" s="39">
        <v>1</v>
      </c>
      <c r="Q15" s="39">
        <v>0</v>
      </c>
      <c r="R15" s="39" t="s">
        <v>501</v>
      </c>
      <c r="S15" s="39">
        <v>0</v>
      </c>
      <c r="T15" s="39" t="s">
        <v>501</v>
      </c>
      <c r="U15" s="39">
        <v>0</v>
      </c>
      <c r="V15" s="39" t="s">
        <v>501</v>
      </c>
      <c r="W15" s="39">
        <v>1</v>
      </c>
      <c r="X15" s="39" t="s">
        <v>530</v>
      </c>
      <c r="Y15" s="39">
        <v>0</v>
      </c>
      <c r="Z15" s="39" t="s">
        <v>531</v>
      </c>
      <c r="AA15" s="39">
        <v>0</v>
      </c>
      <c r="AB15" s="39" t="s">
        <v>531</v>
      </c>
      <c r="AC15" s="39">
        <v>0</v>
      </c>
      <c r="AD15" s="39" t="s">
        <v>531</v>
      </c>
      <c r="AE15" s="39">
        <v>0</v>
      </c>
      <c r="AF15" s="39" t="s">
        <v>531</v>
      </c>
      <c r="AG15" s="39">
        <v>0</v>
      </c>
      <c r="AH15" s="39" t="s">
        <v>531</v>
      </c>
      <c r="AI15" s="39">
        <v>0</v>
      </c>
      <c r="AJ15" s="39" t="s">
        <v>507</v>
      </c>
      <c r="AK15" s="39">
        <v>0</v>
      </c>
      <c r="AL15" s="39" t="s">
        <v>507</v>
      </c>
      <c r="AM15" s="39">
        <v>0</v>
      </c>
      <c r="AN15" s="39" t="s">
        <v>507</v>
      </c>
      <c r="AO15" s="39">
        <v>0</v>
      </c>
      <c r="AP15" s="39">
        <v>7695.36</v>
      </c>
      <c r="AQ15" s="39">
        <v>26130.25</v>
      </c>
      <c r="AR15" s="39">
        <v>0</v>
      </c>
      <c r="AS15" s="39">
        <v>26130.25</v>
      </c>
      <c r="AT15" s="39">
        <v>0</v>
      </c>
      <c r="AU15" s="39">
        <f t="shared" si="1"/>
        <v>1</v>
      </c>
      <c r="AV15" s="39">
        <v>1</v>
      </c>
      <c r="AW15" s="42">
        <f t="shared" si="2"/>
        <v>1</v>
      </c>
      <c r="AX15" s="39">
        <f t="shared" si="3"/>
        <v>0</v>
      </c>
      <c r="AY15" s="39">
        <f t="shared" si="0"/>
        <v>0</v>
      </c>
      <c r="AZ15" s="39">
        <f t="shared" si="4"/>
        <v>1</v>
      </c>
      <c r="BA15" s="39">
        <f t="shared" si="5"/>
        <v>100</v>
      </c>
      <c r="BB15" s="48"/>
      <c r="BC15" s="46"/>
    </row>
    <row r="16" spans="1:65" ht="89.25">
      <c r="A16" s="39" t="s">
        <v>44</v>
      </c>
      <c r="B16" s="47" t="s">
        <v>79</v>
      </c>
      <c r="C16" s="39" t="s">
        <v>496</v>
      </c>
      <c r="D16" s="39">
        <v>6</v>
      </c>
      <c r="E16" s="39" t="s">
        <v>497</v>
      </c>
      <c r="F16" s="39">
        <v>1</v>
      </c>
      <c r="G16" s="39" t="s">
        <v>94</v>
      </c>
      <c r="H16" s="39">
        <v>260</v>
      </c>
      <c r="I16" s="47" t="s">
        <v>532</v>
      </c>
      <c r="J16" s="39" t="s">
        <v>95</v>
      </c>
      <c r="K16" s="47" t="s">
        <v>533</v>
      </c>
      <c r="L16" s="39" t="s">
        <v>498</v>
      </c>
      <c r="M16" s="39" t="s">
        <v>499</v>
      </c>
      <c r="N16" s="39" t="s">
        <v>97</v>
      </c>
      <c r="O16" s="39">
        <v>0</v>
      </c>
      <c r="P16" s="39">
        <v>1</v>
      </c>
      <c r="Q16" s="39">
        <v>0</v>
      </c>
      <c r="R16" s="39" t="s">
        <v>501</v>
      </c>
      <c r="S16" s="39">
        <v>0</v>
      </c>
      <c r="T16" s="39" t="s">
        <v>501</v>
      </c>
      <c r="U16" s="39">
        <v>0</v>
      </c>
      <c r="V16" s="39" t="s">
        <v>501</v>
      </c>
      <c r="W16" s="39">
        <v>0</v>
      </c>
      <c r="X16" s="39" t="s">
        <v>501</v>
      </c>
      <c r="Y16" s="39">
        <v>0</v>
      </c>
      <c r="Z16" s="39" t="s">
        <v>501</v>
      </c>
      <c r="AA16" s="39">
        <v>1</v>
      </c>
      <c r="AB16" s="39" t="s">
        <v>534</v>
      </c>
      <c r="AC16" s="39">
        <v>0</v>
      </c>
      <c r="AD16" s="39" t="s">
        <v>535</v>
      </c>
      <c r="AE16" s="39">
        <v>0</v>
      </c>
      <c r="AF16" s="39" t="s">
        <v>535</v>
      </c>
      <c r="AG16" s="39">
        <v>0</v>
      </c>
      <c r="AH16" s="39" t="s">
        <v>535</v>
      </c>
      <c r="AI16" s="39">
        <v>0</v>
      </c>
      <c r="AJ16" s="39" t="s">
        <v>507</v>
      </c>
      <c r="AK16" s="39">
        <v>0</v>
      </c>
      <c r="AL16" s="39" t="s">
        <v>507</v>
      </c>
      <c r="AM16" s="39">
        <v>0</v>
      </c>
      <c r="AN16" s="39" t="s">
        <v>536</v>
      </c>
      <c r="AO16" s="39">
        <v>1</v>
      </c>
      <c r="AP16" s="39">
        <v>8695.6299999999992</v>
      </c>
      <c r="AQ16" s="39">
        <v>18512.45</v>
      </c>
      <c r="AR16" s="39">
        <v>0</v>
      </c>
      <c r="AS16" s="39">
        <v>18512.45</v>
      </c>
      <c r="AT16" s="39">
        <v>0</v>
      </c>
      <c r="AU16" s="39">
        <f t="shared" si="1"/>
        <v>1</v>
      </c>
      <c r="AV16" s="39">
        <v>1</v>
      </c>
      <c r="AW16" s="42">
        <f t="shared" si="2"/>
        <v>2</v>
      </c>
      <c r="AX16" s="39">
        <f t="shared" si="3"/>
        <v>0</v>
      </c>
      <c r="AY16" s="39">
        <f t="shared" si="0"/>
        <v>0</v>
      </c>
      <c r="AZ16" s="39">
        <f t="shared" si="4"/>
        <v>2</v>
      </c>
      <c r="BA16" s="39">
        <f t="shared" si="5"/>
        <v>200</v>
      </c>
      <c r="BB16" s="48"/>
      <c r="BC16" s="46"/>
    </row>
    <row r="17" spans="1:55" ht="69" customHeight="1">
      <c r="A17" s="39" t="s">
        <v>44</v>
      </c>
      <c r="B17" s="47" t="s">
        <v>79</v>
      </c>
      <c r="C17" s="39" t="s">
        <v>496</v>
      </c>
      <c r="D17" s="39">
        <v>7</v>
      </c>
      <c r="E17" s="39" t="s">
        <v>497</v>
      </c>
      <c r="F17" s="39">
        <v>1</v>
      </c>
      <c r="G17" s="39" t="s">
        <v>94</v>
      </c>
      <c r="H17" s="40">
        <v>261</v>
      </c>
      <c r="I17" s="47" t="s">
        <v>101</v>
      </c>
      <c r="J17" s="39" t="s">
        <v>102</v>
      </c>
      <c r="K17" s="47" t="s">
        <v>103</v>
      </c>
      <c r="L17" s="39" t="s">
        <v>498</v>
      </c>
      <c r="M17" s="39" t="s">
        <v>499</v>
      </c>
      <c r="N17" s="39" t="s">
        <v>104</v>
      </c>
      <c r="O17" s="39">
        <v>0</v>
      </c>
      <c r="P17" s="39">
        <v>1</v>
      </c>
      <c r="Q17" s="39">
        <v>0</v>
      </c>
      <c r="R17" s="39" t="s">
        <v>501</v>
      </c>
      <c r="S17" s="39">
        <v>0</v>
      </c>
      <c r="T17" s="39" t="s">
        <v>501</v>
      </c>
      <c r="U17" s="39">
        <v>0</v>
      </c>
      <c r="V17" s="39" t="s">
        <v>501</v>
      </c>
      <c r="W17" s="39">
        <v>0</v>
      </c>
      <c r="X17" s="39" t="s">
        <v>501</v>
      </c>
      <c r="Y17" s="39">
        <v>0</v>
      </c>
      <c r="Z17" s="39" t="s">
        <v>523</v>
      </c>
      <c r="AA17" s="39">
        <v>0</v>
      </c>
      <c r="AB17" s="39" t="s">
        <v>501</v>
      </c>
      <c r="AC17" s="39">
        <v>0</v>
      </c>
      <c r="AD17" s="39" t="s">
        <v>501</v>
      </c>
      <c r="AE17" s="39">
        <v>1</v>
      </c>
      <c r="AF17" s="39" t="s">
        <v>537</v>
      </c>
      <c r="AG17" s="39">
        <v>0</v>
      </c>
      <c r="AH17" s="39" t="s">
        <v>535</v>
      </c>
      <c r="AI17" s="39">
        <v>0</v>
      </c>
      <c r="AJ17" s="39" t="s">
        <v>507</v>
      </c>
      <c r="AK17" s="39">
        <v>0</v>
      </c>
      <c r="AL17" s="39" t="s">
        <v>507</v>
      </c>
      <c r="AM17" s="39">
        <v>0</v>
      </c>
      <c r="AN17" s="39" t="s">
        <v>507</v>
      </c>
      <c r="AO17" s="39">
        <v>0</v>
      </c>
      <c r="AP17" s="39">
        <v>15695.23</v>
      </c>
      <c r="AQ17" s="39">
        <v>26120.45</v>
      </c>
      <c r="AR17" s="39">
        <v>0</v>
      </c>
      <c r="AS17" s="39">
        <v>26120.45</v>
      </c>
      <c r="AT17" s="39">
        <v>0</v>
      </c>
      <c r="AU17" s="39">
        <f t="shared" si="1"/>
        <v>1</v>
      </c>
      <c r="AV17" s="39">
        <v>1</v>
      </c>
      <c r="AW17" s="42">
        <f t="shared" si="2"/>
        <v>1</v>
      </c>
      <c r="AX17" s="39">
        <f t="shared" si="3"/>
        <v>0</v>
      </c>
      <c r="AY17" s="39">
        <f t="shared" si="0"/>
        <v>0</v>
      </c>
      <c r="AZ17" s="39">
        <f t="shared" si="4"/>
        <v>1</v>
      </c>
      <c r="BA17" s="39">
        <f t="shared" si="5"/>
        <v>100</v>
      </c>
      <c r="BB17" s="48"/>
      <c r="BC17" s="46"/>
    </row>
    <row r="18" spans="1:55" ht="51">
      <c r="A18" s="39" t="s">
        <v>44</v>
      </c>
      <c r="B18" s="47" t="s">
        <v>79</v>
      </c>
      <c r="C18" s="39" t="s">
        <v>509</v>
      </c>
      <c r="D18" s="39">
        <v>8</v>
      </c>
      <c r="E18" s="39" t="s">
        <v>497</v>
      </c>
      <c r="F18" s="39">
        <v>1</v>
      </c>
      <c r="G18" s="39" t="s">
        <v>94</v>
      </c>
      <c r="H18" s="39">
        <v>262</v>
      </c>
      <c r="I18" s="47" t="s">
        <v>538</v>
      </c>
      <c r="J18" s="39" t="s">
        <v>110</v>
      </c>
      <c r="K18" s="47" t="s">
        <v>111</v>
      </c>
      <c r="L18" s="39" t="s">
        <v>498</v>
      </c>
      <c r="M18" s="39" t="s">
        <v>499</v>
      </c>
      <c r="N18" s="39" t="s">
        <v>112</v>
      </c>
      <c r="O18" s="39">
        <v>0</v>
      </c>
      <c r="P18" s="39">
        <v>2</v>
      </c>
      <c r="Q18" s="39">
        <v>0</v>
      </c>
      <c r="R18" s="39" t="s">
        <v>501</v>
      </c>
      <c r="S18" s="39">
        <v>0</v>
      </c>
      <c r="T18" s="39" t="s">
        <v>501</v>
      </c>
      <c r="U18" s="39">
        <v>0</v>
      </c>
      <c r="V18" s="39" t="s">
        <v>501</v>
      </c>
      <c r="W18" s="39">
        <v>1</v>
      </c>
      <c r="X18" s="39" t="s">
        <v>539</v>
      </c>
      <c r="Y18" s="39">
        <v>0</v>
      </c>
      <c r="Z18" s="39" t="s">
        <v>523</v>
      </c>
      <c r="AA18" s="39">
        <v>0</v>
      </c>
      <c r="AB18" s="39" t="s">
        <v>501</v>
      </c>
      <c r="AC18" s="39">
        <v>0</v>
      </c>
      <c r="AD18" s="39" t="s">
        <v>501</v>
      </c>
      <c r="AE18" s="39">
        <v>0</v>
      </c>
      <c r="AF18" s="39" t="s">
        <v>540</v>
      </c>
      <c r="AG18" s="39">
        <v>0</v>
      </c>
      <c r="AH18" s="39" t="s">
        <v>501</v>
      </c>
      <c r="AI18" s="39">
        <v>0</v>
      </c>
      <c r="AJ18" s="39" t="s">
        <v>507</v>
      </c>
      <c r="AK18" s="39">
        <v>0</v>
      </c>
      <c r="AL18" s="39" t="s">
        <v>541</v>
      </c>
      <c r="AM18" s="39">
        <v>1</v>
      </c>
      <c r="AN18" s="39" t="s">
        <v>542</v>
      </c>
      <c r="AO18" s="39">
        <v>1</v>
      </c>
      <c r="AP18" s="39">
        <v>8693.25</v>
      </c>
      <c r="AQ18" s="39">
        <v>81696.45</v>
      </c>
      <c r="AR18" s="39">
        <v>0</v>
      </c>
      <c r="AS18" s="39">
        <v>81696.45</v>
      </c>
      <c r="AT18" s="39">
        <v>0</v>
      </c>
      <c r="AU18" s="39">
        <f t="shared" si="1"/>
        <v>2</v>
      </c>
      <c r="AV18" s="39">
        <v>3</v>
      </c>
      <c r="AW18" s="42">
        <f t="shared" si="2"/>
        <v>3</v>
      </c>
      <c r="AX18" s="39">
        <f t="shared" si="3"/>
        <v>0</v>
      </c>
      <c r="AY18" s="39">
        <f t="shared" si="0"/>
        <v>0</v>
      </c>
      <c r="AZ18" s="39">
        <f t="shared" si="4"/>
        <v>1.5</v>
      </c>
      <c r="BA18" s="39">
        <f t="shared" si="5"/>
        <v>100</v>
      </c>
      <c r="BB18" s="48"/>
      <c r="BC18" s="46"/>
    </row>
    <row r="19" spans="1:55" ht="76.5">
      <c r="A19" s="39" t="s">
        <v>44</v>
      </c>
      <c r="B19" s="47" t="s">
        <v>79</v>
      </c>
      <c r="C19" s="39" t="s">
        <v>496</v>
      </c>
      <c r="D19" s="39">
        <v>9</v>
      </c>
      <c r="E19" s="39" t="s">
        <v>497</v>
      </c>
      <c r="F19" s="39">
        <v>1</v>
      </c>
      <c r="G19" s="39" t="s">
        <v>94</v>
      </c>
      <c r="H19" s="39">
        <v>263</v>
      </c>
      <c r="I19" s="47" t="s">
        <v>543</v>
      </c>
      <c r="J19" s="39" t="s">
        <v>117</v>
      </c>
      <c r="K19" s="47" t="s">
        <v>544</v>
      </c>
      <c r="L19" s="39" t="s">
        <v>498</v>
      </c>
      <c r="M19" s="39" t="s">
        <v>499</v>
      </c>
      <c r="N19" s="39" t="s">
        <v>119</v>
      </c>
      <c r="O19" s="39">
        <v>0</v>
      </c>
      <c r="P19" s="39">
        <v>2</v>
      </c>
      <c r="Q19" s="39">
        <v>0</v>
      </c>
      <c r="R19" s="39" t="s">
        <v>501</v>
      </c>
      <c r="S19" s="39">
        <v>0</v>
      </c>
      <c r="T19" s="39" t="s">
        <v>501</v>
      </c>
      <c r="U19" s="39">
        <v>0</v>
      </c>
      <c r="V19" s="39" t="s">
        <v>501</v>
      </c>
      <c r="W19" s="39">
        <v>0</v>
      </c>
      <c r="X19" s="39" t="s">
        <v>501</v>
      </c>
      <c r="Y19" s="39">
        <v>0</v>
      </c>
      <c r="Z19" s="39" t="s">
        <v>523</v>
      </c>
      <c r="AA19" s="39">
        <v>0</v>
      </c>
      <c r="AB19" s="39" t="s">
        <v>501</v>
      </c>
      <c r="AC19" s="39">
        <v>0</v>
      </c>
      <c r="AD19" s="39" t="s">
        <v>501</v>
      </c>
      <c r="AE19" s="39">
        <v>0</v>
      </c>
      <c r="AF19" s="39" t="s">
        <v>501</v>
      </c>
      <c r="AG19" s="39">
        <v>0</v>
      </c>
      <c r="AH19" s="39" t="s">
        <v>501</v>
      </c>
      <c r="AI19" s="39">
        <v>0</v>
      </c>
      <c r="AJ19" s="39" t="s">
        <v>507</v>
      </c>
      <c r="AK19" s="39">
        <v>0</v>
      </c>
      <c r="AL19" s="39" t="s">
        <v>507</v>
      </c>
      <c r="AM19" s="39">
        <v>0</v>
      </c>
      <c r="AN19" s="39" t="s">
        <v>507</v>
      </c>
      <c r="AO19" s="39">
        <v>0</v>
      </c>
      <c r="AP19" s="39">
        <v>60695.45</v>
      </c>
      <c r="AQ19" s="39">
        <v>65396.23</v>
      </c>
      <c r="AR19" s="39">
        <v>0</v>
      </c>
      <c r="AS19" s="39">
        <v>65396.23</v>
      </c>
      <c r="AT19" s="39">
        <v>0</v>
      </c>
      <c r="AU19" s="39">
        <f t="shared" si="1"/>
        <v>2</v>
      </c>
      <c r="AV19" s="39">
        <v>2</v>
      </c>
      <c r="AW19" s="42">
        <f t="shared" si="2"/>
        <v>0</v>
      </c>
      <c r="AX19" s="39">
        <f t="shared" si="3"/>
        <v>0</v>
      </c>
      <c r="AY19" s="39">
        <f t="shared" si="0"/>
        <v>0</v>
      </c>
      <c r="AZ19" s="39">
        <f t="shared" si="4"/>
        <v>0</v>
      </c>
      <c r="BA19" s="39">
        <f t="shared" si="5"/>
        <v>0</v>
      </c>
      <c r="BB19" s="49"/>
      <c r="BC19" s="46"/>
    </row>
    <row r="20" spans="1:55" ht="114.75">
      <c r="A20" s="39" t="s">
        <v>44</v>
      </c>
      <c r="B20" s="47" t="s">
        <v>79</v>
      </c>
      <c r="C20" s="39" t="s">
        <v>496</v>
      </c>
      <c r="D20" s="39">
        <v>10</v>
      </c>
      <c r="E20" s="39" t="s">
        <v>497</v>
      </c>
      <c r="F20" s="39">
        <v>1</v>
      </c>
      <c r="G20" s="39" t="s">
        <v>124</v>
      </c>
      <c r="H20" s="39">
        <v>264</v>
      </c>
      <c r="I20" s="47" t="s">
        <v>545</v>
      </c>
      <c r="J20" s="39" t="s">
        <v>125</v>
      </c>
      <c r="K20" s="47" t="s">
        <v>546</v>
      </c>
      <c r="L20" s="39" t="s">
        <v>498</v>
      </c>
      <c r="M20" s="39" t="s">
        <v>499</v>
      </c>
      <c r="N20" s="39" t="s">
        <v>127</v>
      </c>
      <c r="O20" s="39">
        <v>0</v>
      </c>
      <c r="P20" s="39">
        <v>0</v>
      </c>
      <c r="Q20" s="39">
        <v>0</v>
      </c>
      <c r="R20" s="39" t="s">
        <v>526</v>
      </c>
      <c r="S20" s="39">
        <v>0</v>
      </c>
      <c r="T20" s="39" t="s">
        <v>526</v>
      </c>
      <c r="U20" s="39">
        <v>0</v>
      </c>
      <c r="V20" s="39" t="s">
        <v>526</v>
      </c>
      <c r="W20" s="39">
        <v>0</v>
      </c>
      <c r="X20" s="39" t="s">
        <v>526</v>
      </c>
      <c r="Y20" s="39">
        <v>0</v>
      </c>
      <c r="Z20" s="39" t="s">
        <v>526</v>
      </c>
      <c r="AA20" s="39">
        <v>0</v>
      </c>
      <c r="AB20" s="39" t="s">
        <v>547</v>
      </c>
      <c r="AC20" s="39">
        <v>0</v>
      </c>
      <c r="AD20" s="39" t="s">
        <v>526</v>
      </c>
      <c r="AE20" s="39">
        <v>0</v>
      </c>
      <c r="AF20" s="39" t="s">
        <v>526</v>
      </c>
      <c r="AG20" s="39">
        <v>0</v>
      </c>
      <c r="AH20" s="39" t="s">
        <v>526</v>
      </c>
      <c r="AI20" s="39">
        <v>0</v>
      </c>
      <c r="AJ20" s="39" t="s">
        <v>507</v>
      </c>
      <c r="AK20" s="39">
        <v>0</v>
      </c>
      <c r="AL20" s="39" t="s">
        <v>507</v>
      </c>
      <c r="AM20" s="39">
        <v>0</v>
      </c>
      <c r="AN20" s="39" t="s">
        <v>507</v>
      </c>
      <c r="AO20" s="39">
        <v>0</v>
      </c>
      <c r="AP20" s="39">
        <v>95689.32</v>
      </c>
      <c r="AQ20" s="39">
        <v>93645.23</v>
      </c>
      <c r="AR20" s="39">
        <v>0</v>
      </c>
      <c r="AS20" s="39">
        <v>93645.23</v>
      </c>
      <c r="AT20" s="39">
        <v>0</v>
      </c>
      <c r="AU20" s="39">
        <f t="shared" si="1"/>
        <v>0</v>
      </c>
      <c r="AV20" s="39">
        <v>1</v>
      </c>
      <c r="AW20" s="42">
        <f t="shared" si="2"/>
        <v>0</v>
      </c>
      <c r="AX20" s="39">
        <f t="shared" si="3"/>
        <v>0</v>
      </c>
      <c r="AY20" s="39">
        <v>0</v>
      </c>
      <c r="AZ20" s="39">
        <v>0</v>
      </c>
      <c r="BA20" s="39">
        <v>0</v>
      </c>
      <c r="BB20" s="49"/>
      <c r="BC20" s="46"/>
    </row>
    <row r="21" spans="1:55" ht="76.5">
      <c r="A21" s="39" t="s">
        <v>44</v>
      </c>
      <c r="B21" s="47" t="s">
        <v>79</v>
      </c>
      <c r="C21" s="39" t="s">
        <v>496</v>
      </c>
      <c r="D21" s="39">
        <v>11</v>
      </c>
      <c r="E21" s="39" t="s">
        <v>497</v>
      </c>
      <c r="F21" s="39">
        <v>1</v>
      </c>
      <c r="G21" s="39" t="s">
        <v>94</v>
      </c>
      <c r="H21" s="39">
        <v>265</v>
      </c>
      <c r="I21" s="47" t="s">
        <v>131</v>
      </c>
      <c r="J21" s="39" t="s">
        <v>132</v>
      </c>
      <c r="K21" s="47" t="s">
        <v>548</v>
      </c>
      <c r="L21" s="39" t="s">
        <v>498</v>
      </c>
      <c r="M21" s="39" t="s">
        <v>499</v>
      </c>
      <c r="N21" s="39" t="s">
        <v>134</v>
      </c>
      <c r="O21" s="39">
        <v>0</v>
      </c>
      <c r="P21" s="39">
        <v>4</v>
      </c>
      <c r="Q21" s="39">
        <v>0</v>
      </c>
      <c r="R21" s="39" t="s">
        <v>501</v>
      </c>
      <c r="S21" s="39">
        <v>0</v>
      </c>
      <c r="T21" s="39" t="s">
        <v>501</v>
      </c>
      <c r="U21" s="39">
        <v>0</v>
      </c>
      <c r="V21" s="39" t="s">
        <v>501</v>
      </c>
      <c r="W21" s="39">
        <v>0</v>
      </c>
      <c r="X21" s="39" t="s">
        <v>501</v>
      </c>
      <c r="Y21" s="39">
        <v>0</v>
      </c>
      <c r="Z21" s="39" t="s">
        <v>523</v>
      </c>
      <c r="AA21" s="39">
        <v>0</v>
      </c>
      <c r="AB21" s="39" t="s">
        <v>549</v>
      </c>
      <c r="AC21" s="39">
        <v>1</v>
      </c>
      <c r="AD21" s="39" t="s">
        <v>550</v>
      </c>
      <c r="AE21" s="39">
        <v>1</v>
      </c>
      <c r="AF21" s="39" t="s">
        <v>551</v>
      </c>
      <c r="AG21" s="39">
        <v>1</v>
      </c>
      <c r="AH21" s="39" t="s">
        <v>552</v>
      </c>
      <c r="AI21" s="39">
        <v>0</v>
      </c>
      <c r="AJ21" s="39" t="s">
        <v>507</v>
      </c>
      <c r="AK21" s="39">
        <v>0</v>
      </c>
      <c r="AL21" s="39" t="s">
        <v>507</v>
      </c>
      <c r="AM21" s="39">
        <v>0</v>
      </c>
      <c r="AN21" s="39" t="s">
        <v>507</v>
      </c>
      <c r="AO21" s="39">
        <v>0</v>
      </c>
      <c r="AP21" s="39">
        <v>15675.63</v>
      </c>
      <c r="AQ21" s="39">
        <v>23619.59</v>
      </c>
      <c r="AR21" s="39">
        <v>0</v>
      </c>
      <c r="AS21" s="39">
        <v>23619.59</v>
      </c>
      <c r="AT21" s="39">
        <v>0</v>
      </c>
      <c r="AU21" s="39">
        <f t="shared" si="1"/>
        <v>4</v>
      </c>
      <c r="AV21" s="39">
        <v>4</v>
      </c>
      <c r="AW21" s="42">
        <f t="shared" si="2"/>
        <v>3</v>
      </c>
      <c r="AX21" s="39">
        <f t="shared" si="3"/>
        <v>0</v>
      </c>
      <c r="AY21" s="39">
        <f t="shared" si="0"/>
        <v>0</v>
      </c>
      <c r="AZ21" s="39">
        <f t="shared" si="4"/>
        <v>0.75</v>
      </c>
      <c r="BA21" s="39">
        <f t="shared" si="5"/>
        <v>75</v>
      </c>
      <c r="BB21" s="50"/>
      <c r="BC21" s="46"/>
    </row>
    <row r="22" spans="1:55" ht="63.75">
      <c r="A22" s="39" t="s">
        <v>66</v>
      </c>
      <c r="B22" s="47" t="s">
        <v>67</v>
      </c>
      <c r="C22" s="39" t="s">
        <v>509</v>
      </c>
      <c r="D22" s="39">
        <v>12</v>
      </c>
      <c r="E22" s="39" t="s">
        <v>497</v>
      </c>
      <c r="F22" s="39">
        <v>1</v>
      </c>
      <c r="G22" s="39" t="s">
        <v>140</v>
      </c>
      <c r="H22" s="39">
        <v>266</v>
      </c>
      <c r="I22" s="47" t="s">
        <v>139</v>
      </c>
      <c r="J22" s="39" t="s">
        <v>141</v>
      </c>
      <c r="K22" s="47" t="s">
        <v>553</v>
      </c>
      <c r="L22" s="39" t="s">
        <v>498</v>
      </c>
      <c r="M22" s="39" t="s">
        <v>499</v>
      </c>
      <c r="N22" s="39" t="s">
        <v>143</v>
      </c>
      <c r="O22" s="39">
        <v>1</v>
      </c>
      <c r="P22" s="39">
        <v>50</v>
      </c>
      <c r="Q22" s="39">
        <v>0</v>
      </c>
      <c r="R22" s="39" t="s">
        <v>554</v>
      </c>
      <c r="S22" s="39">
        <v>0</v>
      </c>
      <c r="T22" s="39" t="s">
        <v>526</v>
      </c>
      <c r="U22" s="39">
        <v>0</v>
      </c>
      <c r="V22" s="39" t="s">
        <v>526</v>
      </c>
      <c r="W22" s="39">
        <v>0</v>
      </c>
      <c r="X22" s="39" t="s">
        <v>526</v>
      </c>
      <c r="Y22" s="39">
        <v>0</v>
      </c>
      <c r="Z22" s="39" t="s">
        <v>526</v>
      </c>
      <c r="AA22" s="39">
        <v>0</v>
      </c>
      <c r="AB22" s="39" t="s">
        <v>526</v>
      </c>
      <c r="AC22" s="39">
        <v>0</v>
      </c>
      <c r="AD22" s="39" t="s">
        <v>526</v>
      </c>
      <c r="AE22" s="39">
        <v>0</v>
      </c>
      <c r="AF22" s="39" t="s">
        <v>526</v>
      </c>
      <c r="AG22" s="39">
        <v>0</v>
      </c>
      <c r="AH22" s="39" t="s">
        <v>526</v>
      </c>
      <c r="AI22" s="39">
        <v>0</v>
      </c>
      <c r="AJ22" s="39" t="s">
        <v>555</v>
      </c>
      <c r="AK22" s="39">
        <v>1</v>
      </c>
      <c r="AL22" s="39" t="s">
        <v>556</v>
      </c>
      <c r="AM22" s="39">
        <v>1</v>
      </c>
      <c r="AN22" s="39" t="s">
        <v>507</v>
      </c>
      <c r="AO22" s="39">
        <v>0</v>
      </c>
      <c r="AP22" s="39">
        <v>80696</v>
      </c>
      <c r="AQ22" s="39">
        <v>3100.21</v>
      </c>
      <c r="AR22" s="39">
        <v>0</v>
      </c>
      <c r="AS22" s="39">
        <v>3100.21</v>
      </c>
      <c r="AT22" s="39">
        <v>0</v>
      </c>
      <c r="AU22" s="39">
        <v>50</v>
      </c>
      <c r="AV22" s="39">
        <v>50</v>
      </c>
      <c r="AW22" s="42">
        <f t="shared" si="2"/>
        <v>2</v>
      </c>
      <c r="AX22" s="39">
        <f t="shared" si="3"/>
        <v>0</v>
      </c>
      <c r="AY22" s="39">
        <f t="shared" si="0"/>
        <v>0</v>
      </c>
      <c r="AZ22" s="39">
        <v>0</v>
      </c>
      <c r="BA22" s="39">
        <f>+AW22/AV22*100</f>
        <v>4</v>
      </c>
      <c r="BB22" s="50"/>
      <c r="BC22" s="46"/>
    </row>
    <row r="23" spans="1:55" ht="89.25">
      <c r="A23" s="39" t="s">
        <v>66</v>
      </c>
      <c r="B23" s="47" t="s">
        <v>67</v>
      </c>
      <c r="C23" s="39" t="s">
        <v>509</v>
      </c>
      <c r="D23" s="39">
        <v>13</v>
      </c>
      <c r="E23" s="39" t="s">
        <v>497</v>
      </c>
      <c r="F23" s="39">
        <v>1</v>
      </c>
      <c r="G23" s="39" t="s">
        <v>94</v>
      </c>
      <c r="H23" s="39">
        <v>267</v>
      </c>
      <c r="I23" s="47" t="s">
        <v>557</v>
      </c>
      <c r="J23" s="39" t="s">
        <v>148</v>
      </c>
      <c r="K23" s="47" t="s">
        <v>558</v>
      </c>
      <c r="L23" s="39" t="s">
        <v>498</v>
      </c>
      <c r="M23" s="39" t="s">
        <v>499</v>
      </c>
      <c r="N23" s="39" t="s">
        <v>150</v>
      </c>
      <c r="O23" s="39">
        <v>0</v>
      </c>
      <c r="P23" s="39">
        <v>0</v>
      </c>
      <c r="Q23" s="39">
        <v>0</v>
      </c>
      <c r="R23" s="39" t="s">
        <v>501</v>
      </c>
      <c r="S23" s="39">
        <v>0</v>
      </c>
      <c r="T23" s="39" t="s">
        <v>501</v>
      </c>
      <c r="U23" s="39">
        <v>0</v>
      </c>
      <c r="V23" s="39" t="s">
        <v>501</v>
      </c>
      <c r="W23" s="39">
        <v>80</v>
      </c>
      <c r="X23" s="39" t="s">
        <v>559</v>
      </c>
      <c r="Y23" s="39">
        <v>20</v>
      </c>
      <c r="Z23" s="39" t="s">
        <v>560</v>
      </c>
      <c r="AA23" s="39">
        <v>100</v>
      </c>
      <c r="AB23" s="39" t="s">
        <v>561</v>
      </c>
      <c r="AC23" s="39">
        <v>1</v>
      </c>
      <c r="AD23" s="39" t="s">
        <v>562</v>
      </c>
      <c r="AE23" s="39">
        <v>0</v>
      </c>
      <c r="AF23" s="39" t="s">
        <v>535</v>
      </c>
      <c r="AG23" s="39">
        <v>0</v>
      </c>
      <c r="AH23" s="39" t="s">
        <v>535</v>
      </c>
      <c r="AI23" s="39">
        <v>0</v>
      </c>
      <c r="AJ23" s="39" t="s">
        <v>507</v>
      </c>
      <c r="AK23" s="39">
        <v>0</v>
      </c>
      <c r="AL23" s="39" t="s">
        <v>507</v>
      </c>
      <c r="AM23" s="39">
        <v>0</v>
      </c>
      <c r="AN23" s="39" t="s">
        <v>507</v>
      </c>
      <c r="AO23" s="39">
        <v>0</v>
      </c>
      <c r="AP23" s="39">
        <v>20963</v>
      </c>
      <c r="AQ23" s="39">
        <v>7100.76</v>
      </c>
      <c r="AR23" s="39">
        <v>0</v>
      </c>
      <c r="AS23" s="39">
        <v>7100.76</v>
      </c>
      <c r="AT23" s="39">
        <v>0</v>
      </c>
      <c r="AU23" s="39">
        <v>1</v>
      </c>
      <c r="AV23" s="39">
        <v>201</v>
      </c>
      <c r="AW23" s="42">
        <f t="shared" si="2"/>
        <v>201</v>
      </c>
      <c r="AX23" s="39">
        <f t="shared" si="3"/>
        <v>0</v>
      </c>
      <c r="AY23" s="39">
        <f t="shared" si="0"/>
        <v>0</v>
      </c>
      <c r="AZ23" s="39">
        <f t="shared" si="4"/>
        <v>201</v>
      </c>
      <c r="BA23" s="39">
        <f t="shared" si="5"/>
        <v>100</v>
      </c>
      <c r="BB23" s="50"/>
      <c r="BC23" s="46"/>
    </row>
    <row r="24" spans="1:55" ht="51">
      <c r="A24" s="39" t="s">
        <v>66</v>
      </c>
      <c r="B24" s="47" t="s">
        <v>67</v>
      </c>
      <c r="C24" s="39" t="s">
        <v>496</v>
      </c>
      <c r="D24" s="39">
        <v>14</v>
      </c>
      <c r="E24" s="39" t="s">
        <v>497</v>
      </c>
      <c r="F24" s="39">
        <v>1</v>
      </c>
      <c r="G24" s="39" t="s">
        <v>157</v>
      </c>
      <c r="H24" s="39">
        <v>268</v>
      </c>
      <c r="I24" s="47" t="s">
        <v>563</v>
      </c>
      <c r="J24" s="39" t="s">
        <v>158</v>
      </c>
      <c r="K24" s="47" t="s">
        <v>564</v>
      </c>
      <c r="L24" s="39" t="s">
        <v>498</v>
      </c>
      <c r="M24" s="39" t="s">
        <v>499</v>
      </c>
      <c r="N24" s="39" t="s">
        <v>160</v>
      </c>
      <c r="O24" s="39">
        <v>100</v>
      </c>
      <c r="P24" s="39">
        <v>0</v>
      </c>
      <c r="Q24" s="39">
        <v>5</v>
      </c>
      <c r="R24" s="39" t="s">
        <v>565</v>
      </c>
      <c r="S24" s="39">
        <v>19</v>
      </c>
      <c r="T24" s="39" t="s">
        <v>565</v>
      </c>
      <c r="U24" s="39">
        <v>12</v>
      </c>
      <c r="V24" s="39" t="s">
        <v>565</v>
      </c>
      <c r="W24" s="39">
        <v>6</v>
      </c>
      <c r="X24" s="39" t="s">
        <v>566</v>
      </c>
      <c r="Y24" s="39">
        <v>2</v>
      </c>
      <c r="Z24" s="39" t="s">
        <v>565</v>
      </c>
      <c r="AA24" s="39">
        <v>3</v>
      </c>
      <c r="AB24" s="39" t="s">
        <v>565</v>
      </c>
      <c r="AC24" s="51">
        <v>0</v>
      </c>
      <c r="AD24" s="39" t="s">
        <v>565</v>
      </c>
      <c r="AE24" s="39">
        <v>0</v>
      </c>
      <c r="AF24" s="39" t="s">
        <v>565</v>
      </c>
      <c r="AG24" s="39">
        <v>0</v>
      </c>
      <c r="AH24" s="39" t="s">
        <v>565</v>
      </c>
      <c r="AI24" s="39">
        <v>0</v>
      </c>
      <c r="AJ24" s="39" t="s">
        <v>567</v>
      </c>
      <c r="AK24" s="39">
        <v>7</v>
      </c>
      <c r="AL24" s="39" t="s">
        <v>567</v>
      </c>
      <c r="AM24" s="39">
        <v>7</v>
      </c>
      <c r="AN24" s="39" t="s">
        <v>567</v>
      </c>
      <c r="AO24" s="39">
        <v>9</v>
      </c>
      <c r="AP24" s="39">
        <v>10695</v>
      </c>
      <c r="AQ24" s="39">
        <v>1334.15</v>
      </c>
      <c r="AR24" s="39">
        <v>0</v>
      </c>
      <c r="AS24" s="39">
        <v>1334.15</v>
      </c>
      <c r="AT24" s="39">
        <v>0</v>
      </c>
      <c r="AU24" s="52">
        <v>1</v>
      </c>
      <c r="AV24" s="39">
        <v>100</v>
      </c>
      <c r="AW24" s="42">
        <f t="shared" si="2"/>
        <v>70</v>
      </c>
      <c r="AX24" s="39">
        <f t="shared" si="3"/>
        <v>0</v>
      </c>
      <c r="AY24" s="39">
        <f t="shared" si="0"/>
        <v>0</v>
      </c>
      <c r="AZ24" s="39">
        <f>AW24/AU24</f>
        <v>70</v>
      </c>
      <c r="BA24" s="39">
        <f t="shared" si="5"/>
        <v>70</v>
      </c>
      <c r="BB24" s="50"/>
      <c r="BC24" s="46"/>
    </row>
    <row r="25" spans="1:55" ht="51">
      <c r="A25" s="39" t="s">
        <v>66</v>
      </c>
      <c r="B25" s="47" t="s">
        <v>67</v>
      </c>
      <c r="C25" s="39" t="s">
        <v>509</v>
      </c>
      <c r="D25" s="39">
        <v>15</v>
      </c>
      <c r="E25" s="39" t="s">
        <v>497</v>
      </c>
      <c r="F25" s="39">
        <v>1</v>
      </c>
      <c r="G25" s="39" t="s">
        <v>140</v>
      </c>
      <c r="H25" s="39">
        <v>269</v>
      </c>
      <c r="I25" s="47" t="s">
        <v>164</v>
      </c>
      <c r="J25" s="39" t="s">
        <v>165</v>
      </c>
      <c r="K25" s="47" t="s">
        <v>568</v>
      </c>
      <c r="L25" s="39" t="s">
        <v>498</v>
      </c>
      <c r="M25" s="39" t="s">
        <v>499</v>
      </c>
      <c r="N25" s="39" t="s">
        <v>167</v>
      </c>
      <c r="O25" s="39">
        <v>1</v>
      </c>
      <c r="P25" s="39">
        <v>0</v>
      </c>
      <c r="Q25" s="39">
        <v>0</v>
      </c>
      <c r="R25" s="39" t="s">
        <v>526</v>
      </c>
      <c r="S25" s="39">
        <v>0</v>
      </c>
      <c r="T25" s="39" t="s">
        <v>526</v>
      </c>
      <c r="U25" s="39">
        <v>0</v>
      </c>
      <c r="V25" s="39" t="s">
        <v>526</v>
      </c>
      <c r="W25" s="39">
        <v>0</v>
      </c>
      <c r="X25" s="39" t="s">
        <v>526</v>
      </c>
      <c r="Y25" s="39">
        <v>0</v>
      </c>
      <c r="Z25" s="39" t="s">
        <v>526</v>
      </c>
      <c r="AA25" s="39">
        <v>0</v>
      </c>
      <c r="AB25" s="39" t="s">
        <v>569</v>
      </c>
      <c r="AC25" s="39">
        <v>0</v>
      </c>
      <c r="AD25" s="39" t="s">
        <v>526</v>
      </c>
      <c r="AE25" s="39">
        <v>0</v>
      </c>
      <c r="AF25" s="39" t="s">
        <v>570</v>
      </c>
      <c r="AG25" s="39">
        <v>0</v>
      </c>
      <c r="AH25" s="39" t="s">
        <v>526</v>
      </c>
      <c r="AI25" s="39">
        <v>0</v>
      </c>
      <c r="AJ25" s="39" t="s">
        <v>555</v>
      </c>
      <c r="AK25" s="39">
        <v>1</v>
      </c>
      <c r="AL25" s="39" t="s">
        <v>556</v>
      </c>
      <c r="AM25" s="39">
        <v>1</v>
      </c>
      <c r="AN25" s="39" t="s">
        <v>507</v>
      </c>
      <c r="AO25" s="39">
        <v>0</v>
      </c>
      <c r="AP25" s="39">
        <v>8936</v>
      </c>
      <c r="AQ25" s="39">
        <v>3240.36</v>
      </c>
      <c r="AR25" s="39">
        <v>0</v>
      </c>
      <c r="AS25" s="39">
        <v>3240.36</v>
      </c>
      <c r="AT25" s="39">
        <v>0</v>
      </c>
      <c r="AU25" s="39">
        <v>1</v>
      </c>
      <c r="AV25" s="39">
        <v>2</v>
      </c>
      <c r="AW25" s="42">
        <f t="shared" si="2"/>
        <v>2</v>
      </c>
      <c r="AX25" s="39">
        <f t="shared" si="3"/>
        <v>0</v>
      </c>
      <c r="AY25" s="39">
        <f t="shared" si="0"/>
        <v>0</v>
      </c>
      <c r="AZ25" s="39">
        <v>0</v>
      </c>
      <c r="BA25" s="39">
        <f t="shared" si="5"/>
        <v>100</v>
      </c>
      <c r="BB25" s="50"/>
      <c r="BC25" s="46"/>
    </row>
    <row r="26" spans="1:55" ht="51">
      <c r="A26" s="39" t="s">
        <v>571</v>
      </c>
      <c r="B26" s="47" t="s">
        <v>67</v>
      </c>
      <c r="C26" s="39" t="s">
        <v>509</v>
      </c>
      <c r="D26" s="39">
        <v>16</v>
      </c>
      <c r="E26" s="39" t="s">
        <v>497</v>
      </c>
      <c r="F26" s="39">
        <v>1</v>
      </c>
      <c r="G26" s="39" t="s">
        <v>140</v>
      </c>
      <c r="H26" s="39">
        <v>270</v>
      </c>
      <c r="I26" s="47" t="s">
        <v>171</v>
      </c>
      <c r="J26" s="39" t="s">
        <v>173</v>
      </c>
      <c r="K26" s="47" t="s">
        <v>174</v>
      </c>
      <c r="L26" s="39" t="s">
        <v>498</v>
      </c>
      <c r="M26" s="39" t="s">
        <v>499</v>
      </c>
      <c r="N26" s="39" t="s">
        <v>175</v>
      </c>
      <c r="O26" s="39">
        <v>0</v>
      </c>
      <c r="P26" s="39">
        <v>0</v>
      </c>
      <c r="Q26" s="39">
        <v>0</v>
      </c>
      <c r="R26" s="39" t="s">
        <v>504</v>
      </c>
      <c r="S26" s="39">
        <v>0</v>
      </c>
      <c r="T26" s="39" t="s">
        <v>501</v>
      </c>
      <c r="U26" s="39">
        <v>0</v>
      </c>
      <c r="V26" s="39" t="s">
        <v>501</v>
      </c>
      <c r="W26" s="39">
        <v>0</v>
      </c>
      <c r="X26" s="39" t="s">
        <v>501</v>
      </c>
      <c r="Y26" s="39">
        <v>0</v>
      </c>
      <c r="Z26" s="39" t="s">
        <v>504</v>
      </c>
      <c r="AA26" s="39">
        <v>0</v>
      </c>
      <c r="AB26" s="39" t="s">
        <v>504</v>
      </c>
      <c r="AC26" s="39">
        <v>0</v>
      </c>
      <c r="AD26" s="39" t="s">
        <v>504</v>
      </c>
      <c r="AE26" s="39">
        <v>0</v>
      </c>
      <c r="AF26" s="39" t="s">
        <v>504</v>
      </c>
      <c r="AG26" s="39">
        <v>0</v>
      </c>
      <c r="AH26" s="39" t="s">
        <v>504</v>
      </c>
      <c r="AI26" s="39">
        <v>0</v>
      </c>
      <c r="AJ26" s="39" t="s">
        <v>507</v>
      </c>
      <c r="AK26" s="39">
        <v>0</v>
      </c>
      <c r="AL26" s="39" t="s">
        <v>507</v>
      </c>
      <c r="AM26" s="39">
        <v>0</v>
      </c>
      <c r="AN26" s="39" t="s">
        <v>507</v>
      </c>
      <c r="AO26" s="39">
        <v>0</v>
      </c>
      <c r="AP26" s="39">
        <v>5692</v>
      </c>
      <c r="AQ26" s="39">
        <v>4365.25</v>
      </c>
      <c r="AR26" s="39">
        <v>0</v>
      </c>
      <c r="AS26" s="39">
        <v>4365.25</v>
      </c>
      <c r="AT26" s="39">
        <v>0</v>
      </c>
      <c r="AU26" s="52">
        <v>1</v>
      </c>
      <c r="AV26" s="39">
        <v>100</v>
      </c>
      <c r="AW26" s="42">
        <f t="shared" si="2"/>
        <v>0</v>
      </c>
      <c r="AX26" s="39">
        <f t="shared" si="3"/>
        <v>0</v>
      </c>
      <c r="AY26" s="39">
        <f t="shared" si="0"/>
        <v>0</v>
      </c>
      <c r="AZ26" s="39">
        <v>0</v>
      </c>
      <c r="BA26" s="39">
        <v>0</v>
      </c>
      <c r="BB26" s="49"/>
      <c r="BC26" s="46"/>
    </row>
    <row r="27" spans="1:55" ht="51" customHeight="1">
      <c r="A27" s="39" t="s">
        <v>66</v>
      </c>
      <c r="B27" s="47" t="s">
        <v>67</v>
      </c>
      <c r="C27" s="39" t="s">
        <v>496</v>
      </c>
      <c r="D27" s="39">
        <v>17</v>
      </c>
      <c r="E27" s="39" t="s">
        <v>497</v>
      </c>
      <c r="F27" s="39">
        <v>1</v>
      </c>
      <c r="G27" s="39" t="s">
        <v>94</v>
      </c>
      <c r="H27" s="39">
        <v>271</v>
      </c>
      <c r="I27" s="47" t="s">
        <v>572</v>
      </c>
      <c r="J27" s="39" t="s">
        <v>181</v>
      </c>
      <c r="K27" s="47" t="s">
        <v>182</v>
      </c>
      <c r="L27" s="39" t="s">
        <v>498</v>
      </c>
      <c r="M27" s="39" t="s">
        <v>499</v>
      </c>
      <c r="N27" s="39" t="s">
        <v>112</v>
      </c>
      <c r="O27" s="39">
        <v>0</v>
      </c>
      <c r="P27" s="39">
        <v>2</v>
      </c>
      <c r="Q27" s="39">
        <v>0</v>
      </c>
      <c r="R27" s="39" t="s">
        <v>501</v>
      </c>
      <c r="S27" s="39">
        <v>0</v>
      </c>
      <c r="T27" s="39" t="s">
        <v>501</v>
      </c>
      <c r="U27" s="39">
        <v>0</v>
      </c>
      <c r="V27" s="39" t="s">
        <v>501</v>
      </c>
      <c r="W27" s="39">
        <v>0</v>
      </c>
      <c r="X27" s="39" t="s">
        <v>501</v>
      </c>
      <c r="Y27" s="39">
        <v>0</v>
      </c>
      <c r="Z27" s="39" t="s">
        <v>573</v>
      </c>
      <c r="AA27" s="39">
        <v>0</v>
      </c>
      <c r="AB27" s="39" t="s">
        <v>574</v>
      </c>
      <c r="AC27" s="39">
        <v>1</v>
      </c>
      <c r="AD27" s="39" t="s">
        <v>501</v>
      </c>
      <c r="AE27" s="39">
        <v>0</v>
      </c>
      <c r="AF27" s="39" t="s">
        <v>501</v>
      </c>
      <c r="AG27" s="39">
        <v>0</v>
      </c>
      <c r="AH27" s="39" t="s">
        <v>501</v>
      </c>
      <c r="AI27" s="39">
        <v>0</v>
      </c>
      <c r="AJ27" s="39" t="s">
        <v>507</v>
      </c>
      <c r="AK27" s="39">
        <v>0</v>
      </c>
      <c r="AL27" s="39" t="s">
        <v>507</v>
      </c>
      <c r="AM27" s="39">
        <v>0</v>
      </c>
      <c r="AN27" s="39" t="s">
        <v>507</v>
      </c>
      <c r="AO27" s="39">
        <v>0</v>
      </c>
      <c r="AP27" s="39">
        <v>8178.43</v>
      </c>
      <c r="AQ27" s="39">
        <v>7023.67</v>
      </c>
      <c r="AR27" s="39">
        <v>0</v>
      </c>
      <c r="AS27" s="39">
        <v>7023.67</v>
      </c>
      <c r="AT27" s="39">
        <v>0</v>
      </c>
      <c r="AU27" s="39">
        <f>P27</f>
        <v>2</v>
      </c>
      <c r="AV27" s="39">
        <v>2</v>
      </c>
      <c r="AW27" s="42">
        <f t="shared" si="2"/>
        <v>1</v>
      </c>
      <c r="AX27" s="39">
        <f t="shared" si="3"/>
        <v>0</v>
      </c>
      <c r="AY27" s="39">
        <f t="shared" si="0"/>
        <v>0</v>
      </c>
      <c r="AZ27" s="39">
        <f t="shared" si="4"/>
        <v>0.5</v>
      </c>
      <c r="BA27" s="39">
        <f t="shared" si="5"/>
        <v>50</v>
      </c>
      <c r="BB27" s="45"/>
      <c r="BC27" s="46"/>
    </row>
    <row r="28" spans="1:55" ht="89.25">
      <c r="A28" s="39" t="s">
        <v>66</v>
      </c>
      <c r="B28" s="47" t="s">
        <v>67</v>
      </c>
      <c r="C28" s="39" t="s">
        <v>509</v>
      </c>
      <c r="D28" s="39">
        <v>18</v>
      </c>
      <c r="E28" s="39" t="s">
        <v>497</v>
      </c>
      <c r="F28" s="39">
        <v>1</v>
      </c>
      <c r="G28" s="39" t="s">
        <v>188</v>
      </c>
      <c r="H28" s="39">
        <v>272</v>
      </c>
      <c r="I28" s="47" t="s">
        <v>187</v>
      </c>
      <c r="J28" s="39" t="s">
        <v>189</v>
      </c>
      <c r="K28" s="47" t="s">
        <v>575</v>
      </c>
      <c r="L28" s="39" t="s">
        <v>498</v>
      </c>
      <c r="M28" s="39" t="s">
        <v>499</v>
      </c>
      <c r="N28" s="39" t="s">
        <v>191</v>
      </c>
      <c r="O28" s="39">
        <v>1</v>
      </c>
      <c r="P28" s="39">
        <v>1</v>
      </c>
      <c r="Q28" s="39">
        <v>0</v>
      </c>
      <c r="R28" s="39" t="s">
        <v>576</v>
      </c>
      <c r="S28" s="39">
        <v>0</v>
      </c>
      <c r="T28" s="39" t="s">
        <v>576</v>
      </c>
      <c r="U28" s="39">
        <v>0</v>
      </c>
      <c r="V28" s="39" t="s">
        <v>576</v>
      </c>
      <c r="W28" s="39">
        <v>0</v>
      </c>
      <c r="X28" s="39" t="s">
        <v>576</v>
      </c>
      <c r="Y28" s="39">
        <v>0</v>
      </c>
      <c r="Z28" s="39" t="s">
        <v>576</v>
      </c>
      <c r="AA28" s="39">
        <v>1</v>
      </c>
      <c r="AB28" s="39" t="s">
        <v>576</v>
      </c>
      <c r="AC28" s="39">
        <v>0</v>
      </c>
      <c r="AD28" s="39" t="s">
        <v>576</v>
      </c>
      <c r="AE28" s="39">
        <v>0</v>
      </c>
      <c r="AF28" s="39" t="s">
        <v>576</v>
      </c>
      <c r="AG28" s="39">
        <v>0</v>
      </c>
      <c r="AH28" s="39" t="s">
        <v>576</v>
      </c>
      <c r="AI28" s="39">
        <v>0</v>
      </c>
      <c r="AJ28" s="39" t="s">
        <v>507</v>
      </c>
      <c r="AK28" s="39">
        <v>0</v>
      </c>
      <c r="AL28" s="39" t="s">
        <v>507</v>
      </c>
      <c r="AM28" s="39">
        <v>0</v>
      </c>
      <c r="AN28" s="39" t="s">
        <v>507</v>
      </c>
      <c r="AO28" s="39">
        <v>0</v>
      </c>
      <c r="AP28" s="39">
        <v>2456.9</v>
      </c>
      <c r="AQ28" s="39">
        <v>1207.45</v>
      </c>
      <c r="AR28" s="39">
        <v>0</v>
      </c>
      <c r="AS28" s="39">
        <v>1207.45</v>
      </c>
      <c r="AT28" s="39">
        <v>0</v>
      </c>
      <c r="AU28" s="39">
        <v>100</v>
      </c>
      <c r="AV28" s="39">
        <v>20</v>
      </c>
      <c r="AW28" s="42">
        <f t="shared" si="2"/>
        <v>1</v>
      </c>
      <c r="AX28" s="39">
        <f t="shared" si="3"/>
        <v>0</v>
      </c>
      <c r="AY28" s="39">
        <f t="shared" si="0"/>
        <v>0</v>
      </c>
      <c r="AZ28" s="39">
        <f t="shared" si="4"/>
        <v>0.01</v>
      </c>
      <c r="BA28" s="39">
        <f t="shared" si="5"/>
        <v>5</v>
      </c>
      <c r="BB28" s="45"/>
      <c r="BC28" s="46"/>
    </row>
    <row r="29" spans="1:55" ht="92.25" customHeight="1">
      <c r="A29" s="39" t="s">
        <v>66</v>
      </c>
      <c r="B29" s="47" t="s">
        <v>67</v>
      </c>
      <c r="C29" s="39" t="s">
        <v>509</v>
      </c>
      <c r="D29" s="39">
        <v>19</v>
      </c>
      <c r="E29" s="39" t="s">
        <v>497</v>
      </c>
      <c r="F29" s="39">
        <v>1</v>
      </c>
      <c r="G29" s="39" t="s">
        <v>47</v>
      </c>
      <c r="H29" s="39">
        <v>273</v>
      </c>
      <c r="I29" s="47" t="s">
        <v>577</v>
      </c>
      <c r="J29" s="39" t="s">
        <v>196</v>
      </c>
      <c r="K29" s="47" t="s">
        <v>578</v>
      </c>
      <c r="L29" s="39" t="s">
        <v>498</v>
      </c>
      <c r="M29" s="39" t="s">
        <v>499</v>
      </c>
      <c r="N29" s="39" t="s">
        <v>198</v>
      </c>
      <c r="O29" s="39">
        <v>87</v>
      </c>
      <c r="P29" s="39">
        <v>90</v>
      </c>
      <c r="Q29" s="39">
        <v>10</v>
      </c>
      <c r="R29" s="39" t="s">
        <v>579</v>
      </c>
      <c r="S29" s="39">
        <v>9</v>
      </c>
      <c r="T29" s="39" t="s">
        <v>579</v>
      </c>
      <c r="U29" s="39">
        <v>13</v>
      </c>
      <c r="V29" s="39" t="s">
        <v>579</v>
      </c>
      <c r="W29" s="39">
        <v>0</v>
      </c>
      <c r="X29" s="39" t="s">
        <v>580</v>
      </c>
      <c r="Y29" s="39">
        <v>1</v>
      </c>
      <c r="Z29" s="39" t="s">
        <v>579</v>
      </c>
      <c r="AA29" s="39">
        <v>3</v>
      </c>
      <c r="AB29" s="39" t="s">
        <v>581</v>
      </c>
      <c r="AC29" s="39">
        <v>1</v>
      </c>
      <c r="AD29" s="39" t="s">
        <v>582</v>
      </c>
      <c r="AE29" s="39">
        <v>2</v>
      </c>
      <c r="AF29" s="39" t="s">
        <v>583</v>
      </c>
      <c r="AG29" s="39">
        <v>0</v>
      </c>
      <c r="AH29" s="39" t="s">
        <v>580</v>
      </c>
      <c r="AI29" s="39">
        <v>0</v>
      </c>
      <c r="AJ29" s="39" t="s">
        <v>507</v>
      </c>
      <c r="AK29" s="39">
        <v>0</v>
      </c>
      <c r="AL29" s="39" t="s">
        <v>584</v>
      </c>
      <c r="AM29" s="39">
        <v>2</v>
      </c>
      <c r="AN29" s="39" t="s">
        <v>585</v>
      </c>
      <c r="AO29" s="39">
        <v>4</v>
      </c>
      <c r="AP29" s="39">
        <v>4467.54</v>
      </c>
      <c r="AQ29" s="39">
        <v>3134.45</v>
      </c>
      <c r="AR29" s="39">
        <v>0</v>
      </c>
      <c r="AS29" s="39">
        <v>3134.45</v>
      </c>
      <c r="AT29" s="39">
        <v>0</v>
      </c>
      <c r="AU29" s="39">
        <f>P29</f>
        <v>90</v>
      </c>
      <c r="AV29" s="39">
        <v>90</v>
      </c>
      <c r="AW29" s="42">
        <f t="shared" si="2"/>
        <v>45</v>
      </c>
      <c r="AX29" s="39">
        <f t="shared" si="3"/>
        <v>0</v>
      </c>
      <c r="AY29" s="39">
        <f t="shared" si="0"/>
        <v>0</v>
      </c>
      <c r="AZ29" s="39">
        <f t="shared" si="4"/>
        <v>0.5</v>
      </c>
      <c r="BA29" s="39">
        <f t="shared" si="5"/>
        <v>50</v>
      </c>
      <c r="BB29" s="45"/>
      <c r="BC29" s="46"/>
    </row>
    <row r="30" spans="1:55" ht="92.25" customHeight="1">
      <c r="A30" s="39" t="s">
        <v>66</v>
      </c>
      <c r="B30" s="47" t="s">
        <v>67</v>
      </c>
      <c r="C30" s="39" t="s">
        <v>509</v>
      </c>
      <c r="D30" s="39">
        <v>20</v>
      </c>
      <c r="E30" s="39" t="s">
        <v>497</v>
      </c>
      <c r="F30" s="39">
        <v>1</v>
      </c>
      <c r="G30" s="39" t="s">
        <v>47</v>
      </c>
      <c r="H30" s="39">
        <v>277</v>
      </c>
      <c r="I30" s="47" t="s">
        <v>586</v>
      </c>
      <c r="J30" s="39" t="s">
        <v>204</v>
      </c>
      <c r="K30" s="47" t="s">
        <v>205</v>
      </c>
      <c r="L30" s="39" t="s">
        <v>498</v>
      </c>
      <c r="M30" s="39" t="s">
        <v>499</v>
      </c>
      <c r="N30" s="39" t="s">
        <v>206</v>
      </c>
      <c r="O30" s="39">
        <v>0</v>
      </c>
      <c r="P30" s="39">
        <v>0</v>
      </c>
      <c r="Q30" s="39">
        <v>0</v>
      </c>
      <c r="R30" s="39" t="s">
        <v>507</v>
      </c>
      <c r="S30" s="39">
        <v>0</v>
      </c>
      <c r="T30" s="39" t="s">
        <v>501</v>
      </c>
      <c r="U30" s="39">
        <v>0</v>
      </c>
      <c r="V30" s="39" t="s">
        <v>501</v>
      </c>
      <c r="W30" s="39">
        <v>0</v>
      </c>
      <c r="X30" s="39" t="s">
        <v>501</v>
      </c>
      <c r="Y30" s="39">
        <v>0</v>
      </c>
      <c r="Z30" s="39" t="s">
        <v>501</v>
      </c>
      <c r="AA30" s="39">
        <v>0</v>
      </c>
      <c r="AB30" s="39" t="s">
        <v>501</v>
      </c>
      <c r="AC30" s="39">
        <v>0</v>
      </c>
      <c r="AD30" s="39" t="s">
        <v>501</v>
      </c>
      <c r="AE30" s="39"/>
      <c r="AF30" s="39" t="s">
        <v>501</v>
      </c>
      <c r="AG30" s="39">
        <v>0</v>
      </c>
      <c r="AH30" s="39" t="s">
        <v>504</v>
      </c>
      <c r="AI30" s="39">
        <v>0</v>
      </c>
      <c r="AJ30" s="39" t="s">
        <v>507</v>
      </c>
      <c r="AK30" s="39">
        <v>0</v>
      </c>
      <c r="AL30" s="39" t="s">
        <v>507</v>
      </c>
      <c r="AM30" s="39">
        <v>0</v>
      </c>
      <c r="AN30" s="39" t="s">
        <v>507</v>
      </c>
      <c r="AO30" s="39">
        <v>0</v>
      </c>
      <c r="AP30" s="39">
        <v>3296</v>
      </c>
      <c r="AQ30" s="39">
        <v>3165.23</v>
      </c>
      <c r="AR30" s="39">
        <v>0</v>
      </c>
      <c r="AS30" s="39">
        <v>3165.23</v>
      </c>
      <c r="AT30" s="39">
        <v>0</v>
      </c>
      <c r="AU30" s="52">
        <v>1</v>
      </c>
      <c r="AV30" s="39">
        <v>100</v>
      </c>
      <c r="AW30" s="42">
        <f t="shared" si="2"/>
        <v>0</v>
      </c>
      <c r="AX30" s="39">
        <f t="shared" si="3"/>
        <v>0</v>
      </c>
      <c r="AY30" s="39">
        <f t="shared" si="0"/>
        <v>0</v>
      </c>
      <c r="AZ30" s="39">
        <v>0</v>
      </c>
      <c r="BA30" s="39">
        <f t="shared" si="5"/>
        <v>0</v>
      </c>
      <c r="BB30" s="49"/>
      <c r="BC30" s="46"/>
    </row>
    <row r="31" spans="1:55" ht="92.25" customHeight="1">
      <c r="A31" s="39" t="s">
        <v>66</v>
      </c>
      <c r="B31" s="47" t="s">
        <v>67</v>
      </c>
      <c r="C31" s="39" t="s">
        <v>509</v>
      </c>
      <c r="D31" s="39">
        <v>21</v>
      </c>
      <c r="E31" s="39" t="s">
        <v>497</v>
      </c>
      <c r="F31" s="39">
        <v>1</v>
      </c>
      <c r="G31" s="39" t="s">
        <v>47</v>
      </c>
      <c r="H31" s="39">
        <v>279</v>
      </c>
      <c r="I31" s="47" t="s">
        <v>210</v>
      </c>
      <c r="J31" s="39" t="s">
        <v>212</v>
      </c>
      <c r="K31" s="47" t="s">
        <v>213</v>
      </c>
      <c r="L31" s="39" t="s">
        <v>498</v>
      </c>
      <c r="M31" s="39" t="s">
        <v>499</v>
      </c>
      <c r="N31" s="39" t="s">
        <v>214</v>
      </c>
      <c r="O31" s="39">
        <v>0</v>
      </c>
      <c r="P31" s="39">
        <v>0</v>
      </c>
      <c r="Q31" s="39">
        <v>0</v>
      </c>
      <c r="R31" s="39" t="s">
        <v>507</v>
      </c>
      <c r="S31" s="39">
        <v>0</v>
      </c>
      <c r="T31" s="39" t="s">
        <v>501</v>
      </c>
      <c r="U31" s="39">
        <v>0</v>
      </c>
      <c r="V31" s="39" t="s">
        <v>501</v>
      </c>
      <c r="W31" s="39">
        <v>0</v>
      </c>
      <c r="X31" s="39" t="s">
        <v>501</v>
      </c>
      <c r="Y31" s="39">
        <v>0</v>
      </c>
      <c r="Z31" s="39" t="s">
        <v>501</v>
      </c>
      <c r="AA31" s="39">
        <v>0</v>
      </c>
      <c r="AB31" s="39" t="s">
        <v>501</v>
      </c>
      <c r="AC31" s="39">
        <v>0</v>
      </c>
      <c r="AD31" s="39" t="s">
        <v>501</v>
      </c>
      <c r="AE31" s="39"/>
      <c r="AF31" s="39" t="s">
        <v>501</v>
      </c>
      <c r="AG31" s="39">
        <v>0</v>
      </c>
      <c r="AH31" s="39" t="s">
        <v>504</v>
      </c>
      <c r="AI31" s="39">
        <v>0</v>
      </c>
      <c r="AJ31" s="39" t="s">
        <v>507</v>
      </c>
      <c r="AK31" s="39">
        <v>0</v>
      </c>
      <c r="AL31" s="39" t="s">
        <v>507</v>
      </c>
      <c r="AM31" s="39">
        <v>0</v>
      </c>
      <c r="AN31" s="39" t="s">
        <v>507</v>
      </c>
      <c r="AO31" s="39">
        <v>0</v>
      </c>
      <c r="AP31" s="39">
        <v>80696.429999999993</v>
      </c>
      <c r="AQ31" s="39">
        <v>95464.25</v>
      </c>
      <c r="AR31" s="39">
        <v>0</v>
      </c>
      <c r="AS31" s="39">
        <v>95464.25</v>
      </c>
      <c r="AT31" s="39">
        <v>0</v>
      </c>
      <c r="AU31" s="39">
        <v>10</v>
      </c>
      <c r="AV31" s="39">
        <v>10</v>
      </c>
      <c r="AW31" s="42">
        <f t="shared" si="2"/>
        <v>0</v>
      </c>
      <c r="AX31" s="39">
        <f t="shared" si="3"/>
        <v>0</v>
      </c>
      <c r="AY31" s="39">
        <f t="shared" si="0"/>
        <v>0</v>
      </c>
      <c r="AZ31" s="39">
        <v>0</v>
      </c>
      <c r="BA31" s="39">
        <f t="shared" si="5"/>
        <v>0</v>
      </c>
      <c r="BB31" s="49"/>
      <c r="BC31" s="46"/>
    </row>
    <row r="32" spans="1:55" ht="51">
      <c r="A32" s="39" t="s">
        <v>66</v>
      </c>
      <c r="B32" s="47" t="s">
        <v>67</v>
      </c>
      <c r="C32" s="39" t="s">
        <v>509</v>
      </c>
      <c r="D32" s="39">
        <v>22</v>
      </c>
      <c r="E32" s="39" t="s">
        <v>497</v>
      </c>
      <c r="F32" s="39">
        <v>1</v>
      </c>
      <c r="G32" s="39" t="s">
        <v>94</v>
      </c>
      <c r="H32" s="39">
        <v>283</v>
      </c>
      <c r="I32" s="47" t="s">
        <v>587</v>
      </c>
      <c r="J32" s="39" t="s">
        <v>221</v>
      </c>
      <c r="K32" s="47" t="s">
        <v>588</v>
      </c>
      <c r="L32" s="39" t="s">
        <v>498</v>
      </c>
      <c r="M32" s="39" t="s">
        <v>499</v>
      </c>
      <c r="N32" s="39" t="s">
        <v>112</v>
      </c>
      <c r="O32" s="39">
        <v>0</v>
      </c>
      <c r="P32" s="39">
        <v>4</v>
      </c>
      <c r="Q32" s="39">
        <v>0</v>
      </c>
      <c r="R32" s="39" t="s">
        <v>501</v>
      </c>
      <c r="S32" s="39">
        <v>0</v>
      </c>
      <c r="T32" s="39" t="s">
        <v>501</v>
      </c>
      <c r="U32" s="39">
        <v>0</v>
      </c>
      <c r="V32" s="39" t="s">
        <v>501</v>
      </c>
      <c r="W32" s="39">
        <v>0</v>
      </c>
      <c r="X32" s="39" t="s">
        <v>589</v>
      </c>
      <c r="Y32" s="39">
        <v>0</v>
      </c>
      <c r="Z32" s="39" t="s">
        <v>589</v>
      </c>
      <c r="AA32" s="39">
        <v>0</v>
      </c>
      <c r="AB32" s="39" t="s">
        <v>589</v>
      </c>
      <c r="AC32" s="39">
        <v>0</v>
      </c>
      <c r="AD32" s="39" t="s">
        <v>590</v>
      </c>
      <c r="AE32" s="39">
        <v>2</v>
      </c>
      <c r="AF32" s="39" t="s">
        <v>591</v>
      </c>
      <c r="AG32" s="39">
        <v>0</v>
      </c>
      <c r="AH32" s="39" t="s">
        <v>592</v>
      </c>
      <c r="AI32" s="39">
        <v>0</v>
      </c>
      <c r="AJ32" s="39" t="s">
        <v>507</v>
      </c>
      <c r="AK32" s="39">
        <v>0</v>
      </c>
      <c r="AL32" s="39" t="s">
        <v>541</v>
      </c>
      <c r="AM32" s="39">
        <v>1</v>
      </c>
      <c r="AN32" s="39" t="s">
        <v>542</v>
      </c>
      <c r="AO32" s="39">
        <v>1</v>
      </c>
      <c r="AP32" s="39">
        <v>4987.8999999999996</v>
      </c>
      <c r="AQ32" s="39">
        <v>4875.24</v>
      </c>
      <c r="AR32" s="39">
        <v>0</v>
      </c>
      <c r="AS32" s="39">
        <v>4875.24</v>
      </c>
      <c r="AT32" s="39">
        <v>0</v>
      </c>
      <c r="AU32" s="39">
        <f>P32</f>
        <v>4</v>
      </c>
      <c r="AV32" s="39">
        <v>4</v>
      </c>
      <c r="AW32" s="42">
        <f t="shared" si="2"/>
        <v>4</v>
      </c>
      <c r="AX32" s="39">
        <f t="shared" si="3"/>
        <v>0</v>
      </c>
      <c r="AY32" s="39">
        <f t="shared" si="0"/>
        <v>0</v>
      </c>
      <c r="AZ32" s="39">
        <f t="shared" si="4"/>
        <v>1</v>
      </c>
      <c r="BA32" s="39">
        <f t="shared" si="5"/>
        <v>100</v>
      </c>
      <c r="BB32" s="50"/>
      <c r="BC32" s="46"/>
    </row>
    <row r="33" spans="1:55" ht="76.5">
      <c r="A33" s="39" t="s">
        <v>66</v>
      </c>
      <c r="B33" s="47" t="s">
        <v>67</v>
      </c>
      <c r="C33" s="39" t="s">
        <v>509</v>
      </c>
      <c r="D33" s="39">
        <v>23</v>
      </c>
      <c r="E33" s="39" t="s">
        <v>497</v>
      </c>
      <c r="F33" s="39">
        <v>1</v>
      </c>
      <c r="G33" s="39" t="s">
        <v>220</v>
      </c>
      <c r="H33" s="39">
        <v>284</v>
      </c>
      <c r="I33" s="47" t="s">
        <v>593</v>
      </c>
      <c r="J33" s="39" t="s">
        <v>229</v>
      </c>
      <c r="K33" s="47" t="s">
        <v>594</v>
      </c>
      <c r="L33" s="39" t="s">
        <v>498</v>
      </c>
      <c r="M33" s="39" t="s">
        <v>499</v>
      </c>
      <c r="N33" s="39" t="s">
        <v>370</v>
      </c>
      <c r="O33" s="39">
        <v>0</v>
      </c>
      <c r="P33" s="39">
        <v>2</v>
      </c>
      <c r="Q33" s="39">
        <v>0</v>
      </c>
      <c r="R33" s="39" t="s">
        <v>501</v>
      </c>
      <c r="S33" s="39">
        <v>0</v>
      </c>
      <c r="T33" s="39" t="s">
        <v>501</v>
      </c>
      <c r="U33" s="39">
        <v>0</v>
      </c>
      <c r="V33" s="39" t="s">
        <v>501</v>
      </c>
      <c r="W33" s="39">
        <v>0</v>
      </c>
      <c r="X33" s="39" t="s">
        <v>589</v>
      </c>
      <c r="Y33" s="39">
        <v>0</v>
      </c>
      <c r="Z33" s="39" t="s">
        <v>589</v>
      </c>
      <c r="AA33" s="39">
        <v>0</v>
      </c>
      <c r="AB33" s="39" t="s">
        <v>589</v>
      </c>
      <c r="AC33" s="39">
        <v>0</v>
      </c>
      <c r="AD33" s="39" t="s">
        <v>589</v>
      </c>
      <c r="AE33" s="39">
        <v>0</v>
      </c>
      <c r="AF33" s="39" t="s">
        <v>589</v>
      </c>
      <c r="AG33" s="39">
        <v>0</v>
      </c>
      <c r="AH33" s="39" t="s">
        <v>595</v>
      </c>
      <c r="AI33" s="39">
        <v>0</v>
      </c>
      <c r="AJ33" s="39" t="s">
        <v>507</v>
      </c>
      <c r="AK33" s="39">
        <v>0</v>
      </c>
      <c r="AL33" s="39" t="s">
        <v>507</v>
      </c>
      <c r="AM33" s="39">
        <v>0</v>
      </c>
      <c r="AN33" s="39" t="s">
        <v>507</v>
      </c>
      <c r="AO33" s="39">
        <v>0</v>
      </c>
      <c r="AP33" s="39">
        <v>3712.51</v>
      </c>
      <c r="AQ33" s="39">
        <v>3474.21</v>
      </c>
      <c r="AR33" s="39">
        <v>0</v>
      </c>
      <c r="AS33" s="39">
        <v>3474.21</v>
      </c>
      <c r="AT33" s="39">
        <v>0</v>
      </c>
      <c r="AU33" s="39">
        <v>1</v>
      </c>
      <c r="AV33" s="39">
        <v>1</v>
      </c>
      <c r="AW33" s="42">
        <f t="shared" si="2"/>
        <v>0</v>
      </c>
      <c r="AX33" s="39">
        <f t="shared" si="3"/>
        <v>0</v>
      </c>
      <c r="AY33" s="39">
        <f t="shared" si="0"/>
        <v>0</v>
      </c>
      <c r="AZ33" s="39">
        <f t="shared" si="4"/>
        <v>0</v>
      </c>
      <c r="BA33" s="39">
        <f t="shared" si="5"/>
        <v>0</v>
      </c>
      <c r="BB33" s="49"/>
      <c r="BC33" s="46"/>
    </row>
    <row r="34" spans="1:55" ht="51">
      <c r="A34" s="39" t="s">
        <v>66</v>
      </c>
      <c r="B34" s="47" t="s">
        <v>67</v>
      </c>
      <c r="C34" s="39" t="s">
        <v>509</v>
      </c>
      <c r="D34" s="39">
        <v>24</v>
      </c>
      <c r="E34" s="39" t="s">
        <v>497</v>
      </c>
      <c r="F34" s="39">
        <v>1</v>
      </c>
      <c r="G34" s="39" t="s">
        <v>220</v>
      </c>
      <c r="H34" s="39">
        <v>285</v>
      </c>
      <c r="I34" s="47" t="s">
        <v>596</v>
      </c>
      <c r="J34" s="39" t="s">
        <v>234</v>
      </c>
      <c r="K34" s="47" t="s">
        <v>597</v>
      </c>
      <c r="L34" s="39" t="s">
        <v>498</v>
      </c>
      <c r="M34" s="39" t="s">
        <v>499</v>
      </c>
      <c r="N34" s="39" t="s">
        <v>223</v>
      </c>
      <c r="O34" s="39">
        <v>0</v>
      </c>
      <c r="P34" s="39">
        <v>1</v>
      </c>
      <c r="Q34" s="39">
        <v>0</v>
      </c>
      <c r="R34" s="39" t="s">
        <v>501</v>
      </c>
      <c r="S34" s="39">
        <v>0</v>
      </c>
      <c r="T34" s="39" t="s">
        <v>501</v>
      </c>
      <c r="U34" s="39">
        <v>0</v>
      </c>
      <c r="V34" s="39" t="s">
        <v>501</v>
      </c>
      <c r="W34" s="39">
        <v>0</v>
      </c>
      <c r="X34" s="39" t="s">
        <v>589</v>
      </c>
      <c r="Y34" s="39">
        <v>0</v>
      </c>
      <c r="Z34" s="39" t="s">
        <v>589</v>
      </c>
      <c r="AA34" s="39">
        <v>0</v>
      </c>
      <c r="AB34" s="39" t="s">
        <v>589</v>
      </c>
      <c r="AC34" s="39">
        <v>0</v>
      </c>
      <c r="AD34" s="39" t="s">
        <v>589</v>
      </c>
      <c r="AE34" s="39">
        <v>0</v>
      </c>
      <c r="AF34" s="39" t="s">
        <v>589</v>
      </c>
      <c r="AG34" s="39">
        <v>1</v>
      </c>
      <c r="AH34" s="39" t="s">
        <v>598</v>
      </c>
      <c r="AI34" s="39">
        <v>0</v>
      </c>
      <c r="AJ34" s="39" t="s">
        <v>507</v>
      </c>
      <c r="AK34" s="39">
        <v>0</v>
      </c>
      <c r="AL34" s="39" t="s">
        <v>507</v>
      </c>
      <c r="AM34" s="39">
        <v>0</v>
      </c>
      <c r="AN34" s="39" t="s">
        <v>599</v>
      </c>
      <c r="AO34" s="39">
        <v>1</v>
      </c>
      <c r="AP34" s="39">
        <v>4578.12</v>
      </c>
      <c r="AQ34" s="39">
        <v>4434.75</v>
      </c>
      <c r="AR34" s="39">
        <v>0</v>
      </c>
      <c r="AS34" s="39">
        <v>4434.75</v>
      </c>
      <c r="AT34" s="39">
        <v>0</v>
      </c>
      <c r="AU34" s="39">
        <v>3</v>
      </c>
      <c r="AV34" s="39">
        <v>3</v>
      </c>
      <c r="AW34" s="42">
        <f t="shared" si="2"/>
        <v>2</v>
      </c>
      <c r="AX34" s="39">
        <f t="shared" si="3"/>
        <v>0</v>
      </c>
      <c r="AY34" s="39">
        <f t="shared" si="0"/>
        <v>0</v>
      </c>
      <c r="AZ34" s="39">
        <f t="shared" si="4"/>
        <v>0.66666666666666663</v>
      </c>
      <c r="BA34" s="39">
        <f t="shared" si="5"/>
        <v>66.666666666666657</v>
      </c>
      <c r="BB34" s="45"/>
      <c r="BC34" s="46"/>
    </row>
    <row r="35" spans="1:55" ht="38.25">
      <c r="A35" s="39" t="s">
        <v>66</v>
      </c>
      <c r="B35" s="47" t="s">
        <v>67</v>
      </c>
      <c r="C35" s="39" t="s">
        <v>509</v>
      </c>
      <c r="D35" s="39">
        <v>25</v>
      </c>
      <c r="E35" s="39" t="s">
        <v>497</v>
      </c>
      <c r="F35" s="39">
        <v>1</v>
      </c>
      <c r="G35" s="39" t="s">
        <v>220</v>
      </c>
      <c r="H35" s="39">
        <v>286</v>
      </c>
      <c r="I35" s="47" t="s">
        <v>242</v>
      </c>
      <c r="J35" s="39" t="s">
        <v>238</v>
      </c>
      <c r="K35" s="47" t="s">
        <v>222</v>
      </c>
      <c r="L35" s="39" t="s">
        <v>498</v>
      </c>
      <c r="M35" s="39" t="s">
        <v>499</v>
      </c>
      <c r="N35" s="39" t="s">
        <v>600</v>
      </c>
      <c r="O35" s="39">
        <v>0</v>
      </c>
      <c r="P35" s="39">
        <v>0</v>
      </c>
      <c r="Q35" s="39">
        <v>0</v>
      </c>
      <c r="R35" s="39" t="s">
        <v>501</v>
      </c>
      <c r="S35" s="39">
        <v>0</v>
      </c>
      <c r="T35" s="39" t="s">
        <v>501</v>
      </c>
      <c r="U35" s="39">
        <v>0</v>
      </c>
      <c r="V35" s="39" t="s">
        <v>501</v>
      </c>
      <c r="W35" s="39">
        <v>0</v>
      </c>
      <c r="X35" s="39" t="s">
        <v>501</v>
      </c>
      <c r="Y35" s="39">
        <v>0</v>
      </c>
      <c r="Z35" s="39" t="s">
        <v>501</v>
      </c>
      <c r="AA35" s="39">
        <v>0</v>
      </c>
      <c r="AB35" s="39" t="s">
        <v>501</v>
      </c>
      <c r="AC35" s="39">
        <v>0</v>
      </c>
      <c r="AD35" s="39" t="s">
        <v>501</v>
      </c>
      <c r="AE35" s="39">
        <v>0</v>
      </c>
      <c r="AF35" s="39" t="s">
        <v>501</v>
      </c>
      <c r="AG35" s="39">
        <v>0</v>
      </c>
      <c r="AH35" s="39" t="s">
        <v>504</v>
      </c>
      <c r="AI35" s="39">
        <v>0</v>
      </c>
      <c r="AJ35" s="39" t="s">
        <v>507</v>
      </c>
      <c r="AK35" s="39">
        <v>0</v>
      </c>
      <c r="AL35" s="39" t="s">
        <v>507</v>
      </c>
      <c r="AM35" s="39">
        <v>0</v>
      </c>
      <c r="AN35" s="39" t="s">
        <v>507</v>
      </c>
      <c r="AO35" s="39">
        <v>0</v>
      </c>
      <c r="AP35" s="39">
        <v>5696</v>
      </c>
      <c r="AQ35" s="39">
        <v>3425.96</v>
      </c>
      <c r="AR35" s="39">
        <v>0</v>
      </c>
      <c r="AS35" s="39">
        <v>3425.96</v>
      </c>
      <c r="AT35" s="39">
        <v>0</v>
      </c>
      <c r="AU35" s="52">
        <v>0.5</v>
      </c>
      <c r="AV35" s="39">
        <v>50</v>
      </c>
      <c r="AW35" s="42">
        <f t="shared" si="2"/>
        <v>0</v>
      </c>
      <c r="AX35" s="39">
        <f t="shared" si="3"/>
        <v>0</v>
      </c>
      <c r="AY35" s="39">
        <f t="shared" si="0"/>
        <v>0</v>
      </c>
      <c r="AZ35" s="39">
        <v>0</v>
      </c>
      <c r="BA35" s="39">
        <v>0</v>
      </c>
      <c r="BB35" s="49"/>
      <c r="BC35" s="46"/>
    </row>
    <row r="36" spans="1:55" ht="38.25">
      <c r="A36" s="39" t="s">
        <v>66</v>
      </c>
      <c r="B36" s="47" t="s">
        <v>67</v>
      </c>
      <c r="C36" s="39" t="s">
        <v>509</v>
      </c>
      <c r="D36" s="39">
        <v>26</v>
      </c>
      <c r="E36" s="39" t="s">
        <v>497</v>
      </c>
      <c r="F36" s="39">
        <v>1</v>
      </c>
      <c r="G36" s="39" t="s">
        <v>220</v>
      </c>
      <c r="H36" s="39">
        <v>287</v>
      </c>
      <c r="I36" s="47" t="s">
        <v>246</v>
      </c>
      <c r="J36" s="39" t="s">
        <v>243</v>
      </c>
      <c r="K36" s="47" t="s">
        <v>222</v>
      </c>
      <c r="L36" s="39" t="s">
        <v>498</v>
      </c>
      <c r="M36" s="39" t="s">
        <v>499</v>
      </c>
      <c r="N36" s="39" t="s">
        <v>248</v>
      </c>
      <c r="O36" s="39">
        <v>0</v>
      </c>
      <c r="P36" s="39">
        <v>0</v>
      </c>
      <c r="Q36" s="39">
        <v>0</v>
      </c>
      <c r="R36" s="39" t="s">
        <v>501</v>
      </c>
      <c r="S36" s="39">
        <v>0</v>
      </c>
      <c r="T36" s="39" t="s">
        <v>501</v>
      </c>
      <c r="U36" s="39">
        <v>0</v>
      </c>
      <c r="V36" s="39" t="s">
        <v>501</v>
      </c>
      <c r="W36" s="39">
        <v>0</v>
      </c>
      <c r="X36" s="39" t="s">
        <v>501</v>
      </c>
      <c r="Y36" s="39">
        <v>0</v>
      </c>
      <c r="Z36" s="39" t="s">
        <v>501</v>
      </c>
      <c r="AA36" s="39">
        <v>0</v>
      </c>
      <c r="AB36" s="39" t="s">
        <v>501</v>
      </c>
      <c r="AC36" s="39">
        <v>0</v>
      </c>
      <c r="AD36" s="39" t="s">
        <v>501</v>
      </c>
      <c r="AE36" s="39">
        <v>0</v>
      </c>
      <c r="AF36" s="39" t="s">
        <v>501</v>
      </c>
      <c r="AG36" s="39">
        <v>0</v>
      </c>
      <c r="AH36" s="39" t="s">
        <v>504</v>
      </c>
      <c r="AI36" s="39">
        <v>0</v>
      </c>
      <c r="AJ36" s="39" t="s">
        <v>507</v>
      </c>
      <c r="AK36" s="39">
        <v>0</v>
      </c>
      <c r="AL36" s="39" t="s">
        <v>507</v>
      </c>
      <c r="AM36" s="39">
        <v>0</v>
      </c>
      <c r="AN36" s="39" t="s">
        <v>507</v>
      </c>
      <c r="AO36" s="39">
        <v>0</v>
      </c>
      <c r="AP36" s="39">
        <v>25345</v>
      </c>
      <c r="AQ36" s="39">
        <v>20623.45</v>
      </c>
      <c r="AR36" s="39">
        <v>0</v>
      </c>
      <c r="AS36" s="39">
        <v>20623.45</v>
      </c>
      <c r="AT36" s="39">
        <v>0</v>
      </c>
      <c r="AU36" s="39">
        <v>1</v>
      </c>
      <c r="AV36" s="39">
        <v>1</v>
      </c>
      <c r="AW36" s="42">
        <f t="shared" si="2"/>
        <v>0</v>
      </c>
      <c r="AX36" s="39">
        <f t="shared" si="3"/>
        <v>0</v>
      </c>
      <c r="AY36" s="39">
        <f t="shared" si="0"/>
        <v>0</v>
      </c>
      <c r="AZ36" s="39">
        <v>0</v>
      </c>
      <c r="BA36" s="39">
        <v>0</v>
      </c>
      <c r="BB36" s="49"/>
      <c r="BC36" s="46"/>
    </row>
    <row r="37" spans="1:55" ht="38.25">
      <c r="A37" s="39" t="s">
        <v>66</v>
      </c>
      <c r="B37" s="47" t="s">
        <v>67</v>
      </c>
      <c r="C37" s="39" t="s">
        <v>509</v>
      </c>
      <c r="D37" s="39">
        <v>27</v>
      </c>
      <c r="E37" s="39" t="s">
        <v>497</v>
      </c>
      <c r="F37" s="39">
        <v>1</v>
      </c>
      <c r="G37" s="39" t="s">
        <v>220</v>
      </c>
      <c r="H37" s="39">
        <v>288</v>
      </c>
      <c r="I37" s="47" t="s">
        <v>251</v>
      </c>
      <c r="J37" s="39" t="s">
        <v>247</v>
      </c>
      <c r="K37" s="47" t="s">
        <v>222</v>
      </c>
      <c r="L37" s="39" t="s">
        <v>498</v>
      </c>
      <c r="M37" s="39" t="s">
        <v>499</v>
      </c>
      <c r="N37" s="39" t="s">
        <v>50</v>
      </c>
      <c r="O37" s="39">
        <v>0</v>
      </c>
      <c r="P37" s="39">
        <v>0</v>
      </c>
      <c r="Q37" s="39">
        <v>0</v>
      </c>
      <c r="R37" s="39" t="s">
        <v>501</v>
      </c>
      <c r="S37" s="39">
        <v>0</v>
      </c>
      <c r="T37" s="39" t="s">
        <v>501</v>
      </c>
      <c r="U37" s="39">
        <v>0</v>
      </c>
      <c r="V37" s="39" t="s">
        <v>501</v>
      </c>
      <c r="W37" s="39">
        <v>0</v>
      </c>
      <c r="X37" s="39" t="s">
        <v>501</v>
      </c>
      <c r="Y37" s="39">
        <v>0</v>
      </c>
      <c r="Z37" s="39" t="s">
        <v>501</v>
      </c>
      <c r="AA37" s="39">
        <v>0</v>
      </c>
      <c r="AB37" s="39" t="s">
        <v>501</v>
      </c>
      <c r="AC37" s="39">
        <v>0</v>
      </c>
      <c r="AD37" s="39" t="s">
        <v>501</v>
      </c>
      <c r="AE37" s="39">
        <v>0</v>
      </c>
      <c r="AF37" s="39" t="s">
        <v>501</v>
      </c>
      <c r="AG37" s="39">
        <v>0</v>
      </c>
      <c r="AH37" s="39" t="s">
        <v>504</v>
      </c>
      <c r="AI37" s="39">
        <v>0</v>
      </c>
      <c r="AJ37" s="39" t="s">
        <v>507</v>
      </c>
      <c r="AK37" s="39">
        <v>0</v>
      </c>
      <c r="AL37" s="39" t="s">
        <v>507</v>
      </c>
      <c r="AM37" s="39">
        <v>0</v>
      </c>
      <c r="AN37" s="39" t="s">
        <v>507</v>
      </c>
      <c r="AO37" s="39">
        <v>0</v>
      </c>
      <c r="AP37" s="39">
        <v>8966</v>
      </c>
      <c r="AQ37" s="39">
        <v>45985.23</v>
      </c>
      <c r="AR37" s="39">
        <v>0</v>
      </c>
      <c r="AS37" s="39">
        <v>45985.23</v>
      </c>
      <c r="AT37" s="39">
        <v>0</v>
      </c>
      <c r="AU37" s="39">
        <v>1</v>
      </c>
      <c r="AV37" s="39">
        <v>1</v>
      </c>
      <c r="AW37" s="42">
        <f t="shared" si="2"/>
        <v>0</v>
      </c>
      <c r="AX37" s="39">
        <f t="shared" si="3"/>
        <v>0</v>
      </c>
      <c r="AY37" s="39">
        <f t="shared" si="0"/>
        <v>0</v>
      </c>
      <c r="AZ37" s="39">
        <v>0</v>
      </c>
      <c r="BA37" s="39">
        <v>0</v>
      </c>
      <c r="BB37" s="49"/>
      <c r="BC37" s="46"/>
    </row>
    <row r="38" spans="1:55" ht="63.75">
      <c r="A38" s="39"/>
      <c r="B38" s="47" t="s">
        <v>67</v>
      </c>
      <c r="C38" s="39" t="s">
        <v>509</v>
      </c>
      <c r="D38" s="39">
        <v>28</v>
      </c>
      <c r="E38" s="39" t="s">
        <v>497</v>
      </c>
      <c r="F38" s="39">
        <v>1</v>
      </c>
      <c r="G38" s="39" t="s">
        <v>220</v>
      </c>
      <c r="H38" s="39">
        <v>289</v>
      </c>
      <c r="I38" s="47" t="s">
        <v>255</v>
      </c>
      <c r="J38" s="39" t="s">
        <v>252</v>
      </c>
      <c r="K38" s="47" t="s">
        <v>222</v>
      </c>
      <c r="L38" s="39" t="s">
        <v>498</v>
      </c>
      <c r="M38" s="39" t="s">
        <v>499</v>
      </c>
      <c r="N38" s="39" t="s">
        <v>223</v>
      </c>
      <c r="O38" s="39">
        <v>0</v>
      </c>
      <c r="P38" s="39">
        <v>0</v>
      </c>
      <c r="Q38" s="39">
        <v>0</v>
      </c>
      <c r="R38" s="39" t="s">
        <v>501</v>
      </c>
      <c r="S38" s="39">
        <v>0</v>
      </c>
      <c r="T38" s="39" t="s">
        <v>504</v>
      </c>
      <c r="U38" s="39">
        <v>0</v>
      </c>
      <c r="V38" s="39" t="s">
        <v>501</v>
      </c>
      <c r="W38" s="39">
        <v>0</v>
      </c>
      <c r="X38" s="39" t="s">
        <v>501</v>
      </c>
      <c r="Y38" s="39">
        <v>0</v>
      </c>
      <c r="Z38" s="39" t="s">
        <v>501</v>
      </c>
      <c r="AA38" s="39">
        <v>0</v>
      </c>
      <c r="AB38" s="39" t="s">
        <v>501</v>
      </c>
      <c r="AC38" s="39">
        <v>0</v>
      </c>
      <c r="AD38" s="39" t="s">
        <v>501</v>
      </c>
      <c r="AE38" s="39">
        <v>0</v>
      </c>
      <c r="AF38" s="39" t="s">
        <v>501</v>
      </c>
      <c r="AG38" s="39">
        <v>0</v>
      </c>
      <c r="AH38" s="39" t="s">
        <v>504</v>
      </c>
      <c r="AI38" s="39">
        <v>0</v>
      </c>
      <c r="AJ38" s="39" t="s">
        <v>507</v>
      </c>
      <c r="AK38" s="39">
        <v>0</v>
      </c>
      <c r="AL38" s="39" t="s">
        <v>507</v>
      </c>
      <c r="AM38" s="39">
        <v>0</v>
      </c>
      <c r="AN38" s="39" t="s">
        <v>601</v>
      </c>
      <c r="AO38" s="39">
        <v>1</v>
      </c>
      <c r="AP38" s="39">
        <v>5321.85</v>
      </c>
      <c r="AQ38" s="39">
        <v>4325.6499999999996</v>
      </c>
      <c r="AR38" s="39">
        <v>0</v>
      </c>
      <c r="AS38" s="39">
        <v>4325.6499999999996</v>
      </c>
      <c r="AT38" s="39">
        <v>0</v>
      </c>
      <c r="AU38" s="39">
        <v>1</v>
      </c>
      <c r="AV38" s="39">
        <v>1</v>
      </c>
      <c r="AW38" s="42">
        <f t="shared" si="2"/>
        <v>1</v>
      </c>
      <c r="AX38" s="39">
        <f t="shared" si="3"/>
        <v>0</v>
      </c>
      <c r="AY38" s="39">
        <f t="shared" si="0"/>
        <v>0</v>
      </c>
      <c r="AZ38" s="39">
        <v>0</v>
      </c>
      <c r="BA38" s="39">
        <v>0</v>
      </c>
      <c r="BB38" s="49"/>
      <c r="BC38" s="46"/>
    </row>
    <row r="39" spans="1:55" ht="89.25">
      <c r="A39" s="39" t="s">
        <v>66</v>
      </c>
      <c r="B39" s="47" t="s">
        <v>67</v>
      </c>
      <c r="C39" s="39" t="s">
        <v>509</v>
      </c>
      <c r="D39" s="39">
        <v>29</v>
      </c>
      <c r="E39" s="39" t="s">
        <v>497</v>
      </c>
      <c r="F39" s="39">
        <v>1</v>
      </c>
      <c r="G39" s="39" t="s">
        <v>261</v>
      </c>
      <c r="H39" s="39">
        <v>290</v>
      </c>
      <c r="I39" s="47" t="s">
        <v>602</v>
      </c>
      <c r="J39" s="39" t="s">
        <v>256</v>
      </c>
      <c r="K39" s="47" t="s">
        <v>603</v>
      </c>
      <c r="L39" s="39" t="s">
        <v>498</v>
      </c>
      <c r="M39" s="39" t="s">
        <v>499</v>
      </c>
      <c r="N39" s="39" t="s">
        <v>264</v>
      </c>
      <c r="O39" s="39">
        <v>0</v>
      </c>
      <c r="P39" s="39">
        <v>1</v>
      </c>
      <c r="Q39" s="39">
        <v>0</v>
      </c>
      <c r="R39" s="39" t="s">
        <v>501</v>
      </c>
      <c r="S39" s="39">
        <v>0</v>
      </c>
      <c r="T39" s="39" t="s">
        <v>501</v>
      </c>
      <c r="U39" s="39">
        <v>0</v>
      </c>
      <c r="V39" s="39" t="s">
        <v>501</v>
      </c>
      <c r="W39" s="39">
        <v>0</v>
      </c>
      <c r="X39" s="39" t="s">
        <v>589</v>
      </c>
      <c r="Y39" s="39">
        <v>0</v>
      </c>
      <c r="Z39" s="39" t="s">
        <v>589</v>
      </c>
      <c r="AA39" s="39">
        <v>0</v>
      </c>
      <c r="AB39" s="39" t="s">
        <v>589</v>
      </c>
      <c r="AC39" s="39">
        <v>0</v>
      </c>
      <c r="AD39" s="39" t="s">
        <v>589</v>
      </c>
      <c r="AE39" s="39">
        <v>0</v>
      </c>
      <c r="AF39" s="39" t="s">
        <v>604</v>
      </c>
      <c r="AG39" s="39">
        <v>0</v>
      </c>
      <c r="AH39" s="39" t="s">
        <v>589</v>
      </c>
      <c r="AI39" s="39">
        <v>0</v>
      </c>
      <c r="AJ39" s="39" t="s">
        <v>507</v>
      </c>
      <c r="AK39" s="39">
        <v>0</v>
      </c>
      <c r="AL39" s="39" t="s">
        <v>507</v>
      </c>
      <c r="AM39" s="39">
        <v>0</v>
      </c>
      <c r="AN39" s="39" t="s">
        <v>605</v>
      </c>
      <c r="AO39" s="39">
        <v>1</v>
      </c>
      <c r="AP39" s="39">
        <v>285369.45</v>
      </c>
      <c r="AQ39" s="39">
        <v>365487.79</v>
      </c>
      <c r="AR39" s="39">
        <v>0</v>
      </c>
      <c r="AS39" s="39">
        <v>272664.136</v>
      </c>
      <c r="AT39" s="39">
        <v>92823.1</v>
      </c>
      <c r="AU39" s="39">
        <f>P39</f>
        <v>1</v>
      </c>
      <c r="AV39" s="39">
        <v>1</v>
      </c>
      <c r="AW39" s="42">
        <f t="shared" si="2"/>
        <v>1</v>
      </c>
      <c r="AX39" s="39">
        <f t="shared" si="3"/>
        <v>0</v>
      </c>
      <c r="AY39" s="39">
        <f t="shared" si="0"/>
        <v>0</v>
      </c>
      <c r="AZ39" s="39">
        <f t="shared" si="4"/>
        <v>1</v>
      </c>
      <c r="BA39" s="39">
        <f t="shared" si="5"/>
        <v>100</v>
      </c>
      <c r="BB39" s="50"/>
      <c r="BC39" s="46"/>
    </row>
    <row r="40" spans="1:55" ht="63.75">
      <c r="A40" s="39" t="s">
        <v>66</v>
      </c>
      <c r="B40" s="47" t="s">
        <v>67</v>
      </c>
      <c r="C40" s="39" t="s">
        <v>509</v>
      </c>
      <c r="D40" s="39">
        <v>30</v>
      </c>
      <c r="E40" s="39" t="s">
        <v>497</v>
      </c>
      <c r="F40" s="39">
        <v>1</v>
      </c>
      <c r="G40" s="39" t="s">
        <v>261</v>
      </c>
      <c r="H40" s="39">
        <v>299</v>
      </c>
      <c r="I40" s="47" t="s">
        <v>606</v>
      </c>
      <c r="J40" s="39" t="s">
        <v>262</v>
      </c>
      <c r="K40" s="47" t="s">
        <v>607</v>
      </c>
      <c r="L40" s="39" t="s">
        <v>498</v>
      </c>
      <c r="M40" s="39" t="s">
        <v>499</v>
      </c>
      <c r="N40" s="39" t="s">
        <v>272</v>
      </c>
      <c r="O40" s="39">
        <v>0</v>
      </c>
      <c r="P40" s="39">
        <v>1</v>
      </c>
      <c r="Q40" s="39">
        <v>0</v>
      </c>
      <c r="R40" s="39" t="s">
        <v>501</v>
      </c>
      <c r="S40" s="39">
        <v>0</v>
      </c>
      <c r="T40" s="39" t="s">
        <v>501</v>
      </c>
      <c r="U40" s="39">
        <v>0</v>
      </c>
      <c r="V40" s="39" t="s">
        <v>501</v>
      </c>
      <c r="W40" s="39">
        <v>0</v>
      </c>
      <c r="X40" s="39" t="s">
        <v>589</v>
      </c>
      <c r="Y40" s="39">
        <v>0</v>
      </c>
      <c r="Z40" s="39" t="s">
        <v>589</v>
      </c>
      <c r="AA40" s="39">
        <v>0</v>
      </c>
      <c r="AB40" s="39" t="s">
        <v>589</v>
      </c>
      <c r="AC40" s="39">
        <v>0</v>
      </c>
      <c r="AD40" s="39" t="s">
        <v>589</v>
      </c>
      <c r="AE40" s="39">
        <v>0</v>
      </c>
      <c r="AF40" s="39" t="s">
        <v>589</v>
      </c>
      <c r="AG40" s="39">
        <v>0</v>
      </c>
      <c r="AH40" s="39" t="s">
        <v>589</v>
      </c>
      <c r="AI40" s="39">
        <v>0</v>
      </c>
      <c r="AJ40" s="39" t="s">
        <v>507</v>
      </c>
      <c r="AK40" s="39">
        <v>0</v>
      </c>
      <c r="AL40" s="39" t="s">
        <v>507</v>
      </c>
      <c r="AM40" s="39">
        <v>0</v>
      </c>
      <c r="AN40" s="39" t="s">
        <v>507</v>
      </c>
      <c r="AO40" s="39">
        <v>0</v>
      </c>
      <c r="AP40" s="39">
        <v>55396.52</v>
      </c>
      <c r="AQ40" s="39">
        <v>54894.57</v>
      </c>
      <c r="AR40" s="39">
        <v>0</v>
      </c>
      <c r="AS40" s="39">
        <v>54894.57</v>
      </c>
      <c r="AT40" s="39">
        <v>0</v>
      </c>
      <c r="AU40" s="39">
        <f>P40</f>
        <v>1</v>
      </c>
      <c r="AV40" s="39">
        <v>1</v>
      </c>
      <c r="AW40" s="42">
        <f t="shared" si="2"/>
        <v>0</v>
      </c>
      <c r="AX40" s="39">
        <f t="shared" si="3"/>
        <v>0</v>
      </c>
      <c r="AY40" s="39">
        <f t="shared" si="0"/>
        <v>0</v>
      </c>
      <c r="AZ40" s="39">
        <f t="shared" si="4"/>
        <v>0</v>
      </c>
      <c r="BA40" s="39">
        <f t="shared" si="5"/>
        <v>0</v>
      </c>
      <c r="BB40" s="49"/>
      <c r="BC40" s="46"/>
    </row>
    <row r="41" spans="1:55" ht="63.75">
      <c r="A41" s="39" t="s">
        <v>66</v>
      </c>
      <c r="B41" s="47" t="s">
        <v>67</v>
      </c>
      <c r="C41" s="39" t="s">
        <v>509</v>
      </c>
      <c r="D41" s="39">
        <v>31</v>
      </c>
      <c r="E41" s="39" t="s">
        <v>497</v>
      </c>
      <c r="F41" s="39">
        <v>1</v>
      </c>
      <c r="G41" s="39" t="s">
        <v>276</v>
      </c>
      <c r="H41" s="39">
        <v>300</v>
      </c>
      <c r="I41" s="47" t="s">
        <v>608</v>
      </c>
      <c r="J41" s="39" t="s">
        <v>270</v>
      </c>
      <c r="K41" s="47" t="s">
        <v>278</v>
      </c>
      <c r="L41" s="39" t="s">
        <v>498</v>
      </c>
      <c r="M41" s="39" t="s">
        <v>499</v>
      </c>
      <c r="N41" s="39" t="s">
        <v>279</v>
      </c>
      <c r="O41" s="39">
        <v>0</v>
      </c>
      <c r="P41" s="39">
        <v>1</v>
      </c>
      <c r="Q41" s="39">
        <v>0</v>
      </c>
      <c r="R41" s="39" t="s">
        <v>501</v>
      </c>
      <c r="S41" s="39">
        <v>0</v>
      </c>
      <c r="T41" s="39" t="s">
        <v>501</v>
      </c>
      <c r="U41" s="39">
        <v>0</v>
      </c>
      <c r="V41" s="39" t="s">
        <v>501</v>
      </c>
      <c r="W41" s="39">
        <v>0</v>
      </c>
      <c r="X41" s="39" t="s">
        <v>589</v>
      </c>
      <c r="Y41" s="39">
        <v>0</v>
      </c>
      <c r="Z41" s="39" t="s">
        <v>589</v>
      </c>
      <c r="AA41" s="39">
        <v>1</v>
      </c>
      <c r="AB41" s="39" t="s">
        <v>609</v>
      </c>
      <c r="AC41" s="39">
        <v>0</v>
      </c>
      <c r="AD41" s="39" t="s">
        <v>528</v>
      </c>
      <c r="AE41" s="39">
        <v>0</v>
      </c>
      <c r="AF41" s="39" t="s">
        <v>528</v>
      </c>
      <c r="AG41" s="39">
        <v>0</v>
      </c>
      <c r="AH41" s="39" t="s">
        <v>528</v>
      </c>
      <c r="AI41" s="39">
        <v>0</v>
      </c>
      <c r="AJ41" s="39" t="s">
        <v>507</v>
      </c>
      <c r="AK41" s="39">
        <v>0</v>
      </c>
      <c r="AL41" s="39" t="s">
        <v>507</v>
      </c>
      <c r="AM41" s="39">
        <v>0</v>
      </c>
      <c r="AN41" s="39" t="s">
        <v>601</v>
      </c>
      <c r="AO41" s="39">
        <v>1</v>
      </c>
      <c r="AP41" s="39">
        <v>11265.11</v>
      </c>
      <c r="AQ41" s="39">
        <v>105965.21</v>
      </c>
      <c r="AR41" s="39">
        <v>0</v>
      </c>
      <c r="AS41" s="39">
        <v>105965.21</v>
      </c>
      <c r="AT41" s="39">
        <v>0</v>
      </c>
      <c r="AU41" s="39">
        <f>P41</f>
        <v>1</v>
      </c>
      <c r="AV41" s="39">
        <v>2</v>
      </c>
      <c r="AW41" s="42">
        <f t="shared" si="2"/>
        <v>2</v>
      </c>
      <c r="AX41" s="39">
        <f t="shared" si="3"/>
        <v>0</v>
      </c>
      <c r="AY41" s="39">
        <f t="shared" si="0"/>
        <v>0</v>
      </c>
      <c r="AZ41" s="39">
        <f t="shared" si="4"/>
        <v>2</v>
      </c>
      <c r="BA41" s="39">
        <f t="shared" si="5"/>
        <v>100</v>
      </c>
      <c r="BB41" s="48"/>
      <c r="BC41" s="46"/>
    </row>
    <row r="42" spans="1:55" ht="51">
      <c r="A42" s="39" t="s">
        <v>66</v>
      </c>
      <c r="B42" s="47" t="s">
        <v>67</v>
      </c>
      <c r="C42" s="39" t="s">
        <v>509</v>
      </c>
      <c r="D42" s="39">
        <v>32</v>
      </c>
      <c r="E42" s="39" t="s">
        <v>497</v>
      </c>
      <c r="F42" s="39">
        <v>1</v>
      </c>
      <c r="G42" s="39" t="s">
        <v>285</v>
      </c>
      <c r="H42" s="39">
        <v>301</v>
      </c>
      <c r="I42" s="47" t="s">
        <v>610</v>
      </c>
      <c r="J42" s="39" t="s">
        <v>277</v>
      </c>
      <c r="K42" s="47" t="s">
        <v>287</v>
      </c>
      <c r="L42" s="39" t="s">
        <v>498</v>
      </c>
      <c r="M42" s="39" t="s">
        <v>499</v>
      </c>
      <c r="N42" s="39" t="s">
        <v>288</v>
      </c>
      <c r="O42" s="39">
        <v>0</v>
      </c>
      <c r="P42" s="39">
        <v>1</v>
      </c>
      <c r="Q42" s="39">
        <v>2</v>
      </c>
      <c r="R42" s="39" t="s">
        <v>611</v>
      </c>
      <c r="S42" s="39">
        <v>2</v>
      </c>
      <c r="T42" s="39" t="s">
        <v>611</v>
      </c>
      <c r="U42" s="39">
        <v>2</v>
      </c>
      <c r="V42" s="39" t="s">
        <v>611</v>
      </c>
      <c r="W42" s="39">
        <v>2</v>
      </c>
      <c r="X42" s="39" t="s">
        <v>611</v>
      </c>
      <c r="Y42" s="39">
        <v>2</v>
      </c>
      <c r="Z42" s="39" t="s">
        <v>611</v>
      </c>
      <c r="AA42" s="39">
        <v>2</v>
      </c>
      <c r="AB42" s="39" t="s">
        <v>611</v>
      </c>
      <c r="AC42" s="39">
        <v>2</v>
      </c>
      <c r="AD42" s="39" t="s">
        <v>611</v>
      </c>
      <c r="AE42" s="39">
        <v>2</v>
      </c>
      <c r="AF42" s="39" t="s">
        <v>611</v>
      </c>
      <c r="AG42" s="39">
        <v>2</v>
      </c>
      <c r="AH42" s="39" t="s">
        <v>611</v>
      </c>
      <c r="AI42" s="39">
        <v>0</v>
      </c>
      <c r="AJ42" s="39" t="s">
        <v>507</v>
      </c>
      <c r="AK42" s="39">
        <v>0</v>
      </c>
      <c r="AL42" s="39" t="s">
        <v>507</v>
      </c>
      <c r="AM42" s="39">
        <v>0</v>
      </c>
      <c r="AN42" s="39" t="s">
        <v>507</v>
      </c>
      <c r="AO42" s="39">
        <v>0</v>
      </c>
      <c r="AP42" s="39">
        <v>7563.56</v>
      </c>
      <c r="AQ42" s="39">
        <v>6465.87</v>
      </c>
      <c r="AR42" s="39">
        <v>0</v>
      </c>
      <c r="AS42" s="39">
        <v>6465.87</v>
      </c>
      <c r="AT42" s="39">
        <v>0</v>
      </c>
      <c r="AU42" s="39">
        <f>P42</f>
        <v>1</v>
      </c>
      <c r="AV42" s="39">
        <v>18</v>
      </c>
      <c r="AW42" s="42">
        <f t="shared" si="2"/>
        <v>18</v>
      </c>
      <c r="AX42" s="39">
        <f t="shared" si="3"/>
        <v>0</v>
      </c>
      <c r="AY42" s="39">
        <f t="shared" si="0"/>
        <v>0</v>
      </c>
      <c r="AZ42" s="39">
        <f t="shared" si="4"/>
        <v>18</v>
      </c>
      <c r="BA42" s="39">
        <f t="shared" si="5"/>
        <v>100</v>
      </c>
      <c r="BB42" s="48"/>
      <c r="BC42" s="46"/>
    </row>
    <row r="43" spans="1:55" ht="51">
      <c r="A43" s="39" t="s">
        <v>66</v>
      </c>
      <c r="B43" s="47" t="s">
        <v>67</v>
      </c>
      <c r="C43" s="39" t="s">
        <v>509</v>
      </c>
      <c r="D43" s="39">
        <v>33</v>
      </c>
      <c r="E43" s="39" t="s">
        <v>497</v>
      </c>
      <c r="F43" s="39">
        <v>1</v>
      </c>
      <c r="G43" s="39" t="s">
        <v>285</v>
      </c>
      <c r="H43" s="39">
        <v>302</v>
      </c>
      <c r="I43" s="47" t="s">
        <v>612</v>
      </c>
      <c r="J43" s="39" t="s">
        <v>286</v>
      </c>
      <c r="K43" s="47" t="s">
        <v>294</v>
      </c>
      <c r="L43" s="39" t="s">
        <v>498</v>
      </c>
      <c r="M43" s="39" t="s">
        <v>499</v>
      </c>
      <c r="N43" s="39" t="s">
        <v>295</v>
      </c>
      <c r="O43" s="39">
        <v>0</v>
      </c>
      <c r="P43" s="52">
        <v>1</v>
      </c>
      <c r="Q43" s="39">
        <v>0</v>
      </c>
      <c r="R43" s="39" t="s">
        <v>613</v>
      </c>
      <c r="S43" s="39">
        <v>0</v>
      </c>
      <c r="T43" s="39" t="s">
        <v>613</v>
      </c>
      <c r="U43" s="39">
        <v>0</v>
      </c>
      <c r="V43" s="39" t="s">
        <v>613</v>
      </c>
      <c r="W43" s="39">
        <v>0</v>
      </c>
      <c r="X43" s="39" t="s">
        <v>613</v>
      </c>
      <c r="Y43" s="39">
        <v>0</v>
      </c>
      <c r="Z43" s="39" t="s">
        <v>613</v>
      </c>
      <c r="AA43" s="39">
        <v>0</v>
      </c>
      <c r="AB43" s="39" t="s">
        <v>613</v>
      </c>
      <c r="AC43" s="39">
        <v>0</v>
      </c>
      <c r="AD43" s="39" t="s">
        <v>613</v>
      </c>
      <c r="AE43" s="39">
        <v>0</v>
      </c>
      <c r="AF43" s="39" t="s">
        <v>613</v>
      </c>
      <c r="AG43" s="39">
        <v>0</v>
      </c>
      <c r="AH43" s="39" t="s">
        <v>614</v>
      </c>
      <c r="AI43" s="39">
        <v>0</v>
      </c>
      <c r="AJ43" s="39" t="s">
        <v>507</v>
      </c>
      <c r="AK43" s="39">
        <v>0</v>
      </c>
      <c r="AL43" s="39" t="s">
        <v>507</v>
      </c>
      <c r="AM43" s="39">
        <v>0</v>
      </c>
      <c r="AN43" s="39" t="s">
        <v>507</v>
      </c>
      <c r="AO43" s="39">
        <v>0</v>
      </c>
      <c r="AP43" s="39">
        <v>16895.650000000001</v>
      </c>
      <c r="AQ43" s="39">
        <v>16247.69</v>
      </c>
      <c r="AR43" s="39">
        <v>0</v>
      </c>
      <c r="AS43" s="39">
        <v>16247.69</v>
      </c>
      <c r="AT43" s="39">
        <v>0</v>
      </c>
      <c r="AU43" s="39">
        <f>P43</f>
        <v>1</v>
      </c>
      <c r="AV43" s="39">
        <v>1</v>
      </c>
      <c r="AW43" s="42">
        <f t="shared" si="2"/>
        <v>0</v>
      </c>
      <c r="AX43" s="39">
        <f t="shared" si="3"/>
        <v>0</v>
      </c>
      <c r="AY43" s="39">
        <f t="shared" si="0"/>
        <v>0</v>
      </c>
      <c r="AZ43" s="39">
        <f t="shared" si="4"/>
        <v>0</v>
      </c>
      <c r="BA43" s="39">
        <f t="shared" si="5"/>
        <v>0</v>
      </c>
      <c r="BB43" s="49"/>
      <c r="BC43" s="46"/>
    </row>
    <row r="44" spans="1:55" ht="114.75">
      <c r="A44" s="39" t="s">
        <v>66</v>
      </c>
      <c r="B44" s="47" t="s">
        <v>67</v>
      </c>
      <c r="C44" s="39" t="s">
        <v>509</v>
      </c>
      <c r="D44" s="39">
        <v>34</v>
      </c>
      <c r="E44" s="39" t="s">
        <v>497</v>
      </c>
      <c r="F44" s="39">
        <v>1</v>
      </c>
      <c r="G44" s="39" t="s">
        <v>285</v>
      </c>
      <c r="H44" s="39">
        <v>303</v>
      </c>
      <c r="I44" s="47" t="s">
        <v>615</v>
      </c>
      <c r="J44" s="39" t="s">
        <v>293</v>
      </c>
      <c r="K44" s="47" t="s">
        <v>616</v>
      </c>
      <c r="L44" s="39" t="s">
        <v>498</v>
      </c>
      <c r="M44" s="39" t="s">
        <v>499</v>
      </c>
      <c r="N44" s="39" t="s">
        <v>302</v>
      </c>
      <c r="O44" s="39">
        <v>0</v>
      </c>
      <c r="P44" s="52">
        <v>1</v>
      </c>
      <c r="Q44" s="39">
        <v>0</v>
      </c>
      <c r="R44" s="39" t="s">
        <v>501</v>
      </c>
      <c r="S44" s="39">
        <v>0</v>
      </c>
      <c r="T44" s="39" t="s">
        <v>501</v>
      </c>
      <c r="U44" s="39">
        <v>0</v>
      </c>
      <c r="V44" s="39" t="s">
        <v>501</v>
      </c>
      <c r="W44" s="52">
        <v>1</v>
      </c>
      <c r="X44" s="39" t="s">
        <v>617</v>
      </c>
      <c r="Y44" s="39">
        <v>0</v>
      </c>
      <c r="Z44" s="39" t="s">
        <v>531</v>
      </c>
      <c r="AA44" s="39">
        <v>0</v>
      </c>
      <c r="AB44" s="39" t="s">
        <v>531</v>
      </c>
      <c r="AC44" s="39">
        <v>0</v>
      </c>
      <c r="AD44" s="39" t="s">
        <v>531</v>
      </c>
      <c r="AE44" s="39">
        <v>0</v>
      </c>
      <c r="AF44" s="39" t="s">
        <v>531</v>
      </c>
      <c r="AG44" s="39">
        <v>0</v>
      </c>
      <c r="AH44" s="39" t="s">
        <v>531</v>
      </c>
      <c r="AI44" s="39">
        <v>0</v>
      </c>
      <c r="AJ44" s="39" t="s">
        <v>507</v>
      </c>
      <c r="AK44" s="39">
        <v>0</v>
      </c>
      <c r="AL44" s="39" t="s">
        <v>507</v>
      </c>
      <c r="AM44" s="39">
        <v>0</v>
      </c>
      <c r="AN44" s="39" t="s">
        <v>507</v>
      </c>
      <c r="AO44" s="39">
        <v>0</v>
      </c>
      <c r="AP44" s="39">
        <v>4238.8900000000003</v>
      </c>
      <c r="AQ44" s="39">
        <v>12867.12</v>
      </c>
      <c r="AR44" s="39">
        <v>0</v>
      </c>
      <c r="AS44" s="39">
        <v>12867.12</v>
      </c>
      <c r="AT44" s="39">
        <v>0</v>
      </c>
      <c r="AU44" s="52">
        <v>0.01</v>
      </c>
      <c r="AV44" s="39">
        <v>1</v>
      </c>
      <c r="AW44" s="42">
        <f t="shared" si="2"/>
        <v>1</v>
      </c>
      <c r="AX44" s="39">
        <f t="shared" si="3"/>
        <v>0</v>
      </c>
      <c r="AY44" s="39">
        <f t="shared" si="0"/>
        <v>0</v>
      </c>
      <c r="AZ44" s="39">
        <f t="shared" si="4"/>
        <v>100</v>
      </c>
      <c r="BA44" s="39">
        <f t="shared" si="5"/>
        <v>100</v>
      </c>
      <c r="BB44" s="48"/>
      <c r="BC44" s="46"/>
    </row>
    <row r="45" spans="1:55" ht="63.75">
      <c r="A45" s="39" t="s">
        <v>66</v>
      </c>
      <c r="B45" s="47" t="s">
        <v>67</v>
      </c>
      <c r="C45" s="39" t="s">
        <v>496</v>
      </c>
      <c r="D45" s="39">
        <v>35</v>
      </c>
      <c r="E45" s="39" t="s">
        <v>497</v>
      </c>
      <c r="F45" s="39">
        <v>1</v>
      </c>
      <c r="G45" s="39" t="s">
        <v>308</v>
      </c>
      <c r="H45" s="39">
        <v>304</v>
      </c>
      <c r="I45" s="47" t="s">
        <v>618</v>
      </c>
      <c r="J45" s="39" t="s">
        <v>300</v>
      </c>
      <c r="K45" s="47" t="s">
        <v>310</v>
      </c>
      <c r="L45" s="39" t="s">
        <v>498</v>
      </c>
      <c r="M45" s="39" t="s">
        <v>499</v>
      </c>
      <c r="N45" s="39" t="s">
        <v>311</v>
      </c>
      <c r="O45" s="39">
        <v>0</v>
      </c>
      <c r="P45" s="39">
        <v>0</v>
      </c>
      <c r="Q45" s="39">
        <v>0</v>
      </c>
      <c r="R45" s="39" t="s">
        <v>501</v>
      </c>
      <c r="S45" s="39">
        <v>0</v>
      </c>
      <c r="T45" s="39" t="s">
        <v>501</v>
      </c>
      <c r="U45" s="39">
        <v>0</v>
      </c>
      <c r="V45" s="39" t="s">
        <v>504</v>
      </c>
      <c r="W45" s="39">
        <v>0</v>
      </c>
      <c r="X45" s="39" t="s">
        <v>504</v>
      </c>
      <c r="Y45" s="39">
        <v>0</v>
      </c>
      <c r="Z45" s="39" t="s">
        <v>504</v>
      </c>
      <c r="AA45" s="39">
        <v>0</v>
      </c>
      <c r="AB45" s="39" t="s">
        <v>504</v>
      </c>
      <c r="AC45" s="39">
        <v>0</v>
      </c>
      <c r="AD45" s="39" t="s">
        <v>504</v>
      </c>
      <c r="AE45" s="39">
        <v>0</v>
      </c>
      <c r="AF45" s="39" t="s">
        <v>504</v>
      </c>
      <c r="AG45" s="39">
        <v>0</v>
      </c>
      <c r="AH45" s="39" t="s">
        <v>504</v>
      </c>
      <c r="AI45" s="39">
        <v>0</v>
      </c>
      <c r="AJ45" s="39" t="s">
        <v>507</v>
      </c>
      <c r="AK45" s="39">
        <v>0</v>
      </c>
      <c r="AL45" s="39" t="s">
        <v>507</v>
      </c>
      <c r="AM45" s="39">
        <v>0</v>
      </c>
      <c r="AN45" s="39" t="s">
        <v>507</v>
      </c>
      <c r="AO45" s="39">
        <v>0</v>
      </c>
      <c r="AP45" s="39">
        <v>8453.2800000000007</v>
      </c>
      <c r="AQ45" s="39">
        <v>6784.12</v>
      </c>
      <c r="AR45" s="39">
        <v>0</v>
      </c>
      <c r="AS45" s="39">
        <v>6784.12</v>
      </c>
      <c r="AT45" s="39">
        <v>0</v>
      </c>
      <c r="AU45" s="39">
        <v>1</v>
      </c>
      <c r="AV45" s="39">
        <v>1</v>
      </c>
      <c r="AW45" s="42">
        <f t="shared" si="2"/>
        <v>0</v>
      </c>
      <c r="AX45" s="39">
        <f t="shared" si="3"/>
        <v>0</v>
      </c>
      <c r="AY45" s="39">
        <f t="shared" si="0"/>
        <v>0</v>
      </c>
      <c r="AZ45" s="39">
        <f t="shared" si="4"/>
        <v>0</v>
      </c>
      <c r="BA45" s="39">
        <f t="shared" si="5"/>
        <v>0</v>
      </c>
      <c r="BB45" s="49"/>
      <c r="BC45" s="46"/>
    </row>
    <row r="46" spans="1:55" ht="51">
      <c r="A46" s="39" t="s">
        <v>66</v>
      </c>
      <c r="B46" s="47" t="s">
        <v>67</v>
      </c>
      <c r="C46" s="39" t="s">
        <v>496</v>
      </c>
      <c r="D46" s="39">
        <v>36</v>
      </c>
      <c r="E46" s="39" t="s">
        <v>497</v>
      </c>
      <c r="F46" s="39">
        <v>1</v>
      </c>
      <c r="G46" s="39" t="s">
        <v>80</v>
      </c>
      <c r="H46" s="39">
        <v>305</v>
      </c>
      <c r="I46" s="47" t="s">
        <v>315</v>
      </c>
      <c r="J46" s="39" t="s">
        <v>309</v>
      </c>
      <c r="K46" s="47" t="s">
        <v>619</v>
      </c>
      <c r="L46" s="39" t="s">
        <v>498</v>
      </c>
      <c r="M46" s="39" t="s">
        <v>499</v>
      </c>
      <c r="N46" s="39" t="s">
        <v>318</v>
      </c>
      <c r="O46" s="39">
        <v>0</v>
      </c>
      <c r="P46" s="39">
        <v>1</v>
      </c>
      <c r="Q46" s="39">
        <v>0</v>
      </c>
      <c r="R46" s="39" t="s">
        <v>620</v>
      </c>
      <c r="S46" s="39">
        <v>0</v>
      </c>
      <c r="T46" s="39" t="s">
        <v>620</v>
      </c>
      <c r="U46" s="39">
        <v>0</v>
      </c>
      <c r="V46" s="39" t="s">
        <v>620</v>
      </c>
      <c r="W46" s="39">
        <v>0</v>
      </c>
      <c r="X46" s="39" t="s">
        <v>620</v>
      </c>
      <c r="Y46" s="39">
        <v>0</v>
      </c>
      <c r="Z46" s="39" t="s">
        <v>620</v>
      </c>
      <c r="AA46" s="39">
        <v>0</v>
      </c>
      <c r="AB46" s="39" t="s">
        <v>620</v>
      </c>
      <c r="AC46" s="39">
        <v>0</v>
      </c>
      <c r="AD46" s="39" t="s">
        <v>620</v>
      </c>
      <c r="AE46" s="39">
        <v>0</v>
      </c>
      <c r="AF46" s="39" t="s">
        <v>620</v>
      </c>
      <c r="AG46" s="39">
        <v>1</v>
      </c>
      <c r="AH46" s="39" t="s">
        <v>621</v>
      </c>
      <c r="AI46" s="39">
        <v>0</v>
      </c>
      <c r="AJ46" s="39" t="s">
        <v>507</v>
      </c>
      <c r="AK46" s="39">
        <v>0</v>
      </c>
      <c r="AL46" s="39" t="s">
        <v>507</v>
      </c>
      <c r="AM46" s="39">
        <v>0</v>
      </c>
      <c r="AN46" s="39" t="s">
        <v>507</v>
      </c>
      <c r="AO46" s="39">
        <v>0</v>
      </c>
      <c r="AP46" s="39">
        <v>3978.32</v>
      </c>
      <c r="AQ46" s="39">
        <v>2694.2</v>
      </c>
      <c r="AR46" s="39">
        <v>0</v>
      </c>
      <c r="AS46" s="39">
        <v>2694.2</v>
      </c>
      <c r="AT46" s="39">
        <v>0</v>
      </c>
      <c r="AU46" s="39">
        <f t="shared" ref="AU46:AU53" si="6">P46</f>
        <v>1</v>
      </c>
      <c r="AV46" s="39">
        <v>1</v>
      </c>
      <c r="AW46" s="42">
        <f t="shared" si="2"/>
        <v>1</v>
      </c>
      <c r="AX46" s="39">
        <f t="shared" si="3"/>
        <v>0</v>
      </c>
      <c r="AY46" s="39">
        <f t="shared" si="0"/>
        <v>0</v>
      </c>
      <c r="AZ46" s="39">
        <f t="shared" si="4"/>
        <v>1</v>
      </c>
      <c r="BA46" s="39">
        <f t="shared" si="5"/>
        <v>100</v>
      </c>
      <c r="BB46" s="50"/>
      <c r="BC46" s="46"/>
    </row>
    <row r="47" spans="1:55" ht="110.25" customHeight="1">
      <c r="A47" s="39" t="s">
        <v>66</v>
      </c>
      <c r="B47" s="47" t="s">
        <v>67</v>
      </c>
      <c r="C47" s="39" t="s">
        <v>496</v>
      </c>
      <c r="D47" s="39">
        <v>37</v>
      </c>
      <c r="E47" s="39" t="s">
        <v>497</v>
      </c>
      <c r="F47" s="39">
        <v>1</v>
      </c>
      <c r="G47" s="39" t="s">
        <v>308</v>
      </c>
      <c r="H47" s="39">
        <v>306</v>
      </c>
      <c r="I47" s="47" t="s">
        <v>622</v>
      </c>
      <c r="J47" s="39" t="s">
        <v>316</v>
      </c>
      <c r="K47" s="47" t="s">
        <v>623</v>
      </c>
      <c r="L47" s="39" t="s">
        <v>498</v>
      </c>
      <c r="M47" s="39" t="s">
        <v>499</v>
      </c>
      <c r="N47" s="39" t="s">
        <v>112</v>
      </c>
      <c r="O47" s="39">
        <v>0</v>
      </c>
      <c r="P47" s="39">
        <v>3</v>
      </c>
      <c r="Q47" s="39">
        <v>0</v>
      </c>
      <c r="R47" s="39" t="s">
        <v>501</v>
      </c>
      <c r="S47" s="39">
        <v>0</v>
      </c>
      <c r="T47" s="39" t="s">
        <v>501</v>
      </c>
      <c r="U47" s="39">
        <v>0</v>
      </c>
      <c r="V47" s="39" t="s">
        <v>501</v>
      </c>
      <c r="W47" s="39">
        <v>0</v>
      </c>
      <c r="X47" s="39" t="s">
        <v>589</v>
      </c>
      <c r="Y47" s="39">
        <v>0</v>
      </c>
      <c r="Z47" s="39" t="s">
        <v>589</v>
      </c>
      <c r="AA47" s="39">
        <v>0</v>
      </c>
      <c r="AB47" s="39" t="s">
        <v>589</v>
      </c>
      <c r="AC47" s="39">
        <v>0</v>
      </c>
      <c r="AD47" s="39" t="s">
        <v>589</v>
      </c>
      <c r="AE47" s="39">
        <v>0</v>
      </c>
      <c r="AF47" s="39" t="s">
        <v>589</v>
      </c>
      <c r="AG47" s="39">
        <v>0</v>
      </c>
      <c r="AH47" s="39" t="s">
        <v>624</v>
      </c>
      <c r="AI47" s="39">
        <v>0</v>
      </c>
      <c r="AJ47" s="39" t="s">
        <v>507</v>
      </c>
      <c r="AK47" s="39">
        <v>0</v>
      </c>
      <c r="AL47" s="39" t="s">
        <v>507</v>
      </c>
      <c r="AM47" s="39">
        <v>0</v>
      </c>
      <c r="AN47" s="39" t="s">
        <v>507</v>
      </c>
      <c r="AO47" s="39">
        <v>0</v>
      </c>
      <c r="AP47" s="39">
        <v>54325.25</v>
      </c>
      <c r="AQ47" s="39">
        <v>2388.1</v>
      </c>
      <c r="AR47" s="39">
        <v>0</v>
      </c>
      <c r="AS47" s="39">
        <v>2388.1</v>
      </c>
      <c r="AT47" s="39">
        <v>0</v>
      </c>
      <c r="AU47" s="39">
        <f t="shared" si="6"/>
        <v>3</v>
      </c>
      <c r="AV47" s="39">
        <v>3</v>
      </c>
      <c r="AW47" s="42">
        <f t="shared" si="2"/>
        <v>0</v>
      </c>
      <c r="AX47" s="39">
        <f t="shared" si="3"/>
        <v>0</v>
      </c>
      <c r="AY47" s="39">
        <f t="shared" si="0"/>
        <v>0</v>
      </c>
      <c r="AZ47" s="39">
        <f t="shared" si="4"/>
        <v>0</v>
      </c>
      <c r="BA47" s="39">
        <f t="shared" si="5"/>
        <v>0</v>
      </c>
      <c r="BB47" s="49"/>
      <c r="BC47" s="46"/>
    </row>
    <row r="48" spans="1:55" ht="63.75">
      <c r="A48" s="39" t="s">
        <v>66</v>
      </c>
      <c r="B48" s="47" t="s">
        <v>67</v>
      </c>
      <c r="C48" s="39" t="s">
        <v>509</v>
      </c>
      <c r="D48" s="39">
        <v>38</v>
      </c>
      <c r="E48" s="39" t="s">
        <v>497</v>
      </c>
      <c r="F48" s="39">
        <v>1</v>
      </c>
      <c r="G48" s="39" t="s">
        <v>329</v>
      </c>
      <c r="H48" s="39">
        <v>307</v>
      </c>
      <c r="I48" s="47" t="s">
        <v>625</v>
      </c>
      <c r="J48" s="39" t="s">
        <v>323</v>
      </c>
      <c r="K48" s="47" t="s">
        <v>331</v>
      </c>
      <c r="L48" s="39" t="s">
        <v>498</v>
      </c>
      <c r="M48" s="39" t="s">
        <v>499</v>
      </c>
      <c r="N48" s="39" t="s">
        <v>332</v>
      </c>
      <c r="O48" s="39">
        <v>0</v>
      </c>
      <c r="P48" s="39">
        <v>2</v>
      </c>
      <c r="Q48" s="39">
        <v>0</v>
      </c>
      <c r="R48" s="39" t="s">
        <v>620</v>
      </c>
      <c r="S48" s="39">
        <v>0</v>
      </c>
      <c r="T48" s="39" t="s">
        <v>620</v>
      </c>
      <c r="U48" s="39">
        <v>0</v>
      </c>
      <c r="V48" s="39" t="s">
        <v>620</v>
      </c>
      <c r="W48" s="39">
        <v>0</v>
      </c>
      <c r="X48" s="39" t="s">
        <v>620</v>
      </c>
      <c r="Y48" s="39">
        <v>0</v>
      </c>
      <c r="Z48" s="39" t="s">
        <v>626</v>
      </c>
      <c r="AA48" s="39">
        <v>0</v>
      </c>
      <c r="AB48" s="39" t="s">
        <v>620</v>
      </c>
      <c r="AC48" s="39">
        <v>0</v>
      </c>
      <c r="AD48" s="39" t="s">
        <v>620</v>
      </c>
      <c r="AE48" s="39">
        <v>1</v>
      </c>
      <c r="AF48" s="39" t="s">
        <v>620</v>
      </c>
      <c r="AG48" s="39">
        <v>0</v>
      </c>
      <c r="AH48" s="39" t="s">
        <v>620</v>
      </c>
      <c r="AI48" s="39">
        <v>0</v>
      </c>
      <c r="AJ48" s="39" t="s">
        <v>507</v>
      </c>
      <c r="AK48" s="39">
        <v>0</v>
      </c>
      <c r="AL48" s="39" t="s">
        <v>507</v>
      </c>
      <c r="AM48" s="39">
        <v>0</v>
      </c>
      <c r="AN48" s="39" t="s">
        <v>507</v>
      </c>
      <c r="AO48" s="39">
        <v>0</v>
      </c>
      <c r="AP48" s="39">
        <v>8845.2099999999991</v>
      </c>
      <c r="AQ48" s="39">
        <v>7682.45</v>
      </c>
      <c r="AR48" s="39">
        <v>0</v>
      </c>
      <c r="AS48" s="39">
        <v>7682.45</v>
      </c>
      <c r="AT48" s="39">
        <v>0</v>
      </c>
      <c r="AU48" s="39">
        <f t="shared" si="6"/>
        <v>2</v>
      </c>
      <c r="AV48" s="39">
        <v>2</v>
      </c>
      <c r="AW48" s="42">
        <f t="shared" si="2"/>
        <v>1</v>
      </c>
      <c r="AX48" s="39">
        <f t="shared" si="3"/>
        <v>0</v>
      </c>
      <c r="AY48" s="39">
        <f t="shared" si="0"/>
        <v>0</v>
      </c>
      <c r="AZ48" s="39">
        <f t="shared" si="4"/>
        <v>0.5</v>
      </c>
      <c r="BA48" s="39">
        <f t="shared" si="5"/>
        <v>50</v>
      </c>
      <c r="BB48" s="45"/>
      <c r="BC48" s="46"/>
    </row>
    <row r="49" spans="1:55" ht="51">
      <c r="A49" s="39" t="s">
        <v>66</v>
      </c>
      <c r="B49" s="47" t="s">
        <v>67</v>
      </c>
      <c r="C49" s="39" t="s">
        <v>496</v>
      </c>
      <c r="D49" s="39">
        <v>39</v>
      </c>
      <c r="E49" s="39" t="s">
        <v>497</v>
      </c>
      <c r="F49" s="39">
        <v>1</v>
      </c>
      <c r="G49" s="39" t="s">
        <v>329</v>
      </c>
      <c r="H49" s="39">
        <v>308</v>
      </c>
      <c r="I49" s="47" t="s">
        <v>336</v>
      </c>
      <c r="J49" s="39" t="s">
        <v>330</v>
      </c>
      <c r="K49" s="47" t="s">
        <v>338</v>
      </c>
      <c r="L49" s="39" t="s">
        <v>498</v>
      </c>
      <c r="M49" s="39" t="s">
        <v>499</v>
      </c>
      <c r="N49" s="39" t="s">
        <v>339</v>
      </c>
      <c r="O49" s="39">
        <v>0</v>
      </c>
      <c r="P49" s="39">
        <v>1</v>
      </c>
      <c r="Q49" s="39">
        <v>0</v>
      </c>
      <c r="R49" s="39" t="s">
        <v>501</v>
      </c>
      <c r="S49" s="39">
        <v>0</v>
      </c>
      <c r="T49" s="39" t="s">
        <v>501</v>
      </c>
      <c r="U49" s="39">
        <v>0</v>
      </c>
      <c r="V49" s="39" t="s">
        <v>501</v>
      </c>
      <c r="W49" s="39">
        <v>0</v>
      </c>
      <c r="X49" s="39" t="s">
        <v>501</v>
      </c>
      <c r="Y49" s="39">
        <v>0</v>
      </c>
      <c r="Z49" s="39" t="s">
        <v>523</v>
      </c>
      <c r="AA49" s="39">
        <v>1</v>
      </c>
      <c r="AB49" s="39" t="s">
        <v>627</v>
      </c>
      <c r="AC49" s="39">
        <v>0</v>
      </c>
      <c r="AD49" s="39" t="s">
        <v>535</v>
      </c>
      <c r="AE49" s="39">
        <v>0</v>
      </c>
      <c r="AF49" s="39" t="s">
        <v>535</v>
      </c>
      <c r="AG49" s="39">
        <v>0</v>
      </c>
      <c r="AH49" s="39" t="s">
        <v>535</v>
      </c>
      <c r="AI49" s="39">
        <v>0</v>
      </c>
      <c r="AJ49" s="39" t="s">
        <v>507</v>
      </c>
      <c r="AK49" s="39">
        <v>0</v>
      </c>
      <c r="AL49" s="39" t="s">
        <v>628</v>
      </c>
      <c r="AM49" s="39">
        <v>3</v>
      </c>
      <c r="AN49" s="39" t="s">
        <v>629</v>
      </c>
      <c r="AO49" s="39">
        <v>3</v>
      </c>
      <c r="AP49" s="39">
        <v>8750.4500000000007</v>
      </c>
      <c r="AQ49" s="39">
        <v>8210.94</v>
      </c>
      <c r="AR49" s="39"/>
      <c r="AS49" s="39">
        <v>8210.94</v>
      </c>
      <c r="AT49" s="39">
        <v>0</v>
      </c>
      <c r="AU49" s="39">
        <f t="shared" si="6"/>
        <v>1</v>
      </c>
      <c r="AV49" s="39">
        <v>7</v>
      </c>
      <c r="AW49" s="42">
        <f t="shared" si="2"/>
        <v>7</v>
      </c>
      <c r="AX49" s="39">
        <f t="shared" si="3"/>
        <v>0</v>
      </c>
      <c r="AY49" s="39">
        <f t="shared" si="0"/>
        <v>0</v>
      </c>
      <c r="AZ49" s="39">
        <f t="shared" si="4"/>
        <v>7</v>
      </c>
      <c r="BA49" s="39">
        <f t="shared" si="5"/>
        <v>100</v>
      </c>
      <c r="BB49" s="48"/>
      <c r="BC49" s="46"/>
    </row>
    <row r="50" spans="1:55" ht="63.75">
      <c r="A50" s="39" t="s">
        <v>66</v>
      </c>
      <c r="B50" s="47" t="s">
        <v>67</v>
      </c>
      <c r="C50" s="39" t="s">
        <v>496</v>
      </c>
      <c r="D50" s="39">
        <v>40</v>
      </c>
      <c r="E50" s="39" t="s">
        <v>497</v>
      </c>
      <c r="F50" s="39">
        <v>1</v>
      </c>
      <c r="G50" s="39" t="s">
        <v>343</v>
      </c>
      <c r="H50" s="39">
        <v>309</v>
      </c>
      <c r="I50" s="47" t="s">
        <v>342</v>
      </c>
      <c r="J50" s="39" t="s">
        <v>337</v>
      </c>
      <c r="K50" s="47" t="s">
        <v>630</v>
      </c>
      <c r="L50" s="39" t="s">
        <v>498</v>
      </c>
      <c r="M50" s="39" t="s">
        <v>499</v>
      </c>
      <c r="N50" s="39" t="s">
        <v>346</v>
      </c>
      <c r="O50" s="39">
        <v>0</v>
      </c>
      <c r="P50" s="52">
        <v>1</v>
      </c>
      <c r="Q50" s="39">
        <v>0</v>
      </c>
      <c r="R50" s="39" t="s">
        <v>501</v>
      </c>
      <c r="S50" s="39">
        <v>0</v>
      </c>
      <c r="T50" s="39" t="s">
        <v>501</v>
      </c>
      <c r="U50" s="39">
        <v>0</v>
      </c>
      <c r="V50" s="39" t="s">
        <v>501</v>
      </c>
      <c r="W50" s="39">
        <v>0</v>
      </c>
      <c r="X50" s="39" t="s">
        <v>501</v>
      </c>
      <c r="Y50" s="39">
        <v>1</v>
      </c>
      <c r="Z50" s="39" t="s">
        <v>631</v>
      </c>
      <c r="AA50" s="39">
        <v>1</v>
      </c>
      <c r="AB50" s="39" t="s">
        <v>632</v>
      </c>
      <c r="AC50" s="39">
        <v>0</v>
      </c>
      <c r="AD50" s="39" t="s">
        <v>633</v>
      </c>
      <c r="AE50" s="39">
        <v>0</v>
      </c>
      <c r="AF50" s="39" t="s">
        <v>535</v>
      </c>
      <c r="AG50" s="39">
        <v>0</v>
      </c>
      <c r="AH50" s="39" t="s">
        <v>535</v>
      </c>
      <c r="AI50" s="39">
        <v>0</v>
      </c>
      <c r="AJ50" s="39" t="s">
        <v>507</v>
      </c>
      <c r="AK50" s="39">
        <v>0</v>
      </c>
      <c r="AL50" s="39" t="s">
        <v>634</v>
      </c>
      <c r="AM50" s="39">
        <v>1</v>
      </c>
      <c r="AN50" s="39" t="s">
        <v>634</v>
      </c>
      <c r="AO50" s="39">
        <v>1</v>
      </c>
      <c r="AP50" s="39">
        <v>4512.2299999999996</v>
      </c>
      <c r="AQ50" s="39">
        <v>23748.23</v>
      </c>
      <c r="AR50" s="39">
        <v>0</v>
      </c>
      <c r="AS50" s="39">
        <v>23748.23</v>
      </c>
      <c r="AT50" s="39">
        <v>0</v>
      </c>
      <c r="AU50" s="39">
        <f t="shared" si="6"/>
        <v>1</v>
      </c>
      <c r="AV50" s="39">
        <v>4</v>
      </c>
      <c r="AW50" s="42">
        <f t="shared" si="2"/>
        <v>4</v>
      </c>
      <c r="AX50" s="39">
        <f t="shared" si="3"/>
        <v>0</v>
      </c>
      <c r="AY50" s="39">
        <f t="shared" si="0"/>
        <v>0</v>
      </c>
      <c r="AZ50" s="39">
        <f t="shared" si="4"/>
        <v>4</v>
      </c>
      <c r="BA50" s="39">
        <f t="shared" si="5"/>
        <v>100</v>
      </c>
      <c r="BB50" s="48"/>
      <c r="BC50" s="46"/>
    </row>
    <row r="51" spans="1:55" ht="51">
      <c r="A51" s="39" t="s">
        <v>66</v>
      </c>
      <c r="B51" s="47" t="s">
        <v>67</v>
      </c>
      <c r="C51" s="39" t="s">
        <v>509</v>
      </c>
      <c r="D51" s="39">
        <v>41</v>
      </c>
      <c r="E51" s="39" t="s">
        <v>497</v>
      </c>
      <c r="F51" s="39">
        <v>1</v>
      </c>
      <c r="G51" s="39" t="s">
        <v>351</v>
      </c>
      <c r="H51" s="39">
        <v>310</v>
      </c>
      <c r="I51" s="47" t="s">
        <v>350</v>
      </c>
      <c r="J51" s="39" t="s">
        <v>344</v>
      </c>
      <c r="K51" s="47" t="s">
        <v>353</v>
      </c>
      <c r="L51" s="39" t="s">
        <v>498</v>
      </c>
      <c r="M51" s="39" t="s">
        <v>499</v>
      </c>
      <c r="N51" s="39" t="s">
        <v>354</v>
      </c>
      <c r="O51" s="39">
        <v>0</v>
      </c>
      <c r="P51" s="39">
        <v>1</v>
      </c>
      <c r="Q51" s="39">
        <v>0</v>
      </c>
      <c r="R51" s="39" t="s">
        <v>501</v>
      </c>
      <c r="S51" s="39">
        <v>0</v>
      </c>
      <c r="T51" s="39" t="s">
        <v>501</v>
      </c>
      <c r="U51" s="39">
        <v>0</v>
      </c>
      <c r="V51" s="39" t="s">
        <v>501</v>
      </c>
      <c r="W51" s="39">
        <v>0</v>
      </c>
      <c r="X51" s="39" t="s">
        <v>501</v>
      </c>
      <c r="Y51" s="39">
        <v>1</v>
      </c>
      <c r="Z51" s="39" t="s">
        <v>635</v>
      </c>
      <c r="AA51" s="39">
        <v>0</v>
      </c>
      <c r="AB51" s="39" t="s">
        <v>531</v>
      </c>
      <c r="AC51" s="39">
        <v>0</v>
      </c>
      <c r="AD51" s="39" t="s">
        <v>531</v>
      </c>
      <c r="AE51" s="39">
        <v>0</v>
      </c>
      <c r="AF51" s="39" t="s">
        <v>531</v>
      </c>
      <c r="AG51" s="39">
        <v>0</v>
      </c>
      <c r="AH51" s="39" t="s">
        <v>531</v>
      </c>
      <c r="AI51" s="39">
        <v>0</v>
      </c>
      <c r="AJ51" s="39" t="s">
        <v>507</v>
      </c>
      <c r="AK51" s="39">
        <v>0</v>
      </c>
      <c r="AL51" s="39" t="s">
        <v>507</v>
      </c>
      <c r="AM51" s="39">
        <v>0</v>
      </c>
      <c r="AN51" s="39" t="s">
        <v>507</v>
      </c>
      <c r="AO51" s="39">
        <v>0</v>
      </c>
      <c r="AP51" s="39">
        <v>7530.9</v>
      </c>
      <c r="AQ51" s="39">
        <v>7496.25</v>
      </c>
      <c r="AR51" s="39">
        <v>0</v>
      </c>
      <c r="AS51" s="39">
        <v>7496.25</v>
      </c>
      <c r="AT51" s="39">
        <v>0</v>
      </c>
      <c r="AU51" s="39">
        <f t="shared" si="6"/>
        <v>1</v>
      </c>
      <c r="AV51" s="39">
        <v>1</v>
      </c>
      <c r="AW51" s="42">
        <f t="shared" si="2"/>
        <v>1</v>
      </c>
      <c r="AX51" s="39">
        <f t="shared" si="3"/>
        <v>0</v>
      </c>
      <c r="AY51" s="39">
        <f t="shared" si="0"/>
        <v>0</v>
      </c>
      <c r="AZ51" s="39">
        <f t="shared" si="4"/>
        <v>1</v>
      </c>
      <c r="BA51" s="39">
        <f t="shared" si="5"/>
        <v>100</v>
      </c>
      <c r="BB51" s="48"/>
      <c r="BC51" s="46"/>
    </row>
    <row r="52" spans="1:55" ht="63.75">
      <c r="A52" s="39" t="s">
        <v>66</v>
      </c>
      <c r="B52" s="47" t="s">
        <v>67</v>
      </c>
      <c r="C52" s="39" t="s">
        <v>496</v>
      </c>
      <c r="D52" s="39">
        <v>42</v>
      </c>
      <c r="E52" s="39" t="s">
        <v>497</v>
      </c>
      <c r="F52" s="39">
        <v>1</v>
      </c>
      <c r="G52" s="39" t="s">
        <v>360</v>
      </c>
      <c r="H52" s="39">
        <v>311</v>
      </c>
      <c r="I52" s="47" t="s">
        <v>636</v>
      </c>
      <c r="J52" s="39" t="s">
        <v>352</v>
      </c>
      <c r="K52" s="47" t="s">
        <v>362</v>
      </c>
      <c r="L52" s="39" t="s">
        <v>498</v>
      </c>
      <c r="M52" s="39" t="s">
        <v>499</v>
      </c>
      <c r="N52" s="39" t="s">
        <v>363</v>
      </c>
      <c r="O52" s="39">
        <v>0</v>
      </c>
      <c r="P52" s="39">
        <v>1</v>
      </c>
      <c r="Q52" s="39">
        <v>0</v>
      </c>
      <c r="R52" s="39" t="s">
        <v>501</v>
      </c>
      <c r="S52" s="39">
        <v>0</v>
      </c>
      <c r="T52" s="39" t="s">
        <v>501</v>
      </c>
      <c r="U52" s="39">
        <v>1</v>
      </c>
      <c r="V52" s="39" t="s">
        <v>637</v>
      </c>
      <c r="W52" s="39">
        <v>0</v>
      </c>
      <c r="X52" s="39" t="s">
        <v>531</v>
      </c>
      <c r="Y52" s="39">
        <v>0</v>
      </c>
      <c r="Z52" s="39" t="s">
        <v>531</v>
      </c>
      <c r="AA52" s="39">
        <v>0</v>
      </c>
      <c r="AB52" s="39" t="s">
        <v>531</v>
      </c>
      <c r="AC52" s="39">
        <v>0</v>
      </c>
      <c r="AD52" s="39" t="s">
        <v>531</v>
      </c>
      <c r="AE52" s="39">
        <v>0</v>
      </c>
      <c r="AF52" s="39" t="s">
        <v>531</v>
      </c>
      <c r="AG52" s="39">
        <v>0</v>
      </c>
      <c r="AH52" s="39" t="s">
        <v>531</v>
      </c>
      <c r="AI52" s="39">
        <v>0</v>
      </c>
      <c r="AJ52" s="39" t="s">
        <v>507</v>
      </c>
      <c r="AK52" s="39">
        <v>0</v>
      </c>
      <c r="AL52" s="39" t="s">
        <v>507</v>
      </c>
      <c r="AM52" s="39">
        <v>0</v>
      </c>
      <c r="AN52" s="39" t="s">
        <v>507</v>
      </c>
      <c r="AO52" s="39">
        <v>0</v>
      </c>
      <c r="AP52" s="39">
        <v>8567.2099999999991</v>
      </c>
      <c r="AQ52" s="39">
        <v>8325.4699999999993</v>
      </c>
      <c r="AR52" s="39">
        <v>0</v>
      </c>
      <c r="AS52" s="39">
        <v>8325.4699999999993</v>
      </c>
      <c r="AT52" s="39">
        <v>0</v>
      </c>
      <c r="AU52" s="39">
        <f t="shared" si="6"/>
        <v>1</v>
      </c>
      <c r="AV52" s="39">
        <v>1</v>
      </c>
      <c r="AW52" s="42">
        <f t="shared" si="2"/>
        <v>1</v>
      </c>
      <c r="AX52" s="39">
        <f t="shared" si="3"/>
        <v>0</v>
      </c>
      <c r="AY52" s="39">
        <f t="shared" si="0"/>
        <v>0</v>
      </c>
      <c r="AZ52" s="39">
        <f t="shared" si="4"/>
        <v>1</v>
      </c>
      <c r="BA52" s="39">
        <f t="shared" si="5"/>
        <v>100</v>
      </c>
      <c r="BB52" s="48"/>
      <c r="BC52" s="46"/>
    </row>
    <row r="53" spans="1:55" ht="38.25">
      <c r="A53" s="39" t="s">
        <v>66</v>
      </c>
      <c r="B53" s="47" t="s">
        <v>67</v>
      </c>
      <c r="C53" s="39" t="s">
        <v>509</v>
      </c>
      <c r="D53" s="39">
        <v>43</v>
      </c>
      <c r="E53" s="39" t="s">
        <v>497</v>
      </c>
      <c r="F53" s="39">
        <v>1</v>
      </c>
      <c r="G53" s="39" t="s">
        <v>360</v>
      </c>
      <c r="H53" s="39">
        <v>312</v>
      </c>
      <c r="I53" s="47" t="s">
        <v>638</v>
      </c>
      <c r="J53" s="39" t="s">
        <v>361</v>
      </c>
      <c r="K53" s="47" t="s">
        <v>369</v>
      </c>
      <c r="L53" s="39" t="s">
        <v>498</v>
      </c>
      <c r="M53" s="39" t="s">
        <v>499</v>
      </c>
      <c r="N53" s="39" t="s">
        <v>370</v>
      </c>
      <c r="O53" s="39">
        <v>0</v>
      </c>
      <c r="P53" s="39">
        <v>1</v>
      </c>
      <c r="Q53" s="39">
        <v>0</v>
      </c>
      <c r="R53" s="39" t="s">
        <v>501</v>
      </c>
      <c r="S53" s="39">
        <v>0</v>
      </c>
      <c r="T53" s="39" t="s">
        <v>620</v>
      </c>
      <c r="U53" s="39">
        <v>0</v>
      </c>
      <c r="V53" s="39" t="s">
        <v>620</v>
      </c>
      <c r="W53" s="39">
        <v>0</v>
      </c>
      <c r="X53" s="39" t="s">
        <v>620</v>
      </c>
      <c r="Y53" s="39">
        <v>0</v>
      </c>
      <c r="Z53" s="39" t="s">
        <v>620</v>
      </c>
      <c r="AA53" s="39">
        <v>0</v>
      </c>
      <c r="AB53" s="39" t="s">
        <v>620</v>
      </c>
      <c r="AC53" s="39">
        <v>1</v>
      </c>
      <c r="AD53" s="39" t="s">
        <v>639</v>
      </c>
      <c r="AE53" s="39">
        <v>0</v>
      </c>
      <c r="AF53" s="39" t="s">
        <v>639</v>
      </c>
      <c r="AG53" s="39">
        <v>0</v>
      </c>
      <c r="AH53" s="39" t="s">
        <v>639</v>
      </c>
      <c r="AI53" s="39">
        <v>0</v>
      </c>
      <c r="AJ53" s="39" t="s">
        <v>507</v>
      </c>
      <c r="AK53" s="39">
        <v>0</v>
      </c>
      <c r="AL53" s="39" t="s">
        <v>507</v>
      </c>
      <c r="AM53" s="39">
        <v>0</v>
      </c>
      <c r="AN53" s="39" t="s">
        <v>507</v>
      </c>
      <c r="AO53" s="39">
        <v>0</v>
      </c>
      <c r="AP53" s="39">
        <v>8245.2099999999991</v>
      </c>
      <c r="AQ53" s="39">
        <v>7364.25</v>
      </c>
      <c r="AR53" s="39">
        <v>0</v>
      </c>
      <c r="AS53" s="39">
        <v>7364.25</v>
      </c>
      <c r="AT53" s="39">
        <v>0</v>
      </c>
      <c r="AU53" s="39">
        <f t="shared" si="6"/>
        <v>1</v>
      </c>
      <c r="AV53" s="39">
        <v>1</v>
      </c>
      <c r="AW53" s="42">
        <f t="shared" si="2"/>
        <v>1</v>
      </c>
      <c r="AX53" s="39">
        <f t="shared" si="3"/>
        <v>0</v>
      </c>
      <c r="AY53" s="39">
        <f t="shared" si="0"/>
        <v>0</v>
      </c>
      <c r="AZ53" s="39">
        <f t="shared" si="4"/>
        <v>1</v>
      </c>
      <c r="BA53" s="39">
        <f t="shared" si="5"/>
        <v>100</v>
      </c>
      <c r="BB53" s="48"/>
      <c r="BC53" s="46"/>
    </row>
    <row r="54" spans="1:55" ht="38.25">
      <c r="A54" s="39" t="s">
        <v>66</v>
      </c>
      <c r="B54" s="47" t="s">
        <v>67</v>
      </c>
      <c r="C54" s="39" t="s">
        <v>509</v>
      </c>
      <c r="D54" s="39">
        <v>44</v>
      </c>
      <c r="E54" s="39" t="s">
        <v>497</v>
      </c>
      <c r="F54" s="39">
        <v>1</v>
      </c>
      <c r="G54" s="39" t="s">
        <v>360</v>
      </c>
      <c r="H54" s="39">
        <v>313</v>
      </c>
      <c r="I54" s="47" t="s">
        <v>380</v>
      </c>
      <c r="J54" s="39" t="s">
        <v>368</v>
      </c>
      <c r="K54" s="47" t="s">
        <v>376</v>
      </c>
      <c r="L54" s="39" t="s">
        <v>498</v>
      </c>
      <c r="M54" s="39" t="s">
        <v>499</v>
      </c>
      <c r="N54" s="39" t="s">
        <v>370</v>
      </c>
      <c r="O54" s="39">
        <v>0</v>
      </c>
      <c r="P54" s="39">
        <v>0</v>
      </c>
      <c r="Q54" s="39">
        <v>0</v>
      </c>
      <c r="R54" s="39" t="s">
        <v>501</v>
      </c>
      <c r="S54" s="39">
        <v>0</v>
      </c>
      <c r="T54" s="39" t="s">
        <v>504</v>
      </c>
      <c r="U54" s="39">
        <v>0</v>
      </c>
      <c r="V54" s="39" t="s">
        <v>501</v>
      </c>
      <c r="W54" s="39">
        <v>0</v>
      </c>
      <c r="X54" s="39" t="s">
        <v>504</v>
      </c>
      <c r="Y54" s="39">
        <v>0</v>
      </c>
      <c r="Z54" s="39" t="s">
        <v>504</v>
      </c>
      <c r="AA54" s="39">
        <v>0</v>
      </c>
      <c r="AB54" s="39" t="s">
        <v>504</v>
      </c>
      <c r="AC54" s="39">
        <v>0</v>
      </c>
      <c r="AD54" s="39" t="s">
        <v>504</v>
      </c>
      <c r="AE54" s="39">
        <v>0</v>
      </c>
      <c r="AF54" s="39" t="s">
        <v>501</v>
      </c>
      <c r="AG54" s="39">
        <v>0</v>
      </c>
      <c r="AH54" s="39" t="s">
        <v>501</v>
      </c>
      <c r="AI54" s="39">
        <v>0</v>
      </c>
      <c r="AJ54" s="39" t="s">
        <v>507</v>
      </c>
      <c r="AK54" s="39">
        <v>0</v>
      </c>
      <c r="AL54" s="39" t="s">
        <v>507</v>
      </c>
      <c r="AM54" s="39">
        <v>0</v>
      </c>
      <c r="AN54" s="39" t="s">
        <v>507</v>
      </c>
      <c r="AO54" s="39">
        <v>0</v>
      </c>
      <c r="AP54" s="39">
        <v>82369.23</v>
      </c>
      <c r="AQ54" s="39">
        <v>81645.210000000006</v>
      </c>
      <c r="AR54" s="39">
        <v>0</v>
      </c>
      <c r="AS54" s="39">
        <v>81645.210000000006</v>
      </c>
      <c r="AT54" s="39">
        <v>0</v>
      </c>
      <c r="AU54" s="39">
        <v>1</v>
      </c>
      <c r="AV54" s="39">
        <v>1</v>
      </c>
      <c r="AW54" s="42">
        <f t="shared" si="2"/>
        <v>0</v>
      </c>
      <c r="AX54" s="39">
        <f t="shared" si="3"/>
        <v>0</v>
      </c>
      <c r="AY54" s="39">
        <f t="shared" si="0"/>
        <v>0</v>
      </c>
      <c r="AZ54" s="39"/>
      <c r="BA54" s="39">
        <f t="shared" si="5"/>
        <v>0</v>
      </c>
      <c r="BB54" s="49"/>
      <c r="BC54" s="46"/>
    </row>
    <row r="55" spans="1:55" ht="38.25">
      <c r="A55" s="39" t="s">
        <v>66</v>
      </c>
      <c r="B55" s="47" t="s">
        <v>67</v>
      </c>
      <c r="C55" s="39" t="s">
        <v>509</v>
      </c>
      <c r="D55" s="39">
        <v>45</v>
      </c>
      <c r="E55" s="39" t="s">
        <v>497</v>
      </c>
      <c r="F55" s="39">
        <v>1</v>
      </c>
      <c r="G55" s="39" t="s">
        <v>360</v>
      </c>
      <c r="H55" s="39">
        <v>315</v>
      </c>
      <c r="I55" s="47" t="s">
        <v>385</v>
      </c>
      <c r="J55" s="39" t="s">
        <v>375</v>
      </c>
      <c r="K55" s="47" t="s">
        <v>387</v>
      </c>
      <c r="L55" s="39" t="s">
        <v>498</v>
      </c>
      <c r="M55" s="39" t="s">
        <v>499</v>
      </c>
      <c r="N55" s="39" t="s">
        <v>382</v>
      </c>
      <c r="O55" s="39">
        <v>0</v>
      </c>
      <c r="P55" s="39">
        <v>0</v>
      </c>
      <c r="Q55" s="39">
        <v>0</v>
      </c>
      <c r="R55" s="39" t="s">
        <v>501</v>
      </c>
      <c r="S55" s="39">
        <v>0</v>
      </c>
      <c r="T55" s="39" t="s">
        <v>504</v>
      </c>
      <c r="U55" s="39">
        <v>0</v>
      </c>
      <c r="V55" s="39" t="s">
        <v>501</v>
      </c>
      <c r="W55" s="39">
        <v>0</v>
      </c>
      <c r="X55" s="39" t="s">
        <v>501</v>
      </c>
      <c r="Y55" s="39">
        <v>0</v>
      </c>
      <c r="Z55" s="39" t="s">
        <v>504</v>
      </c>
      <c r="AA55" s="39">
        <v>0</v>
      </c>
      <c r="AB55" s="39" t="s">
        <v>501</v>
      </c>
      <c r="AC55" s="39">
        <v>0</v>
      </c>
      <c r="AD55" s="39" t="s">
        <v>501</v>
      </c>
      <c r="AE55" s="39">
        <v>0</v>
      </c>
      <c r="AF55" s="39" t="s">
        <v>501</v>
      </c>
      <c r="AG55" s="39">
        <v>0</v>
      </c>
      <c r="AH55" s="39" t="s">
        <v>501</v>
      </c>
      <c r="AI55" s="39">
        <v>0</v>
      </c>
      <c r="AJ55" s="39" t="s">
        <v>507</v>
      </c>
      <c r="AK55" s="39">
        <v>1</v>
      </c>
      <c r="AL55" s="39" t="s">
        <v>507</v>
      </c>
      <c r="AM55" s="39">
        <v>1</v>
      </c>
      <c r="AN55" s="39" t="s">
        <v>507</v>
      </c>
      <c r="AO55" s="39">
        <v>1</v>
      </c>
      <c r="AP55" s="39">
        <v>795633.23</v>
      </c>
      <c r="AQ55" s="39">
        <v>785432.68</v>
      </c>
      <c r="AR55" s="39">
        <v>0</v>
      </c>
      <c r="AS55" s="39">
        <v>0</v>
      </c>
      <c r="AT55" s="39">
        <v>785432.73</v>
      </c>
      <c r="AU55" s="39">
        <v>1</v>
      </c>
      <c r="AV55" s="39">
        <v>1</v>
      </c>
      <c r="AW55" s="42">
        <f t="shared" si="2"/>
        <v>3</v>
      </c>
      <c r="AX55" s="39">
        <f t="shared" si="3"/>
        <v>0</v>
      </c>
      <c r="AY55" s="39">
        <f t="shared" si="0"/>
        <v>0</v>
      </c>
      <c r="AZ55" s="39"/>
      <c r="BA55" s="39">
        <f t="shared" si="5"/>
        <v>300</v>
      </c>
      <c r="BB55" s="50"/>
      <c r="BC55" s="46"/>
    </row>
    <row r="56" spans="1:55" ht="63.75">
      <c r="A56" s="39" t="s">
        <v>66</v>
      </c>
      <c r="B56" s="39" t="s">
        <v>45</v>
      </c>
      <c r="C56" s="39" t="s">
        <v>509</v>
      </c>
      <c r="D56" s="39">
        <v>46</v>
      </c>
      <c r="E56" s="39" t="s">
        <v>497</v>
      </c>
      <c r="F56" s="39">
        <v>1</v>
      </c>
      <c r="G56" s="39" t="s">
        <v>343</v>
      </c>
      <c r="H56" s="39">
        <v>316</v>
      </c>
      <c r="I56" s="39" t="s">
        <v>640</v>
      </c>
      <c r="J56" s="39" t="s">
        <v>381</v>
      </c>
      <c r="K56" s="39" t="s">
        <v>641</v>
      </c>
      <c r="L56" s="39" t="s">
        <v>498</v>
      </c>
      <c r="M56" s="39" t="s">
        <v>499</v>
      </c>
      <c r="N56" s="39" t="s">
        <v>642</v>
      </c>
      <c r="O56" s="39">
        <v>0</v>
      </c>
      <c r="P56" s="52">
        <v>1</v>
      </c>
      <c r="Q56" s="39">
        <v>0</v>
      </c>
      <c r="R56" s="39" t="s">
        <v>501</v>
      </c>
      <c r="S56" s="39">
        <v>7</v>
      </c>
      <c r="T56" s="39" t="s">
        <v>643</v>
      </c>
      <c r="U56" s="39">
        <v>3</v>
      </c>
      <c r="V56" s="39" t="s">
        <v>644</v>
      </c>
      <c r="W56" s="39">
        <v>0</v>
      </c>
      <c r="X56" s="39" t="s">
        <v>526</v>
      </c>
      <c r="Y56" s="39">
        <v>0</v>
      </c>
      <c r="Z56" s="39" t="s">
        <v>526</v>
      </c>
      <c r="AA56" s="39">
        <v>0</v>
      </c>
      <c r="AB56" s="39" t="s">
        <v>645</v>
      </c>
      <c r="AC56" s="39">
        <v>0</v>
      </c>
      <c r="AD56" s="39" t="s">
        <v>526</v>
      </c>
      <c r="AE56" s="39">
        <v>0</v>
      </c>
      <c r="AF56" s="39" t="s">
        <v>526</v>
      </c>
      <c r="AG56" s="39">
        <v>0</v>
      </c>
      <c r="AH56" s="39" t="s">
        <v>526</v>
      </c>
      <c r="AI56" s="39">
        <v>0</v>
      </c>
      <c r="AJ56" s="39" t="s">
        <v>507</v>
      </c>
      <c r="AK56" s="39">
        <v>2</v>
      </c>
      <c r="AL56" s="39" t="s">
        <v>507</v>
      </c>
      <c r="AM56" s="39">
        <v>2</v>
      </c>
      <c r="AN56" s="39" t="s">
        <v>507</v>
      </c>
      <c r="AO56" s="39">
        <v>2</v>
      </c>
      <c r="AP56" s="39">
        <v>6520.14</v>
      </c>
      <c r="AQ56" s="39">
        <v>6520.14</v>
      </c>
      <c r="AR56" s="39">
        <v>0</v>
      </c>
      <c r="AS56" s="39">
        <v>6520.14</v>
      </c>
      <c r="AT56" s="39">
        <v>0</v>
      </c>
      <c r="AU56" s="52">
        <v>0.15</v>
      </c>
      <c r="AV56" s="39">
        <v>16</v>
      </c>
      <c r="AW56" s="42">
        <f t="shared" si="2"/>
        <v>16</v>
      </c>
      <c r="AX56" s="39">
        <f t="shared" si="3"/>
        <v>0</v>
      </c>
      <c r="AY56" s="39">
        <f t="shared" si="0"/>
        <v>0</v>
      </c>
      <c r="AZ56" s="39">
        <f t="shared" si="4"/>
        <v>106.66666666666667</v>
      </c>
      <c r="BA56" s="39">
        <f t="shared" si="5"/>
        <v>100</v>
      </c>
      <c r="BB56" s="48"/>
      <c r="BC56" s="46"/>
    </row>
    <row r="57" spans="1:55" ht="53.25" customHeight="1">
      <c r="A57" s="39" t="s">
        <v>66</v>
      </c>
      <c r="B57" s="47" t="s">
        <v>67</v>
      </c>
      <c r="C57" s="39" t="s">
        <v>509</v>
      </c>
      <c r="D57" s="39">
        <v>47</v>
      </c>
      <c r="E57" s="39" t="s">
        <v>497</v>
      </c>
      <c r="F57" s="39">
        <v>1</v>
      </c>
      <c r="G57" s="39" t="s">
        <v>94</v>
      </c>
      <c r="H57" s="39">
        <v>318</v>
      </c>
      <c r="I57" s="47" t="s">
        <v>646</v>
      </c>
      <c r="J57" s="39" t="s">
        <v>386</v>
      </c>
      <c r="K57" s="47" t="s">
        <v>376</v>
      </c>
      <c r="L57" s="39" t="s">
        <v>498</v>
      </c>
      <c r="M57" s="39" t="s">
        <v>499</v>
      </c>
      <c r="N57" s="39" t="s">
        <v>112</v>
      </c>
      <c r="O57" s="39">
        <v>0</v>
      </c>
      <c r="P57" s="39">
        <v>4</v>
      </c>
      <c r="Q57" s="39">
        <v>0</v>
      </c>
      <c r="R57" s="39" t="s">
        <v>501</v>
      </c>
      <c r="S57" s="39">
        <v>0</v>
      </c>
      <c r="T57" s="39" t="s">
        <v>501</v>
      </c>
      <c r="U57" s="39">
        <v>0</v>
      </c>
      <c r="V57" s="39" t="s">
        <v>501</v>
      </c>
      <c r="W57" s="39">
        <v>0</v>
      </c>
      <c r="X57" s="39" t="s">
        <v>501</v>
      </c>
      <c r="Y57" s="39">
        <v>0</v>
      </c>
      <c r="Z57" s="39" t="s">
        <v>523</v>
      </c>
      <c r="AA57" s="39">
        <v>0</v>
      </c>
      <c r="AB57" s="39" t="s">
        <v>501</v>
      </c>
      <c r="AC57" s="39">
        <v>0</v>
      </c>
      <c r="AD57" s="39" t="s">
        <v>523</v>
      </c>
      <c r="AE57" s="39">
        <v>0</v>
      </c>
      <c r="AF57" s="39" t="s">
        <v>523</v>
      </c>
      <c r="AG57" s="39">
        <v>0</v>
      </c>
      <c r="AH57" s="39" t="s">
        <v>501</v>
      </c>
      <c r="AI57" s="39">
        <v>0</v>
      </c>
      <c r="AJ57" s="39" t="s">
        <v>507</v>
      </c>
      <c r="AK57" s="39">
        <v>0</v>
      </c>
      <c r="AL57" s="39" t="s">
        <v>541</v>
      </c>
      <c r="AM57" s="39">
        <v>1</v>
      </c>
      <c r="AN57" s="39" t="s">
        <v>507</v>
      </c>
      <c r="AO57" s="39">
        <v>0</v>
      </c>
      <c r="AP57" s="39">
        <v>8345.48</v>
      </c>
      <c r="AQ57" s="39">
        <v>7222.34</v>
      </c>
      <c r="AR57" s="39">
        <v>0</v>
      </c>
      <c r="AS57" s="39">
        <v>7222.34</v>
      </c>
      <c r="AT57" s="39">
        <v>0</v>
      </c>
      <c r="AU57" s="39">
        <f>P57</f>
        <v>4</v>
      </c>
      <c r="AV57" s="39">
        <v>4</v>
      </c>
      <c r="AW57" s="42">
        <f t="shared" si="2"/>
        <v>1</v>
      </c>
      <c r="AX57" s="39">
        <f t="shared" si="3"/>
        <v>0</v>
      </c>
      <c r="AY57" s="39">
        <f t="shared" si="0"/>
        <v>0</v>
      </c>
      <c r="AZ57" s="39">
        <f t="shared" si="4"/>
        <v>0.25</v>
      </c>
      <c r="BA57" s="39">
        <f t="shared" si="5"/>
        <v>25</v>
      </c>
      <c r="BB57" s="45"/>
      <c r="BC57" s="46"/>
    </row>
    <row r="58" spans="1:55" ht="53.25" customHeight="1">
      <c r="A58" s="39" t="s">
        <v>66</v>
      </c>
      <c r="B58" s="47" t="s">
        <v>67</v>
      </c>
      <c r="C58" s="39" t="s">
        <v>509</v>
      </c>
      <c r="D58" s="39">
        <v>48</v>
      </c>
      <c r="E58" s="39" t="s">
        <v>497</v>
      </c>
      <c r="F58" s="39">
        <v>1</v>
      </c>
      <c r="G58" s="39" t="s">
        <v>157</v>
      </c>
      <c r="H58" s="39">
        <v>319</v>
      </c>
      <c r="I58" s="47" t="s">
        <v>647</v>
      </c>
      <c r="J58" s="39" t="s">
        <v>392</v>
      </c>
      <c r="K58" s="47" t="s">
        <v>387</v>
      </c>
      <c r="L58" s="39" t="s">
        <v>498</v>
      </c>
      <c r="M58" s="39" t="s">
        <v>499</v>
      </c>
      <c r="N58" s="39" t="s">
        <v>388</v>
      </c>
      <c r="O58" s="39">
        <v>0</v>
      </c>
      <c r="P58" s="52">
        <v>1</v>
      </c>
      <c r="Q58" s="39">
        <v>1</v>
      </c>
      <c r="R58" s="39" t="s">
        <v>565</v>
      </c>
      <c r="S58" s="39">
        <v>1</v>
      </c>
      <c r="T58" s="39" t="s">
        <v>565</v>
      </c>
      <c r="U58" s="39">
        <v>1</v>
      </c>
      <c r="V58" s="39" t="s">
        <v>565</v>
      </c>
      <c r="W58" s="39">
        <v>0</v>
      </c>
      <c r="X58" s="39" t="s">
        <v>566</v>
      </c>
      <c r="Y58" s="39">
        <v>1</v>
      </c>
      <c r="Z58" s="39" t="s">
        <v>565</v>
      </c>
      <c r="AA58" s="39">
        <v>1</v>
      </c>
      <c r="AB58" s="39" t="s">
        <v>565</v>
      </c>
      <c r="AC58" s="39">
        <v>0</v>
      </c>
      <c r="AD58" s="39" t="s">
        <v>566</v>
      </c>
      <c r="AE58" s="39">
        <v>0</v>
      </c>
      <c r="AF58" s="39" t="s">
        <v>566</v>
      </c>
      <c r="AG58" s="39">
        <v>0</v>
      </c>
      <c r="AH58" s="39" t="s">
        <v>566</v>
      </c>
      <c r="AI58" s="39">
        <v>0</v>
      </c>
      <c r="AJ58" s="39" t="s">
        <v>567</v>
      </c>
      <c r="AK58" s="39">
        <v>7</v>
      </c>
      <c r="AL58" s="39" t="s">
        <v>567</v>
      </c>
      <c r="AM58" s="39">
        <v>7</v>
      </c>
      <c r="AN58" s="39" t="s">
        <v>567</v>
      </c>
      <c r="AO58" s="39">
        <v>7</v>
      </c>
      <c r="AP58" s="39">
        <v>16935.240000000002</v>
      </c>
      <c r="AQ58" s="39">
        <v>33396.230000000003</v>
      </c>
      <c r="AR58" s="39">
        <v>0</v>
      </c>
      <c r="AS58" s="39">
        <v>33396.230000000003</v>
      </c>
      <c r="AT58" s="39">
        <v>0</v>
      </c>
      <c r="AU58" s="39">
        <v>100</v>
      </c>
      <c r="AV58" s="39">
        <v>100</v>
      </c>
      <c r="AW58" s="42">
        <f t="shared" si="2"/>
        <v>26</v>
      </c>
      <c r="AX58" s="39">
        <f t="shared" si="3"/>
        <v>0</v>
      </c>
      <c r="AY58" s="39">
        <f t="shared" si="0"/>
        <v>0</v>
      </c>
      <c r="AZ58" s="39">
        <f t="shared" si="4"/>
        <v>0.26</v>
      </c>
      <c r="BA58" s="39">
        <f t="shared" si="5"/>
        <v>26</v>
      </c>
      <c r="BB58" s="45"/>
      <c r="BC58" s="46"/>
    </row>
    <row r="59" spans="1:55" ht="51">
      <c r="A59" s="39" t="s">
        <v>66</v>
      </c>
      <c r="B59" s="47" t="s">
        <v>67</v>
      </c>
      <c r="C59" s="39" t="s">
        <v>509</v>
      </c>
      <c r="D59" s="39">
        <v>49</v>
      </c>
      <c r="E59" s="39" t="s">
        <v>497</v>
      </c>
      <c r="F59" s="39">
        <v>1</v>
      </c>
      <c r="G59" s="39" t="s">
        <v>343</v>
      </c>
      <c r="H59" s="39">
        <v>320</v>
      </c>
      <c r="I59" s="47" t="s">
        <v>648</v>
      </c>
      <c r="J59" s="39" t="s">
        <v>399</v>
      </c>
      <c r="K59" s="47" t="s">
        <v>393</v>
      </c>
      <c r="L59" s="39" t="s">
        <v>498</v>
      </c>
      <c r="M59" s="39" t="s">
        <v>499</v>
      </c>
      <c r="N59" s="39" t="s">
        <v>394</v>
      </c>
      <c r="O59" s="39">
        <v>0</v>
      </c>
      <c r="P59" s="52">
        <v>1</v>
      </c>
      <c r="Q59" s="39">
        <v>4</v>
      </c>
      <c r="R59" s="39" t="s">
        <v>649</v>
      </c>
      <c r="S59" s="39">
        <v>1</v>
      </c>
      <c r="T59" s="39" t="s">
        <v>650</v>
      </c>
      <c r="U59" s="39">
        <v>0</v>
      </c>
      <c r="V59" s="39" t="s">
        <v>501</v>
      </c>
      <c r="W59" s="39">
        <v>0</v>
      </c>
      <c r="X59" s="39" t="s">
        <v>501</v>
      </c>
      <c r="Y59" s="39">
        <v>0</v>
      </c>
      <c r="Z59" s="39" t="s">
        <v>523</v>
      </c>
      <c r="AA59" s="39">
        <v>0</v>
      </c>
      <c r="AB59" s="39" t="s">
        <v>501</v>
      </c>
      <c r="AC59" s="39">
        <v>0</v>
      </c>
      <c r="AD59" s="39" t="s">
        <v>501</v>
      </c>
      <c r="AE59" s="39"/>
      <c r="AF59" s="39" t="s">
        <v>501</v>
      </c>
      <c r="AG59" s="39">
        <v>0</v>
      </c>
      <c r="AH59" s="39" t="s">
        <v>501</v>
      </c>
      <c r="AI59" s="39">
        <v>0</v>
      </c>
      <c r="AJ59" s="39" t="s">
        <v>507</v>
      </c>
      <c r="AK59" s="39">
        <v>0</v>
      </c>
      <c r="AL59" s="39" t="s">
        <v>507</v>
      </c>
      <c r="AM59" s="39">
        <v>0</v>
      </c>
      <c r="AN59" s="39" t="s">
        <v>507</v>
      </c>
      <c r="AO59" s="39">
        <v>0</v>
      </c>
      <c r="AP59" s="39">
        <v>18396.23</v>
      </c>
      <c r="AQ59" s="39">
        <v>19798.650000000001</v>
      </c>
      <c r="AR59" s="39">
        <v>0</v>
      </c>
      <c r="AS59" s="39">
        <v>19798.650000000001</v>
      </c>
      <c r="AT59" s="39">
        <v>0</v>
      </c>
      <c r="AU59" s="52">
        <v>1</v>
      </c>
      <c r="AV59" s="39">
        <v>50</v>
      </c>
      <c r="AW59" s="42">
        <f t="shared" si="2"/>
        <v>5</v>
      </c>
      <c r="AX59" s="39">
        <f t="shared" si="3"/>
        <v>0</v>
      </c>
      <c r="AY59" s="39">
        <f t="shared" si="0"/>
        <v>0</v>
      </c>
      <c r="AZ59" s="39">
        <f t="shared" si="4"/>
        <v>5</v>
      </c>
      <c r="BA59" s="39">
        <f t="shared" si="5"/>
        <v>10</v>
      </c>
      <c r="BB59" s="45"/>
      <c r="BC59" s="46"/>
    </row>
    <row r="60" spans="1:55" ht="51">
      <c r="A60" s="39" t="s">
        <v>66</v>
      </c>
      <c r="B60" s="47" t="s">
        <v>67</v>
      </c>
      <c r="C60" s="39" t="s">
        <v>509</v>
      </c>
      <c r="D60" s="39">
        <v>50</v>
      </c>
      <c r="E60" s="39" t="s">
        <v>497</v>
      </c>
      <c r="F60" s="39">
        <v>1</v>
      </c>
      <c r="G60" s="39" t="s">
        <v>343</v>
      </c>
      <c r="H60" s="39">
        <v>321</v>
      </c>
      <c r="I60" s="47" t="s">
        <v>651</v>
      </c>
      <c r="J60" s="39" t="s">
        <v>405</v>
      </c>
      <c r="K60" s="47" t="s">
        <v>406</v>
      </c>
      <c r="L60" s="39" t="s">
        <v>498</v>
      </c>
      <c r="M60" s="39" t="s">
        <v>499</v>
      </c>
      <c r="N60" s="39" t="s">
        <v>407</v>
      </c>
      <c r="O60" s="39">
        <v>0</v>
      </c>
      <c r="P60" s="39">
        <v>1</v>
      </c>
      <c r="Q60" s="39">
        <v>0</v>
      </c>
      <c r="R60" s="39" t="s">
        <v>652</v>
      </c>
      <c r="S60" s="39">
        <v>0</v>
      </c>
      <c r="T60" s="39" t="s">
        <v>501</v>
      </c>
      <c r="U60" s="39">
        <v>0</v>
      </c>
      <c r="V60" s="39" t="s">
        <v>501</v>
      </c>
      <c r="W60" s="39">
        <v>1</v>
      </c>
      <c r="X60" s="39" t="s">
        <v>653</v>
      </c>
      <c r="Y60" s="39">
        <v>0</v>
      </c>
      <c r="Z60" s="39" t="s">
        <v>531</v>
      </c>
      <c r="AA60" s="39">
        <v>0</v>
      </c>
      <c r="AB60" s="39" t="s">
        <v>531</v>
      </c>
      <c r="AC60" s="39">
        <v>0</v>
      </c>
      <c r="AD60" s="39" t="s">
        <v>531</v>
      </c>
      <c r="AE60" s="39">
        <v>0</v>
      </c>
      <c r="AF60" s="39" t="s">
        <v>531</v>
      </c>
      <c r="AG60" s="39">
        <v>0</v>
      </c>
      <c r="AH60" s="39" t="s">
        <v>531</v>
      </c>
      <c r="AI60" s="39">
        <v>0</v>
      </c>
      <c r="AJ60" s="39" t="s">
        <v>507</v>
      </c>
      <c r="AK60" s="39">
        <v>1</v>
      </c>
      <c r="AL60" s="39" t="s">
        <v>507</v>
      </c>
      <c r="AM60" s="39">
        <v>1</v>
      </c>
      <c r="AN60" s="39" t="s">
        <v>507</v>
      </c>
      <c r="AO60" s="39">
        <v>1</v>
      </c>
      <c r="AP60" s="39">
        <v>8745.36</v>
      </c>
      <c r="AQ60" s="39">
        <v>95632.14</v>
      </c>
      <c r="AR60" s="39">
        <v>0</v>
      </c>
      <c r="AS60" s="39">
        <v>95632.14</v>
      </c>
      <c r="AT60" s="39">
        <v>0</v>
      </c>
      <c r="AU60" s="39">
        <f>P60</f>
        <v>1</v>
      </c>
      <c r="AV60" s="39">
        <v>4</v>
      </c>
      <c r="AW60" s="42">
        <f t="shared" si="2"/>
        <v>4</v>
      </c>
      <c r="AX60" s="39">
        <f t="shared" si="3"/>
        <v>0</v>
      </c>
      <c r="AY60" s="39">
        <f t="shared" si="0"/>
        <v>0</v>
      </c>
      <c r="AZ60" s="39">
        <f t="shared" si="4"/>
        <v>4</v>
      </c>
      <c r="BA60" s="39">
        <f t="shared" si="5"/>
        <v>100</v>
      </c>
      <c r="BB60" s="48"/>
      <c r="BC60" s="46"/>
    </row>
    <row r="61" spans="1:55" ht="100.5" customHeight="1">
      <c r="A61" s="39" t="s">
        <v>66</v>
      </c>
      <c r="B61" s="47" t="s">
        <v>67</v>
      </c>
      <c r="C61" s="39" t="s">
        <v>509</v>
      </c>
      <c r="D61" s="39">
        <v>51</v>
      </c>
      <c r="E61" s="39" t="s">
        <v>497</v>
      </c>
      <c r="F61" s="39">
        <v>1</v>
      </c>
      <c r="G61" s="39" t="s">
        <v>343</v>
      </c>
      <c r="H61" s="39">
        <v>322</v>
      </c>
      <c r="I61" s="47" t="s">
        <v>412</v>
      </c>
      <c r="J61" s="39" t="s">
        <v>413</v>
      </c>
      <c r="K61" s="47" t="s">
        <v>654</v>
      </c>
      <c r="L61" s="39" t="s">
        <v>498</v>
      </c>
      <c r="M61" s="39" t="s">
        <v>499</v>
      </c>
      <c r="N61" s="39" t="s">
        <v>415</v>
      </c>
      <c r="O61" s="39">
        <v>0</v>
      </c>
      <c r="P61" s="52">
        <v>1</v>
      </c>
      <c r="Q61" s="39">
        <v>0</v>
      </c>
      <c r="R61" s="39" t="s">
        <v>501</v>
      </c>
      <c r="S61" s="39">
        <v>0</v>
      </c>
      <c r="T61" s="39" t="s">
        <v>501</v>
      </c>
      <c r="U61" s="39">
        <v>0</v>
      </c>
      <c r="V61" s="39" t="s">
        <v>501</v>
      </c>
      <c r="W61" s="39">
        <v>0</v>
      </c>
      <c r="X61" s="39" t="s">
        <v>501</v>
      </c>
      <c r="Y61" s="39">
        <v>0</v>
      </c>
      <c r="Z61" s="39" t="s">
        <v>523</v>
      </c>
      <c r="AA61" s="39">
        <v>0</v>
      </c>
      <c r="AB61" s="39" t="s">
        <v>501</v>
      </c>
      <c r="AC61" s="39">
        <v>0</v>
      </c>
      <c r="AD61" s="39" t="s">
        <v>501</v>
      </c>
      <c r="AE61" s="39">
        <v>0</v>
      </c>
      <c r="AF61" s="39" t="s">
        <v>501</v>
      </c>
      <c r="AG61" s="39">
        <v>0</v>
      </c>
      <c r="AH61" s="39" t="s">
        <v>655</v>
      </c>
      <c r="AI61" s="39">
        <v>0</v>
      </c>
      <c r="AJ61" s="39" t="s">
        <v>507</v>
      </c>
      <c r="AK61" s="39">
        <v>2</v>
      </c>
      <c r="AL61" s="39" t="s">
        <v>507</v>
      </c>
      <c r="AM61" s="39">
        <v>2</v>
      </c>
      <c r="AN61" s="39" t="s">
        <v>507</v>
      </c>
      <c r="AO61" s="39">
        <v>2</v>
      </c>
      <c r="AP61" s="39">
        <v>8966.23</v>
      </c>
      <c r="AQ61" s="39">
        <v>95475.21</v>
      </c>
      <c r="AR61" s="39">
        <v>0</v>
      </c>
      <c r="AS61" s="39">
        <v>95475.21</v>
      </c>
      <c r="AT61" s="39">
        <v>0</v>
      </c>
      <c r="AU61" s="39">
        <f>P61</f>
        <v>1</v>
      </c>
      <c r="AV61" s="39">
        <v>6</v>
      </c>
      <c r="AW61" s="42">
        <f t="shared" si="2"/>
        <v>6</v>
      </c>
      <c r="AX61" s="39">
        <f t="shared" si="3"/>
        <v>0</v>
      </c>
      <c r="AY61" s="39">
        <f t="shared" si="0"/>
        <v>0</v>
      </c>
      <c r="AZ61" s="39">
        <f t="shared" si="4"/>
        <v>6</v>
      </c>
      <c r="BA61" s="39">
        <f t="shared" si="5"/>
        <v>100</v>
      </c>
      <c r="BB61" s="48"/>
      <c r="BC61" s="53"/>
    </row>
    <row r="62" spans="1:55" ht="63.75">
      <c r="A62" s="39" t="s">
        <v>66</v>
      </c>
      <c r="B62" s="47" t="s">
        <v>67</v>
      </c>
      <c r="C62" s="39" t="s">
        <v>509</v>
      </c>
      <c r="D62" s="39">
        <v>52</v>
      </c>
      <c r="E62" s="39" t="s">
        <v>497</v>
      </c>
      <c r="F62" s="39">
        <v>1</v>
      </c>
      <c r="G62" s="39" t="s">
        <v>420</v>
      </c>
      <c r="H62" s="39">
        <v>323</v>
      </c>
      <c r="I62" s="47" t="s">
        <v>419</v>
      </c>
      <c r="J62" s="39" t="s">
        <v>421</v>
      </c>
      <c r="K62" s="47" t="s">
        <v>422</v>
      </c>
      <c r="L62" s="39" t="s">
        <v>498</v>
      </c>
      <c r="M62" s="39" t="s">
        <v>499</v>
      </c>
      <c r="N62" s="39" t="s">
        <v>423</v>
      </c>
      <c r="O62" s="39">
        <v>0</v>
      </c>
      <c r="P62" s="52">
        <v>0.2</v>
      </c>
      <c r="Q62" s="39">
        <v>0</v>
      </c>
      <c r="R62" s="39" t="s">
        <v>501</v>
      </c>
      <c r="S62" s="39">
        <v>0</v>
      </c>
      <c r="T62" s="39" t="s">
        <v>501</v>
      </c>
      <c r="U62" s="39">
        <v>0</v>
      </c>
      <c r="V62" s="39" t="s">
        <v>501</v>
      </c>
      <c r="W62" s="39">
        <v>0</v>
      </c>
      <c r="X62" s="39" t="s">
        <v>501</v>
      </c>
      <c r="Y62" s="39">
        <v>0</v>
      </c>
      <c r="Z62" s="39" t="s">
        <v>523</v>
      </c>
      <c r="AA62" s="39">
        <v>0</v>
      </c>
      <c r="AB62" s="39" t="s">
        <v>501</v>
      </c>
      <c r="AC62" s="39">
        <v>0</v>
      </c>
      <c r="AD62" s="39" t="s">
        <v>501</v>
      </c>
      <c r="AE62" s="39">
        <v>0</v>
      </c>
      <c r="AF62" s="39" t="s">
        <v>501</v>
      </c>
      <c r="AG62" s="39">
        <v>0</v>
      </c>
      <c r="AH62" s="39" t="s">
        <v>501</v>
      </c>
      <c r="AI62" s="39">
        <v>0</v>
      </c>
      <c r="AJ62" s="39" t="s">
        <v>507</v>
      </c>
      <c r="AK62" s="39">
        <v>0</v>
      </c>
      <c r="AL62" s="39" t="s">
        <v>507</v>
      </c>
      <c r="AM62" s="39">
        <v>0</v>
      </c>
      <c r="AN62" s="39" t="s">
        <v>507</v>
      </c>
      <c r="AO62" s="39">
        <v>0</v>
      </c>
      <c r="AP62" s="39">
        <f>14596.32-298.96</f>
        <v>14297.36</v>
      </c>
      <c r="AQ62" s="39">
        <v>28965.23</v>
      </c>
      <c r="AR62" s="39">
        <v>0</v>
      </c>
      <c r="AS62" s="39">
        <v>28965.23</v>
      </c>
      <c r="AT62" s="39">
        <v>0</v>
      </c>
      <c r="AU62" s="39">
        <v>1</v>
      </c>
      <c r="AV62" s="39">
        <v>1</v>
      </c>
      <c r="AW62" s="42">
        <f t="shared" si="2"/>
        <v>0</v>
      </c>
      <c r="AX62" s="39">
        <f t="shared" si="3"/>
        <v>0</v>
      </c>
      <c r="AY62" s="39">
        <f t="shared" si="0"/>
        <v>0</v>
      </c>
      <c r="AZ62" s="39">
        <f t="shared" si="4"/>
        <v>0</v>
      </c>
      <c r="BA62" s="39">
        <f t="shared" si="5"/>
        <v>0</v>
      </c>
      <c r="BB62" s="49">
        <f ca="1">+BB62:NV62</f>
        <v>0</v>
      </c>
      <c r="BC62" s="46"/>
    </row>
    <row r="63" spans="1:55">
      <c r="AI63">
        <f>SUM(AI11:AI62)</f>
        <v>0</v>
      </c>
      <c r="AK63">
        <f>SUM(AK11:AK62)</f>
        <v>1177</v>
      </c>
      <c r="AM63">
        <f>SUM(AM11:AM62)</f>
        <v>1184</v>
      </c>
      <c r="AO63">
        <f>SUM(AO11:AO62)</f>
        <v>40</v>
      </c>
      <c r="AQ63" s="54">
        <f>SUM(AQ11:AQ62)</f>
        <v>2705144.23</v>
      </c>
      <c r="AS63" s="54">
        <f>SUM(AS11:AS62)</f>
        <v>1826887.8959999997</v>
      </c>
      <c r="AT63" s="55">
        <f>SUM(AT11:AT62)</f>
        <v>878255.83</v>
      </c>
    </row>
    <row r="64" spans="1:55">
      <c r="AP64" s="54">
        <f>SUM(AP11:AP63)</f>
        <v>2434784.29</v>
      </c>
    </row>
    <row r="65" spans="38:46">
      <c r="AL65" s="120" t="s">
        <v>661</v>
      </c>
      <c r="AP65">
        <f>SUM(AP11:AP62)</f>
        <v>2434784.29</v>
      </c>
      <c r="AQ65">
        <f>SUM(AQ11:AQ62)</f>
        <v>2705144.23</v>
      </c>
      <c r="AR65">
        <f>SUM(AR11:AR62)</f>
        <v>130234.2</v>
      </c>
      <c r="AS65">
        <f>SUM(AS11:AS62)</f>
        <v>1826887.8959999997</v>
      </c>
      <c r="AT65">
        <f>SUM(AT11:AT63)</f>
        <v>1756511.66</v>
      </c>
    </row>
    <row r="69" spans="38:46">
      <c r="AP69">
        <f>AP67-AP65</f>
        <v>-2434784.29</v>
      </c>
      <c r="AQ69">
        <f>AQ67-AQ65</f>
        <v>-2705144.23</v>
      </c>
    </row>
  </sheetData>
  <autoFilter ref="A10:BM62"/>
  <mergeCells count="14">
    <mergeCell ref="AU6:AW6"/>
    <mergeCell ref="AX6:AY6"/>
    <mergeCell ref="AZ6:BA6"/>
    <mergeCell ref="BB6:BC6"/>
    <mergeCell ref="D1:AP1"/>
    <mergeCell ref="AT1:AY1"/>
    <mergeCell ref="D2:AP2"/>
    <mergeCell ref="D4:AP4"/>
    <mergeCell ref="A6:G6"/>
    <mergeCell ref="H6:K6"/>
    <mergeCell ref="L6:N6"/>
    <mergeCell ref="O6:P6"/>
    <mergeCell ref="Q6:V6"/>
    <mergeCell ref="AP6:AT6"/>
  </mergeCells>
  <pageMargins left="0.23622047244094491" right="0.23622047244094491" top="0.74803149606299213" bottom="0.74803149606299213" header="0.31496062992125984" footer="0.31496062992125984"/>
  <pageSetup fitToWidth="10" fitToHeight="30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FORMATO 1</vt:lpstr>
      <vt:lpstr>POA FORMATO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 Ecologia Apaseo el Grande</dc:creator>
  <cp:lastModifiedBy>Planeacion</cp:lastModifiedBy>
  <cp:lastPrinted>2022-01-17T17:48:43Z</cp:lastPrinted>
  <dcterms:created xsi:type="dcterms:W3CDTF">2022-01-17T14:45:23Z</dcterms:created>
  <dcterms:modified xsi:type="dcterms:W3CDTF">2022-02-08T17:08:18Z</dcterms:modified>
</cp:coreProperties>
</file>