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INF FINANCIERA\3. 3ERT 2023\DIGITALES\"/>
    </mc:Choice>
  </mc:AlternateContent>
  <bookViews>
    <workbookView xWindow="0" yWindow="0" windowWidth="11400" windowHeight="121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4" l="1"/>
  <c r="F40" i="4" l="1"/>
  <c r="G38" i="4"/>
  <c r="G37" i="4" s="1"/>
  <c r="G40" i="4" s="1"/>
  <c r="D38" i="4"/>
  <c r="D37" i="4" s="1"/>
  <c r="F37" i="4"/>
  <c r="E37" i="4"/>
  <c r="E40" i="4" s="1"/>
  <c r="C37" i="4"/>
  <c r="C40" i="4" s="1"/>
  <c r="G35" i="4"/>
  <c r="D35" i="4"/>
  <c r="G34" i="4"/>
  <c r="D34" i="4"/>
  <c r="G33" i="4"/>
  <c r="G31" i="4" s="1"/>
  <c r="D33" i="4"/>
  <c r="D31" i="4" s="1"/>
  <c r="G32" i="4"/>
  <c r="D32" i="4"/>
  <c r="F31" i="4"/>
  <c r="E31" i="4"/>
  <c r="C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D22" i="4"/>
  <c r="D21" i="4" s="1"/>
  <c r="G21" i="4"/>
  <c r="F21" i="4"/>
  <c r="E21" i="4"/>
  <c r="C21" i="4"/>
  <c r="F16" i="4"/>
  <c r="E16" i="4"/>
  <c r="C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G16" i="4" s="1"/>
  <c r="D6" i="4"/>
  <c r="G5" i="4"/>
  <c r="D5" i="4"/>
  <c r="D16" i="4" s="1"/>
  <c r="D40" i="4" l="1"/>
  <c r="B37" i="4" l="1"/>
  <c r="B40" i="4" s="1"/>
  <c r="B31" i="4"/>
  <c r="B21" i="4"/>
  <c r="B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<sst xmlns="http://schemas.openxmlformats.org/spreadsheetml/2006/main" count="63" uniqueCount="40">
  <si>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</si>
  <si>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</si>
  <si>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</si>
  <si>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</si>
  <si>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</si>
  <si>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</si>
  <si>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</si>
  <si>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</si>
  <si>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</si>
  <si>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</si>
  <si>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</si>
  <si>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</si>
  <si>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</si>
  <si>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</si>
  <si>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</si>
  <si>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</si>
  <si>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</si>
  <si>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</si>
  <si>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</si>
  <si>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</si>
  <si>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</si>
  <si>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</si>
  <si>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</si>
  <si>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</si>
  <si>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</si>
  <si>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</si>
  <si>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</si>
  <si>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</si>
  <si>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</si>
  <si>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</si>
  <si>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</si>
  <si>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</si>
  <si>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</si>
  <si>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</si>
  <si>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</si>
  <si>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</si>
  <si>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</si>
  <si>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</si>
  <si>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de Apaseo el Grande, Guanajuato
Estado Analítico de Ingresos
Del 1 de Enero al 30 de Septiembre de 2023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</si>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</sst>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6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topLeftCell="A10" zoomScaleNormal="100" workbookViewId="0">
      <selection activeCell="G17" sqref="G17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3" t="s">
        <v>38</v>
      </c>
      <c r="B1" s="44"/>
      <c r="C1" s="44"/>
      <c r="D1" s="44"/>
      <c r="E1" s="44"/>
      <c r="F1" s="44"/>
      <c r="G1" s="45"/>
    </row>
    <row r="2" spans="1:7" s="3" customFormat="1" x14ac:dyDescent="0.2">
      <c r="A2" s="25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5" customHeight="1" x14ac:dyDescent="0.2">
      <c r="A3" s="26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x14ac:dyDescent="0.2">
      <c r="A4" s="27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8" t="s">
        <v>14</v>
      </c>
      <c r="B5" s="33">
        <v>77789024.560000002</v>
      </c>
      <c r="C5" s="33">
        <v>0</v>
      </c>
      <c r="D5" s="33">
        <f>B5+C5</f>
        <v>77789024.560000002</v>
      </c>
      <c r="E5" s="33">
        <v>74237382.670000002</v>
      </c>
      <c r="F5" s="33">
        <v>74242654.430000007</v>
      </c>
      <c r="G5" s="33">
        <f>F5-B5</f>
        <v>-3546370.1299999952</v>
      </c>
    </row>
    <row r="6" spans="1:7" x14ac:dyDescent="0.2">
      <c r="A6" s="29" t="s">
        <v>15</v>
      </c>
      <c r="B6" s="34">
        <v>0</v>
      </c>
      <c r="C6" s="34">
        <v>0</v>
      </c>
      <c r="D6" s="34">
        <f t="shared" ref="D6:D14" si="0">B6+C6</f>
        <v>0</v>
      </c>
      <c r="E6" s="34">
        <v>0</v>
      </c>
      <c r="F6" s="34">
        <v>0</v>
      </c>
      <c r="G6" s="34">
        <f t="shared" ref="G6:G14" si="1">F6-B6</f>
        <v>0</v>
      </c>
    </row>
    <row r="7" spans="1:7" x14ac:dyDescent="0.2">
      <c r="A7" s="28" t="s">
        <v>16</v>
      </c>
      <c r="B7" s="34">
        <v>378281.87</v>
      </c>
      <c r="C7" s="34">
        <v>0</v>
      </c>
      <c r="D7" s="34">
        <f t="shared" si="0"/>
        <v>378281.87</v>
      </c>
      <c r="E7" s="34">
        <v>0</v>
      </c>
      <c r="F7" s="34">
        <v>0</v>
      </c>
      <c r="G7" s="34">
        <f t="shared" si="1"/>
        <v>-378281.87</v>
      </c>
    </row>
    <row r="8" spans="1:7" x14ac:dyDescent="0.2">
      <c r="A8" s="28" t="s">
        <v>17</v>
      </c>
      <c r="B8" s="34">
        <v>19800389.469999999</v>
      </c>
      <c r="C8" s="34">
        <v>8000000</v>
      </c>
      <c r="D8" s="34">
        <f t="shared" si="0"/>
        <v>27800389.469999999</v>
      </c>
      <c r="E8" s="34">
        <v>14827002.76</v>
      </c>
      <c r="F8" s="34">
        <v>13081507.640000001</v>
      </c>
      <c r="G8" s="34">
        <f t="shared" si="1"/>
        <v>-6718881.8299999982</v>
      </c>
    </row>
    <row r="9" spans="1:7" x14ac:dyDescent="0.2">
      <c r="A9" s="28" t="s">
        <v>18</v>
      </c>
      <c r="B9" s="34">
        <v>1768995.97</v>
      </c>
      <c r="C9" s="34">
        <v>0</v>
      </c>
      <c r="D9" s="34">
        <f t="shared" si="0"/>
        <v>1768995.97</v>
      </c>
      <c r="E9" s="34">
        <v>7604287.46</v>
      </c>
      <c r="F9" s="34">
        <v>7614060.46</v>
      </c>
      <c r="G9" s="34">
        <f t="shared" si="1"/>
        <v>5845064.4900000002</v>
      </c>
    </row>
    <row r="10" spans="1:7" x14ac:dyDescent="0.2">
      <c r="A10" s="29" t="s">
        <v>19</v>
      </c>
      <c r="B10" s="34">
        <v>1866868.82</v>
      </c>
      <c r="C10" s="34">
        <v>0</v>
      </c>
      <c r="D10" s="34">
        <f t="shared" si="0"/>
        <v>1866868.82</v>
      </c>
      <c r="E10" s="34">
        <v>4256779.08</v>
      </c>
      <c r="F10" s="34">
        <v>4256779.08</v>
      </c>
      <c r="G10" s="34">
        <f t="shared" si="1"/>
        <v>2389910.2599999998</v>
      </c>
    </row>
    <row r="11" spans="1:7" x14ac:dyDescent="0.2">
      <c r="A11" s="28" t="s">
        <v>20</v>
      </c>
      <c r="B11" s="34">
        <v>0</v>
      </c>
      <c r="C11" s="34">
        <v>0</v>
      </c>
      <c r="D11" s="34">
        <f t="shared" si="0"/>
        <v>0</v>
      </c>
      <c r="E11" s="34">
        <v>0</v>
      </c>
      <c r="F11" s="34">
        <v>0</v>
      </c>
      <c r="G11" s="34">
        <f t="shared" si="1"/>
        <v>0</v>
      </c>
    </row>
    <row r="12" spans="1:7" ht="22.5" x14ac:dyDescent="0.2">
      <c r="A12" s="28" t="s">
        <v>21</v>
      </c>
      <c r="B12" s="34">
        <v>263900202.65000001</v>
      </c>
      <c r="C12" s="34">
        <v>62176677.32</v>
      </c>
      <c r="D12" s="34">
        <f t="shared" si="0"/>
        <v>326076879.97000003</v>
      </c>
      <c r="E12" s="34">
        <v>255290103.99000001</v>
      </c>
      <c r="F12" s="34">
        <v>255290103.99000001</v>
      </c>
      <c r="G12" s="34">
        <f t="shared" si="1"/>
        <v>-8610098.6599999964</v>
      </c>
    </row>
    <row r="13" spans="1:7" ht="22.5" x14ac:dyDescent="0.2">
      <c r="A13" s="28" t="s">
        <v>22</v>
      </c>
      <c r="B13" s="34">
        <v>0</v>
      </c>
      <c r="C13" s="34">
        <v>103237684.84999999</v>
      </c>
      <c r="D13" s="34">
        <f t="shared" si="0"/>
        <v>103237684.84999999</v>
      </c>
      <c r="E13" s="34">
        <v>13839321.91</v>
      </c>
      <c r="F13" s="34">
        <v>13839321.91</v>
      </c>
      <c r="G13" s="34">
        <f t="shared" si="1"/>
        <v>13839321.91</v>
      </c>
    </row>
    <row r="14" spans="1:7" x14ac:dyDescent="0.2">
      <c r="A14" s="28" t="s">
        <v>23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4">
        <v>0</v>
      </c>
      <c r="G14" s="34">
        <f t="shared" si="1"/>
        <v>0</v>
      </c>
    </row>
    <row r="15" spans="1:7" x14ac:dyDescent="0.2">
      <c r="B15" s="35"/>
      <c r="C15" s="35"/>
      <c r="D15" s="35"/>
      <c r="E15" s="35"/>
      <c r="F15" s="35"/>
      <c r="G15" s="35"/>
    </row>
    <row r="16" spans="1:7" x14ac:dyDescent="0.2">
      <c r="A16" s="9" t="s">
        <v>24</v>
      </c>
      <c r="B16" s="36">
        <f>SUM(B5:B14)</f>
        <v>365503763.34000003</v>
      </c>
      <c r="C16" s="36">
        <f t="shared" ref="C16:G16" si="2">SUM(C5:C14)</f>
        <v>173414362.16999999</v>
      </c>
      <c r="D16" s="36">
        <f t="shared" si="2"/>
        <v>538918125.50999999</v>
      </c>
      <c r="E16" s="36">
        <f t="shared" si="2"/>
        <v>370054877.87000006</v>
      </c>
      <c r="F16" s="37">
        <f t="shared" si="2"/>
        <v>368324427.51000005</v>
      </c>
      <c r="G16" s="38">
        <f t="shared" si="2"/>
        <v>2820664.1700000092</v>
      </c>
    </row>
    <row r="17" spans="1:7" x14ac:dyDescent="0.2">
      <c r="A17" s="13"/>
      <c r="B17" s="14"/>
      <c r="C17" s="14"/>
      <c r="D17" s="17"/>
      <c r="E17" s="15" t="s">
        <v>25</v>
      </c>
      <c r="F17" s="18"/>
      <c r="G17" s="12">
        <f>IF(G16&gt;0,G16,0)</f>
        <v>2820664.1700000092</v>
      </c>
    </row>
    <row r="18" spans="1:7" ht="10.5" customHeight="1" x14ac:dyDescent="0.2">
      <c r="A18" s="23"/>
      <c r="B18" s="48" t="s">
        <v>0</v>
      </c>
      <c r="C18" s="49"/>
      <c r="D18" s="49"/>
      <c r="E18" s="49"/>
      <c r="F18" s="50"/>
      <c r="G18" s="46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x14ac:dyDescent="0.2">
      <c r="A20" s="2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1" t="s">
        <v>27</v>
      </c>
      <c r="B21" s="39">
        <f t="shared" ref="B21" si="3">SUM(B22+B23+B24+B25+B26+B27+B28+B29)</f>
        <v>365503763.34000003</v>
      </c>
      <c r="C21" s="39">
        <f t="shared" ref="C21:G21" si="4">SUM(C22+C23+C24+C25+C26+C27+C28+C29)</f>
        <v>173414362.16999999</v>
      </c>
      <c r="D21" s="39">
        <f t="shared" si="4"/>
        <v>538918125.50999999</v>
      </c>
      <c r="E21" s="39">
        <f t="shared" si="4"/>
        <v>370054877.87000006</v>
      </c>
      <c r="F21" s="39">
        <f t="shared" si="4"/>
        <v>368324427.51000005</v>
      </c>
      <c r="G21" s="39">
        <f t="shared" si="4"/>
        <v>2820664.1700000092</v>
      </c>
    </row>
    <row r="22" spans="1:7" x14ac:dyDescent="0.2">
      <c r="A22" s="31" t="s">
        <v>14</v>
      </c>
      <c r="B22" s="40">
        <v>77789024.560000002</v>
      </c>
      <c r="C22" s="40">
        <v>0</v>
      </c>
      <c r="D22" s="40">
        <f t="shared" ref="D22:D29" si="5">B22+C22</f>
        <v>77789024.560000002</v>
      </c>
      <c r="E22" s="40">
        <v>74237382.670000002</v>
      </c>
      <c r="F22" s="40">
        <v>74242654.430000007</v>
      </c>
      <c r="G22" s="40">
        <f t="shared" ref="G22:G29" si="6">F22-B22</f>
        <v>-3546370.1299999952</v>
      </c>
    </row>
    <row r="23" spans="1:7" x14ac:dyDescent="0.2">
      <c r="A23" s="31" t="s">
        <v>15</v>
      </c>
      <c r="B23" s="40">
        <v>0</v>
      </c>
      <c r="C23" s="40">
        <v>0</v>
      </c>
      <c r="D23" s="40">
        <f t="shared" si="5"/>
        <v>0</v>
      </c>
      <c r="E23" s="40">
        <v>0</v>
      </c>
      <c r="F23" s="40">
        <v>0</v>
      </c>
      <c r="G23" s="40">
        <f t="shared" si="6"/>
        <v>0</v>
      </c>
    </row>
    <row r="24" spans="1:7" x14ac:dyDescent="0.2">
      <c r="A24" s="31" t="s">
        <v>16</v>
      </c>
      <c r="B24" s="40">
        <v>378281.87</v>
      </c>
      <c r="C24" s="40">
        <v>0</v>
      </c>
      <c r="D24" s="40">
        <f t="shared" si="5"/>
        <v>378281.87</v>
      </c>
      <c r="E24" s="40">
        <v>0</v>
      </c>
      <c r="F24" s="40">
        <v>0</v>
      </c>
      <c r="G24" s="40">
        <f t="shared" si="6"/>
        <v>-378281.87</v>
      </c>
    </row>
    <row r="25" spans="1:7" x14ac:dyDescent="0.2">
      <c r="A25" s="31" t="s">
        <v>17</v>
      </c>
      <c r="B25" s="40">
        <v>19800389.469999999</v>
      </c>
      <c r="C25" s="40">
        <v>8000000</v>
      </c>
      <c r="D25" s="40">
        <f t="shared" si="5"/>
        <v>27800389.469999999</v>
      </c>
      <c r="E25" s="40">
        <v>14827002.76</v>
      </c>
      <c r="F25" s="40">
        <v>13081507.640000001</v>
      </c>
      <c r="G25" s="40">
        <f t="shared" si="6"/>
        <v>-6718881.8299999982</v>
      </c>
    </row>
    <row r="26" spans="1:7" x14ac:dyDescent="0.2">
      <c r="A26" s="31" t="s">
        <v>28</v>
      </c>
      <c r="B26" s="40">
        <v>1768995.97</v>
      </c>
      <c r="C26" s="40">
        <v>0</v>
      </c>
      <c r="D26" s="40">
        <f t="shared" si="5"/>
        <v>1768995.97</v>
      </c>
      <c r="E26" s="40">
        <v>7604287.46</v>
      </c>
      <c r="F26" s="40">
        <v>7614060.46</v>
      </c>
      <c r="G26" s="40">
        <f t="shared" si="6"/>
        <v>5845064.4900000002</v>
      </c>
    </row>
    <row r="27" spans="1:7" x14ac:dyDescent="0.2">
      <c r="A27" s="31" t="s">
        <v>29</v>
      </c>
      <c r="B27" s="40">
        <v>1866868.82</v>
      </c>
      <c r="C27" s="40">
        <v>0</v>
      </c>
      <c r="D27" s="40">
        <f t="shared" si="5"/>
        <v>1866868.82</v>
      </c>
      <c r="E27" s="40">
        <v>4256779.08</v>
      </c>
      <c r="F27" s="40">
        <v>4256779.08</v>
      </c>
      <c r="G27" s="40">
        <f t="shared" si="6"/>
        <v>2389910.2599999998</v>
      </c>
    </row>
    <row r="28" spans="1:7" ht="22.5" x14ac:dyDescent="0.2">
      <c r="A28" s="31" t="s">
        <v>30</v>
      </c>
      <c r="B28" s="40">
        <v>263900202.65000001</v>
      </c>
      <c r="C28" s="40">
        <v>62176677.32</v>
      </c>
      <c r="D28" s="40">
        <f t="shared" si="5"/>
        <v>326076879.97000003</v>
      </c>
      <c r="E28" s="40">
        <v>255290103.99000001</v>
      </c>
      <c r="F28" s="40">
        <v>255290103.99000001</v>
      </c>
      <c r="G28" s="40">
        <f t="shared" si="6"/>
        <v>-8610098.6599999964</v>
      </c>
    </row>
    <row r="29" spans="1:7" ht="22.5" x14ac:dyDescent="0.2">
      <c r="A29" s="31" t="s">
        <v>22</v>
      </c>
      <c r="B29" s="40">
        <v>0</v>
      </c>
      <c r="C29" s="40">
        <v>103237684.84999999</v>
      </c>
      <c r="D29" s="40">
        <f t="shared" si="5"/>
        <v>103237684.84999999</v>
      </c>
      <c r="E29" s="40">
        <v>13839321.91</v>
      </c>
      <c r="F29" s="40">
        <v>13839321.91</v>
      </c>
      <c r="G29" s="40">
        <f t="shared" si="6"/>
        <v>13839321.91</v>
      </c>
    </row>
    <row r="30" spans="1:7" x14ac:dyDescent="0.2">
      <c r="A30" s="31"/>
      <c r="B30" s="40"/>
      <c r="C30" s="40"/>
      <c r="D30" s="40"/>
      <c r="E30" s="40"/>
      <c r="F30" s="40"/>
      <c r="G30" s="40"/>
    </row>
    <row r="31" spans="1:7" ht="33.75" x14ac:dyDescent="0.2">
      <c r="A31" s="32" t="s">
        <v>37</v>
      </c>
      <c r="B31" s="41">
        <f t="shared" ref="B31" si="7">SUM(B32:B35)</f>
        <v>0</v>
      </c>
      <c r="C31" s="41">
        <f t="shared" ref="C31:G31" si="8">SUM(C32:C35)</f>
        <v>0</v>
      </c>
      <c r="D31" s="41">
        <f t="shared" si="8"/>
        <v>0</v>
      </c>
      <c r="E31" s="41">
        <f t="shared" si="8"/>
        <v>0</v>
      </c>
      <c r="F31" s="41">
        <f t="shared" si="8"/>
        <v>0</v>
      </c>
      <c r="G31" s="41">
        <f t="shared" si="8"/>
        <v>0</v>
      </c>
    </row>
    <row r="32" spans="1:7" x14ac:dyDescent="0.2">
      <c r="A32" s="31" t="s">
        <v>15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</row>
    <row r="33" spans="1:7" x14ac:dyDescent="0.2">
      <c r="A33" s="31" t="s">
        <v>31</v>
      </c>
      <c r="B33" s="40">
        <v>0</v>
      </c>
      <c r="C33" s="40">
        <v>0</v>
      </c>
      <c r="D33" s="40">
        <f>B33+C33</f>
        <v>0</v>
      </c>
      <c r="E33" s="40">
        <v>0</v>
      </c>
      <c r="F33" s="40">
        <v>0</v>
      </c>
      <c r="G33" s="40">
        <f t="shared" ref="G33:G35" si="9">F33-B33</f>
        <v>0</v>
      </c>
    </row>
    <row r="34" spans="1:7" ht="22.5" x14ac:dyDescent="0.2">
      <c r="A34" s="31" t="s">
        <v>32</v>
      </c>
      <c r="B34" s="40">
        <v>0</v>
      </c>
      <c r="C34" s="40">
        <v>0</v>
      </c>
      <c r="D34" s="40">
        <f>B34+C34</f>
        <v>0</v>
      </c>
      <c r="E34" s="40">
        <v>0</v>
      </c>
      <c r="F34" s="40">
        <v>0</v>
      </c>
      <c r="G34" s="40">
        <f t="shared" si="9"/>
        <v>0</v>
      </c>
    </row>
    <row r="35" spans="1:7" ht="22.5" x14ac:dyDescent="0.2">
      <c r="A35" s="31" t="s">
        <v>22</v>
      </c>
      <c r="B35" s="40">
        <v>0</v>
      </c>
      <c r="C35" s="40">
        <v>0</v>
      </c>
      <c r="D35" s="40">
        <f>B35+C35</f>
        <v>0</v>
      </c>
      <c r="E35" s="40">
        <v>0</v>
      </c>
      <c r="F35" s="40">
        <v>0</v>
      </c>
      <c r="G35" s="40">
        <f t="shared" si="9"/>
        <v>0</v>
      </c>
    </row>
    <row r="36" spans="1:7" x14ac:dyDescent="0.2">
      <c r="A36" s="10"/>
      <c r="B36" s="40"/>
      <c r="C36" s="40"/>
      <c r="D36" s="40"/>
      <c r="E36" s="40"/>
      <c r="F36" s="40"/>
      <c r="G36" s="40"/>
    </row>
    <row r="37" spans="1:7" x14ac:dyDescent="0.2">
      <c r="A37" s="22" t="s">
        <v>33</v>
      </c>
      <c r="B37" s="41">
        <f t="shared" ref="B37" si="10">SUM(B38)</f>
        <v>0</v>
      </c>
      <c r="C37" s="41">
        <f t="shared" ref="C37:G37" si="11">SUM(C38)</f>
        <v>0</v>
      </c>
      <c r="D37" s="41">
        <f t="shared" si="11"/>
        <v>0</v>
      </c>
      <c r="E37" s="41">
        <f t="shared" si="11"/>
        <v>0</v>
      </c>
      <c r="F37" s="41">
        <f t="shared" si="11"/>
        <v>0</v>
      </c>
      <c r="G37" s="41">
        <f t="shared" si="11"/>
        <v>0</v>
      </c>
    </row>
    <row r="38" spans="1:7" x14ac:dyDescent="0.2">
      <c r="A38" s="31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x14ac:dyDescent="0.2">
      <c r="A39" s="31"/>
      <c r="B39" s="40"/>
      <c r="C39" s="40"/>
      <c r="D39" s="40"/>
      <c r="E39" s="40"/>
      <c r="F39" s="40"/>
      <c r="G39" s="40"/>
    </row>
    <row r="40" spans="1:7" x14ac:dyDescent="0.2">
      <c r="A40" s="11" t="s">
        <v>24</v>
      </c>
      <c r="B40" s="36">
        <f>SUM(B37+B31+B21)</f>
        <v>365503763.34000003</v>
      </c>
      <c r="C40" s="36">
        <f t="shared" ref="C40:G40" si="12">SUM(C37+C31+C21)</f>
        <v>173414362.16999999</v>
      </c>
      <c r="D40" s="36">
        <f t="shared" si="12"/>
        <v>538918125.50999999</v>
      </c>
      <c r="E40" s="36">
        <f t="shared" si="12"/>
        <v>370054877.87000006</v>
      </c>
      <c r="F40" s="36">
        <f t="shared" si="12"/>
        <v>368324427.51000005</v>
      </c>
      <c r="G40" s="38">
        <f t="shared" si="12"/>
        <v>2820664.1700000092</v>
      </c>
    </row>
    <row r="41" spans="1:7" x14ac:dyDescent="0.2">
      <c r="A41" s="13"/>
      <c r="B41" s="14"/>
      <c r="C41" s="14"/>
      <c r="D41" s="14"/>
      <c r="E41" s="15" t="s">
        <v>25</v>
      </c>
      <c r="F41" s="16"/>
      <c r="G41" s="12">
        <v>0</v>
      </c>
    </row>
    <row r="42" spans="1:7" x14ac:dyDescent="0.2">
      <c r="A42" s="42" t="s">
        <v>39</v>
      </c>
    </row>
    <row r="43" spans="1:7" ht="22.5" x14ac:dyDescent="0.2">
      <c r="A43" s="19" t="s">
        <v>34</v>
      </c>
    </row>
    <row r="44" spans="1:7" x14ac:dyDescent="0.2">
      <c r="A44" s="20" t="s">
        <v>35</v>
      </c>
    </row>
    <row r="45" spans="1:7" x14ac:dyDescent="0.2">
      <c r="A45" s="20" t="s">
        <v>36</v>
      </c>
    </row>
  </sheetData>
  <sheetProtection formatCells="0" formatColumns="0" formatRows="0" insertRows="0" autoFilter="0"/>
  <mergeCells count="5"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revision/>
  <dcterms:created xsi:type="dcterms:W3CDTF">2012-12-11T20:48:19Z</dcterms:created>
  <dcterms:modified xsi:type="dcterms:W3CDTF">2023-10-30T21:17:14Z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