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1R33\OneDrive\Desktop\"/>
    </mc:Choice>
  </mc:AlternateContent>
  <xr:revisionPtr revIDLastSave="0" documentId="8_{4C8D5157-B51D-4837-944F-CD2F48ABA0C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CG-AF-FDO-PROGP-PP" sheetId="1" r:id="rId1"/>
  </sheets>
  <calcPr calcId="191029"/>
</workbook>
</file>

<file path=xl/calcChain.xml><?xml version="1.0" encoding="utf-8"?>
<calcChain xmlns="http://schemas.openxmlformats.org/spreadsheetml/2006/main">
  <c r="C6" i="1" l="1"/>
  <c r="D6" i="1"/>
  <c r="E7" i="1"/>
  <c r="E8" i="1"/>
  <c r="E9" i="1"/>
  <c r="E10" i="1"/>
  <c r="E11" i="1"/>
  <c r="E12" i="1"/>
  <c r="E13" i="1"/>
  <c r="E15" i="1"/>
  <c r="D16" i="1"/>
  <c r="E16" i="1" s="1"/>
  <c r="E17" i="1"/>
  <c r="E18" i="1"/>
  <c r="E19" i="1"/>
  <c r="C20" i="1"/>
  <c r="E20" i="1" s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C80" i="1"/>
  <c r="D80" i="1"/>
  <c r="E81" i="1"/>
  <c r="E80" i="1" s="1"/>
  <c r="C82" i="1"/>
  <c r="D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C102" i="1"/>
  <c r="D102" i="1"/>
  <c r="E103" i="1"/>
  <c r="E102" i="1" s="1"/>
  <c r="C104" i="1"/>
  <c r="D104" i="1"/>
  <c r="E105" i="1"/>
  <c r="C106" i="1"/>
  <c r="D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C122" i="1"/>
  <c r="D122" i="1"/>
  <c r="E123" i="1"/>
  <c r="E122" i="1" s="1"/>
  <c r="C125" i="1"/>
  <c r="D125" i="1"/>
  <c r="E126" i="1"/>
  <c r="E127" i="1"/>
  <c r="C128" i="1"/>
  <c r="D128" i="1"/>
  <c r="E129" i="1"/>
  <c r="E128" i="1" s="1"/>
  <c r="E6" i="1" l="1"/>
  <c r="E125" i="1"/>
  <c r="E106" i="1"/>
  <c r="E82" i="1"/>
  <c r="D14" i="1"/>
  <c r="D5" i="1" s="1"/>
  <c r="E14" i="1"/>
  <c r="E104" i="1"/>
  <c r="C14" i="1"/>
  <c r="C5" i="1" s="1"/>
  <c r="B6" i="1"/>
  <c r="E5" i="1" l="1"/>
  <c r="B128" i="1"/>
  <c r="B125" i="1"/>
  <c r="B122" i="1"/>
  <c r="B106" i="1"/>
  <c r="B104" i="1"/>
  <c r="B102" i="1"/>
  <c r="B82" i="1"/>
  <c r="B80" i="1"/>
  <c r="B14" i="1"/>
  <c r="B5" i="1" l="1"/>
</calcChain>
</file>

<file path=xl/sharedStrings.xml><?xml version="1.0" encoding="utf-8"?>
<sst xmlns="http://schemas.openxmlformats.org/spreadsheetml/2006/main" count="133" uniqueCount="95">
  <si>
    <t xml:space="preserve">***** CG-AF-FDO-PROGP-PP </t>
  </si>
  <si>
    <t xml:space="preserve">* E0008 TESORERIA MUNICIPAL </t>
  </si>
  <si>
    <t>2111 Mat y útiles oficin</t>
  </si>
  <si>
    <t>2121 Maty útiles impresi</t>
  </si>
  <si>
    <t>3921 Otros impuestos y derechos</t>
  </si>
  <si>
    <t>5111 Muebles de oficina</t>
  </si>
  <si>
    <t>5151 Computadoras</t>
  </si>
  <si>
    <t xml:space="preserve">* E0013 SEGURIDAD PUBLICA </t>
  </si>
  <si>
    <t>1131 Sueldos Base</t>
  </si>
  <si>
    <t>1212 Honorarios asimilados</t>
  </si>
  <si>
    <t>1321 Prima Vacacional</t>
  </si>
  <si>
    <t>1323 Gratificación de fin de año</t>
  </si>
  <si>
    <t>1331 Remun Horas extra</t>
  </si>
  <si>
    <t>1413 Aportaciones IMSS</t>
  </si>
  <si>
    <t>1441 Seguros</t>
  </si>
  <si>
    <t>1522 Liquid por indem</t>
  </si>
  <si>
    <t>1592 Otras prestaciones</t>
  </si>
  <si>
    <t>1711 Estím Productividad</t>
  </si>
  <si>
    <t>1721 Recompensas</t>
  </si>
  <si>
    <t>2112 Equipos menores de oficina</t>
  </si>
  <si>
    <t>2142 Equipos Men Tec Inf</t>
  </si>
  <si>
    <t>2151 Mat impreso e info</t>
  </si>
  <si>
    <t>2161 Material de limpieza</t>
  </si>
  <si>
    <t>2171 Mat y útiles Enseñ</t>
  </si>
  <si>
    <t>2212 Prod Alimen instal</t>
  </si>
  <si>
    <t>2221 Prod Alim Animales</t>
  </si>
  <si>
    <t>2231 Utensilios alimentac</t>
  </si>
  <si>
    <t>2411 Mat Constr Mineral</t>
  </si>
  <si>
    <t>2421 Mat Constr Concret</t>
  </si>
  <si>
    <t>2431 Mat Constr Cal Yes</t>
  </si>
  <si>
    <t>2461 Mat Eléctrico</t>
  </si>
  <si>
    <t>2471 Estructuras y manufacturas</t>
  </si>
  <si>
    <t>2491 Materiales diversos</t>
  </si>
  <si>
    <t>2531 Medicinas y prod far</t>
  </si>
  <si>
    <t>2612 Combus p Serv pub</t>
  </si>
  <si>
    <t>2711 Vestuario y uniformes</t>
  </si>
  <si>
    <t>2721 Prendas de seguridad</t>
  </si>
  <si>
    <t>2911 Herramientas menores</t>
  </si>
  <si>
    <t>2921 Ref Edificios</t>
  </si>
  <si>
    <t>2932 Ref Eq Educacional</t>
  </si>
  <si>
    <t>2961 Ref Eq Transporte</t>
  </si>
  <si>
    <t>2981 Ref Otros Equipos</t>
  </si>
  <si>
    <t>3111 Serv Energía Electr</t>
  </si>
  <si>
    <t>3141 Serv Telefonía Trad</t>
  </si>
  <si>
    <t>3181 Servicio postal</t>
  </si>
  <si>
    <t>3291 Otros Arrendamientos</t>
  </si>
  <si>
    <t>3341 Servicios de capacitación</t>
  </si>
  <si>
    <t>3391 Serv Profesionales</t>
  </si>
  <si>
    <t>3451 Seg Bienes patrimon</t>
  </si>
  <si>
    <t>3511 Cons y mantto Inm</t>
  </si>
  <si>
    <t>3521 Instal Mobil Adm</t>
  </si>
  <si>
    <t>3531 Instal BInformat</t>
  </si>
  <si>
    <t>3551 Mantto Vehíc</t>
  </si>
  <si>
    <t>3561 Rep Eq Defensa</t>
  </si>
  <si>
    <t>3591 Serv Jardinería</t>
  </si>
  <si>
    <t>3611 Difusión Activ Gub</t>
  </si>
  <si>
    <t>3641 Serv Revelado Fotog</t>
  </si>
  <si>
    <t>3751 Viáticos nacionales</t>
  </si>
  <si>
    <t>3821 Gto Orden Social</t>
  </si>
  <si>
    <t>3853 Gastos de representación</t>
  </si>
  <si>
    <t>3951 Penas multas acc</t>
  </si>
  <si>
    <t>3961 Otros Gto Responsa</t>
  </si>
  <si>
    <t>3981 Impuesto sobre nóminas</t>
  </si>
  <si>
    <t>5651 Eq Comunicación</t>
  </si>
  <si>
    <t>5691 Otros equipos</t>
  </si>
  <si>
    <t xml:space="preserve">* P0003 PROGRAMA FONDO ESTAT </t>
  </si>
  <si>
    <t xml:space="preserve">* E0015 PROTECCION CIVIL </t>
  </si>
  <si>
    <t>2541 Mat acc y sum Méd</t>
  </si>
  <si>
    <t>2941 Ref Eq Cómputo</t>
  </si>
  <si>
    <t>5411 Automóviles y camiones</t>
  </si>
  <si>
    <t>7911 Cont Fenómenos Nat</t>
  </si>
  <si>
    <t xml:space="preserve">* E0019 DESARROLLO SOCIAL </t>
  </si>
  <si>
    <t>4421 Becas</t>
  </si>
  <si>
    <t xml:space="preserve">* E0020 DESAR RURAL-AGROPECUARIO </t>
  </si>
  <si>
    <t>4411 Gto Activ Cult</t>
  </si>
  <si>
    <t xml:space="preserve">* E0022 SERVICIOS MUNICIPALES </t>
  </si>
  <si>
    <t>3571 Instal Maqy otros</t>
  </si>
  <si>
    <t>8531 OTROS CONVENIOS</t>
  </si>
  <si>
    <t xml:space="preserve">* E0025 RASTRO MUNICIPAL </t>
  </si>
  <si>
    <t xml:space="preserve">* E0027 ALUMBRADO PUBLICO </t>
  </si>
  <si>
    <t>3112 Alumbrado público</t>
  </si>
  <si>
    <t>Presupuesto</t>
  </si>
  <si>
    <t>incremento</t>
  </si>
  <si>
    <t>disminuye</t>
  </si>
  <si>
    <t>5191 Otros Mobiliario y Equipo Administ</t>
  </si>
  <si>
    <t>2751 Blancos y otros Prod Textiles</t>
  </si>
  <si>
    <t>INTERESES GENERADOS</t>
  </si>
  <si>
    <t>3521 Instal y rep Mobil Adm</t>
  </si>
  <si>
    <t>3221 Arrendamiento de edificios</t>
  </si>
  <si>
    <t>FONDO DE FORTALECIMIENTOS DE LOS MUNICIPIO 2021.</t>
  </si>
  <si>
    <t>2811 sustancias  y Mat</t>
  </si>
  <si>
    <t>MONTO PAGADO</t>
  </si>
  <si>
    <t>GASTO POR PARTIDA:</t>
  </si>
  <si>
    <t>MUNICIPIO DE APASEO EL GRANDE</t>
  </si>
  <si>
    <t>PERIODO  DE OCTUBRE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</si>
</sst>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7DA6CF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rgb="FF87C4C4"/>
        <bgColor indexed="64"/>
      </patternFill>
    </fill>
    <fill>
      <patternFill patternType="solid">
        <fgColor rgb="FFF2F2F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left" vertical="center" wrapText="1"/>
    </xf>
    <xf numFmtId="0" fontId="16" fillId="35" borderId="10" xfId="0" applyFont="1" applyFill="1" applyBorder="1" applyAlignment="1">
      <alignment horizontal="left" vertical="center" wrapText="1"/>
    </xf>
    <xf numFmtId="0" fontId="16" fillId="36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right" wrapText="1"/>
    </xf>
    <xf numFmtId="0" fontId="0" fillId="0" borderId="0" xfId="0"/>
    <xf numFmtId="43" fontId="18" fillId="37" borderId="10" xfId="1" applyFont="1" applyFill="1" applyBorder="1" applyAlignment="1">
      <alignment horizontal="right" wrapText="1"/>
    </xf>
    <xf numFmtId="43" fontId="18" fillId="37" borderId="10" xfId="0" applyNumberFormat="1" applyFont="1" applyFill="1" applyBorder="1" applyAlignment="1">
      <alignment horizontal="right" wrapText="1"/>
    </xf>
    <xf numFmtId="43" fontId="19" fillId="35" borderId="10" xfId="0" applyNumberFormat="1" applyFont="1" applyFill="1" applyBorder="1" applyAlignment="1">
      <alignment horizontal="right" wrapText="1"/>
    </xf>
    <xf numFmtId="43" fontId="19" fillId="35" borderId="10" xfId="1" applyFont="1" applyFill="1" applyBorder="1" applyAlignment="1">
      <alignment horizontal="right" wrapText="1"/>
    </xf>
    <xf numFmtId="43" fontId="19" fillId="34" borderId="10" xfId="0" applyNumberFormat="1" applyFont="1" applyFill="1" applyBorder="1" applyAlignment="1">
      <alignment horizontal="right" wrapText="1"/>
    </xf>
    <xf numFmtId="0" fontId="0" fillId="0" borderId="0" xfId="0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/>
    <xf numFmtId="0" fontId="16" fillId="0" borderId="0" xfId="0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9"/>
  <sheetViews>
    <sheetView showGridLines="0" tabSelected="1" topLeftCell="A73" workbookViewId="0">
      <selection activeCell="A25" sqref="A25"/>
    </sheetView>
  </sheetViews>
  <sheetFormatPr baseColWidth="10" defaultRowHeight="15" x14ac:dyDescent="0.25"/>
  <cols>
    <col min="1" max="1" width="52.7109375" customWidth="1"/>
    <col min="2" max="2" width="18.28515625" hidden="1" customWidth="1"/>
    <col min="3" max="3" width="17.7109375" hidden="1" customWidth="1"/>
    <col min="4" max="4" width="18.5703125" hidden="1" customWidth="1"/>
    <col min="5" max="5" width="25.7109375" customWidth="1"/>
  </cols>
  <sheetData>
    <row r="1" spans="1:5" ht="21" x14ac:dyDescent="0.35">
      <c r="A1" s="15" t="s">
        <v>93</v>
      </c>
      <c r="B1" s="15"/>
      <c r="C1" s="15"/>
      <c r="D1" s="15"/>
      <c r="E1" s="15"/>
    </row>
    <row r="2" spans="1:5" ht="18.75" x14ac:dyDescent="0.3">
      <c r="A2" s="14" t="s">
        <v>89</v>
      </c>
      <c r="B2" s="17"/>
      <c r="C2" s="17"/>
      <c r="D2" s="17"/>
      <c r="E2" s="17"/>
    </row>
    <row r="3" spans="1:5" x14ac:dyDescent="0.25">
      <c r="A3" s="16" t="s">
        <v>94</v>
      </c>
      <c r="B3" s="18"/>
      <c r="C3" s="18"/>
      <c r="D3" s="18"/>
      <c r="E3" s="18"/>
    </row>
    <row r="4" spans="1:5" ht="32.25" customHeight="1" x14ac:dyDescent="0.25">
      <c r="A4" s="1" t="s">
        <v>92</v>
      </c>
      <c r="B4" s="2" t="s">
        <v>81</v>
      </c>
      <c r="C4" s="2" t="s">
        <v>82</v>
      </c>
      <c r="D4" s="2" t="s">
        <v>83</v>
      </c>
      <c r="E4" s="2" t="s">
        <v>91</v>
      </c>
    </row>
    <row r="5" spans="1:5" x14ac:dyDescent="0.25">
      <c r="A5" s="3" t="s">
        <v>0</v>
      </c>
      <c r="B5" s="12">
        <f>+B6+B14+B80+B82+B102+B104+B106+B122+B125+B128</f>
        <v>76673495.140000001</v>
      </c>
      <c r="C5" s="12">
        <f>+C6+C14+C80+C82+C102+C104+C106+C122+C125+C128</f>
        <v>258556.93000000002</v>
      </c>
      <c r="D5" s="12">
        <f>+D6+D14+D80+D82+D102+D104+D106+D122+D125+D128</f>
        <v>251878.65</v>
      </c>
      <c r="E5" s="12">
        <f>+E6+E14+E80+E82+E102+E104+E106+E122+E125+E128</f>
        <v>76680173.420000002</v>
      </c>
    </row>
    <row r="6" spans="1:5" x14ac:dyDescent="0.25">
      <c r="A6" s="4" t="s">
        <v>1</v>
      </c>
      <c r="B6" s="10">
        <f>SUM(B7:B13)</f>
        <v>1170481.3900000001</v>
      </c>
      <c r="C6" s="10">
        <f t="shared" ref="C6:E6" si="0">SUM(C7:C13)</f>
        <v>0</v>
      </c>
      <c r="D6" s="10">
        <f t="shared" si="0"/>
        <v>1404.35</v>
      </c>
      <c r="E6" s="10">
        <f t="shared" si="0"/>
        <v>1169077.04</v>
      </c>
    </row>
    <row r="7" spans="1:5" x14ac:dyDescent="0.25">
      <c r="A7" s="5" t="s">
        <v>2</v>
      </c>
      <c r="B7" s="8">
        <v>107538.96</v>
      </c>
      <c r="C7" s="8"/>
      <c r="D7" s="8"/>
      <c r="E7" s="9">
        <f>B7+C7-D7</f>
        <v>107538.96</v>
      </c>
    </row>
    <row r="8" spans="1:5" x14ac:dyDescent="0.25">
      <c r="A8" s="5" t="s">
        <v>3</v>
      </c>
      <c r="B8" s="8">
        <v>91839.48</v>
      </c>
      <c r="C8" s="8"/>
      <c r="D8" s="8"/>
      <c r="E8" s="9">
        <f t="shared" ref="E8:E13" si="1">B8+C8-D8</f>
        <v>91839.48</v>
      </c>
    </row>
    <row r="9" spans="1:5" s="7" customFormat="1" x14ac:dyDescent="0.25">
      <c r="A9" s="5" t="s">
        <v>87</v>
      </c>
      <c r="B9" s="8">
        <v>11263.6</v>
      </c>
      <c r="C9" s="8"/>
      <c r="D9" s="8"/>
      <c r="E9" s="9">
        <f t="shared" si="1"/>
        <v>11263.6</v>
      </c>
    </row>
    <row r="10" spans="1:5" s="7" customFormat="1" x14ac:dyDescent="0.25">
      <c r="A10" s="5" t="s">
        <v>49</v>
      </c>
      <c r="B10" s="8">
        <v>10672</v>
      </c>
      <c r="C10" s="8"/>
      <c r="D10" s="8"/>
      <c r="E10" s="9">
        <f t="shared" si="1"/>
        <v>10672</v>
      </c>
    </row>
    <row r="11" spans="1:5" x14ac:dyDescent="0.25">
      <c r="A11" s="5" t="s">
        <v>4</v>
      </c>
      <c r="B11" s="8">
        <v>783403.35</v>
      </c>
      <c r="C11" s="8"/>
      <c r="D11" s="8">
        <v>1404.35</v>
      </c>
      <c r="E11" s="9">
        <f t="shared" si="1"/>
        <v>781999</v>
      </c>
    </row>
    <row r="12" spans="1:5" x14ac:dyDescent="0.25">
      <c r="A12" s="5" t="s">
        <v>5</v>
      </c>
      <c r="B12" s="8">
        <v>69084</v>
      </c>
      <c r="C12" s="8"/>
      <c r="D12" s="8"/>
      <c r="E12" s="9">
        <f t="shared" si="1"/>
        <v>69084</v>
      </c>
    </row>
    <row r="13" spans="1:5" x14ac:dyDescent="0.25">
      <c r="A13" s="5" t="s">
        <v>6</v>
      </c>
      <c r="B13" s="8">
        <v>96680</v>
      </c>
      <c r="C13" s="8"/>
      <c r="D13" s="8"/>
      <c r="E13" s="9">
        <f t="shared" si="1"/>
        <v>96680</v>
      </c>
    </row>
    <row r="14" spans="1:5" x14ac:dyDescent="0.25">
      <c r="A14" s="4" t="s">
        <v>7</v>
      </c>
      <c r="B14" s="10">
        <f>SUM(B15:B79)</f>
        <v>49492390.429999992</v>
      </c>
      <c r="C14" s="10">
        <f>SUM(C15:C79)</f>
        <v>233674.93000000002</v>
      </c>
      <c r="D14" s="10">
        <f>SUM(D15:D79)</f>
        <v>209686.41</v>
      </c>
      <c r="E14" s="10">
        <f>SUM(E15:E79)</f>
        <v>49516378.949999996</v>
      </c>
    </row>
    <row r="15" spans="1:5" x14ac:dyDescent="0.25">
      <c r="A15" s="5" t="s">
        <v>8</v>
      </c>
      <c r="B15" s="8">
        <v>21638977.25</v>
      </c>
      <c r="C15" s="8"/>
      <c r="D15" s="8"/>
      <c r="E15" s="9">
        <f>B15+C15-D15</f>
        <v>21638977.25</v>
      </c>
    </row>
    <row r="16" spans="1:5" x14ac:dyDescent="0.25">
      <c r="A16" s="5" t="s">
        <v>9</v>
      </c>
      <c r="B16" s="8">
        <v>1949009.89</v>
      </c>
      <c r="C16" s="8"/>
      <c r="D16" s="8">
        <f>3+57250</f>
        <v>57253</v>
      </c>
      <c r="E16" s="9">
        <f t="shared" ref="E16:E79" si="2">B16+C16-D16</f>
        <v>1891756.89</v>
      </c>
    </row>
    <row r="17" spans="1:5" x14ac:dyDescent="0.25">
      <c r="A17" s="5" t="s">
        <v>10</v>
      </c>
      <c r="B17" s="8">
        <v>436442.98</v>
      </c>
      <c r="C17" s="8"/>
      <c r="D17" s="8">
        <v>2179.2399999999998</v>
      </c>
      <c r="E17" s="9">
        <f t="shared" si="2"/>
        <v>434263.74</v>
      </c>
    </row>
    <row r="18" spans="1:5" x14ac:dyDescent="0.25">
      <c r="A18" s="5" t="s">
        <v>11</v>
      </c>
      <c r="B18" s="8">
        <v>2978445.67</v>
      </c>
      <c r="C18" s="8"/>
      <c r="D18" s="8">
        <v>27255</v>
      </c>
      <c r="E18" s="9">
        <f t="shared" si="2"/>
        <v>2951190.67</v>
      </c>
    </row>
    <row r="19" spans="1:5" x14ac:dyDescent="0.25">
      <c r="A19" s="5" t="s">
        <v>12</v>
      </c>
      <c r="B19" s="8">
        <v>642313</v>
      </c>
      <c r="C19" s="8"/>
      <c r="D19" s="8"/>
      <c r="E19" s="9">
        <f t="shared" si="2"/>
        <v>642313</v>
      </c>
    </row>
    <row r="20" spans="1:5" x14ac:dyDescent="0.25">
      <c r="A20" s="5" t="s">
        <v>13</v>
      </c>
      <c r="B20" s="8">
        <v>4433380.96</v>
      </c>
      <c r="C20" s="8">
        <f>157450.97+32320.48+6678.18+29782.95</f>
        <v>226232.58000000002</v>
      </c>
      <c r="D20" s="8"/>
      <c r="E20" s="9">
        <f t="shared" si="2"/>
        <v>4659613.54</v>
      </c>
    </row>
    <row r="21" spans="1:5" x14ac:dyDescent="0.25">
      <c r="A21" s="5" t="s">
        <v>14</v>
      </c>
      <c r="B21" s="8">
        <v>1596748.29</v>
      </c>
      <c r="C21" s="8"/>
      <c r="D21" s="8"/>
      <c r="E21" s="9">
        <f t="shared" si="2"/>
        <v>1596748.29</v>
      </c>
    </row>
    <row r="22" spans="1:5" x14ac:dyDescent="0.25">
      <c r="A22" s="5" t="s">
        <v>15</v>
      </c>
      <c r="B22" s="8">
        <v>1803221</v>
      </c>
      <c r="C22" s="8"/>
      <c r="D22" s="8">
        <v>29782.85</v>
      </c>
      <c r="E22" s="9">
        <f t="shared" si="2"/>
        <v>1773438.15</v>
      </c>
    </row>
    <row r="23" spans="1:5" x14ac:dyDescent="0.25">
      <c r="A23" s="5" t="s">
        <v>16</v>
      </c>
      <c r="B23" s="8">
        <v>29834.69</v>
      </c>
      <c r="C23" s="8"/>
      <c r="D23" s="8">
        <v>29834.69</v>
      </c>
      <c r="E23" s="9">
        <f t="shared" si="2"/>
        <v>0</v>
      </c>
    </row>
    <row r="24" spans="1:5" x14ac:dyDescent="0.25">
      <c r="A24" s="5" t="s">
        <v>17</v>
      </c>
      <c r="B24" s="8">
        <v>4355891.3600000003</v>
      </c>
      <c r="C24" s="8"/>
      <c r="D24" s="8"/>
      <c r="E24" s="9">
        <f t="shared" si="2"/>
        <v>4355891.3600000003</v>
      </c>
    </row>
    <row r="25" spans="1:5" x14ac:dyDescent="0.25">
      <c r="A25" s="5" t="s">
        <v>18</v>
      </c>
      <c r="B25" s="8">
        <v>1118019.23</v>
      </c>
      <c r="C25" s="8"/>
      <c r="D25" s="8">
        <v>1533.23</v>
      </c>
      <c r="E25" s="9">
        <f t="shared" si="2"/>
        <v>1116486</v>
      </c>
    </row>
    <row r="26" spans="1:5" x14ac:dyDescent="0.25">
      <c r="A26" s="5" t="s">
        <v>2</v>
      </c>
      <c r="B26" s="8">
        <v>247405.36</v>
      </c>
      <c r="C26" s="8">
        <v>3303.71</v>
      </c>
      <c r="D26" s="8"/>
      <c r="E26" s="9">
        <f t="shared" si="2"/>
        <v>250709.06999999998</v>
      </c>
    </row>
    <row r="27" spans="1:5" x14ac:dyDescent="0.25">
      <c r="A27" s="5" t="s">
        <v>19</v>
      </c>
      <c r="B27" s="8">
        <v>185411.76</v>
      </c>
      <c r="C27" s="8"/>
      <c r="D27" s="8"/>
      <c r="E27" s="9">
        <f t="shared" si="2"/>
        <v>185411.76</v>
      </c>
    </row>
    <row r="28" spans="1:5" x14ac:dyDescent="0.25">
      <c r="A28" s="5" t="s">
        <v>3</v>
      </c>
      <c r="B28" s="8">
        <v>286547.71999999997</v>
      </c>
      <c r="C28" s="8">
        <v>4138.6400000000003</v>
      </c>
      <c r="D28" s="8"/>
      <c r="E28" s="9">
        <f t="shared" si="2"/>
        <v>290686.36</v>
      </c>
    </row>
    <row r="29" spans="1:5" x14ac:dyDescent="0.25">
      <c r="A29" s="5" t="s">
        <v>20</v>
      </c>
      <c r="B29" s="8">
        <v>0</v>
      </c>
      <c r="C29" s="8"/>
      <c r="D29" s="8"/>
      <c r="E29" s="9">
        <f t="shared" si="2"/>
        <v>0</v>
      </c>
    </row>
    <row r="30" spans="1:5" x14ac:dyDescent="0.25">
      <c r="A30" s="5" t="s">
        <v>21</v>
      </c>
      <c r="B30" s="8">
        <v>0</v>
      </c>
      <c r="C30" s="8"/>
      <c r="D30" s="8"/>
      <c r="E30" s="9">
        <f t="shared" si="2"/>
        <v>0</v>
      </c>
    </row>
    <row r="31" spans="1:5" x14ac:dyDescent="0.25">
      <c r="A31" s="5" t="s">
        <v>22</v>
      </c>
      <c r="B31" s="8">
        <v>154325.93</v>
      </c>
      <c r="C31" s="8"/>
      <c r="D31" s="8"/>
      <c r="E31" s="9">
        <f t="shared" si="2"/>
        <v>154325.93</v>
      </c>
    </row>
    <row r="32" spans="1:5" x14ac:dyDescent="0.25">
      <c r="A32" s="5" t="s">
        <v>23</v>
      </c>
      <c r="B32" s="8">
        <v>0</v>
      </c>
      <c r="C32" s="8"/>
      <c r="D32" s="8"/>
      <c r="E32" s="9">
        <f t="shared" si="2"/>
        <v>0</v>
      </c>
    </row>
    <row r="33" spans="1:5" x14ac:dyDescent="0.25">
      <c r="A33" s="5" t="s">
        <v>24</v>
      </c>
      <c r="B33" s="8">
        <v>100000</v>
      </c>
      <c r="C33" s="8"/>
      <c r="D33" s="8"/>
      <c r="E33" s="9">
        <f t="shared" si="2"/>
        <v>100000</v>
      </c>
    </row>
    <row r="34" spans="1:5" x14ac:dyDescent="0.25">
      <c r="A34" s="5" t="s">
        <v>25</v>
      </c>
      <c r="B34" s="8">
        <v>0</v>
      </c>
      <c r="C34" s="8"/>
      <c r="D34" s="8"/>
      <c r="E34" s="9">
        <f t="shared" si="2"/>
        <v>0</v>
      </c>
    </row>
    <row r="35" spans="1:5" x14ac:dyDescent="0.25">
      <c r="A35" s="5" t="s">
        <v>26</v>
      </c>
      <c r="B35" s="8">
        <v>22100</v>
      </c>
      <c r="C35" s="8"/>
      <c r="D35" s="8">
        <v>13052</v>
      </c>
      <c r="E35" s="9">
        <f t="shared" si="2"/>
        <v>9048</v>
      </c>
    </row>
    <row r="36" spans="1:5" x14ac:dyDescent="0.25">
      <c r="A36" s="5" t="s">
        <v>27</v>
      </c>
      <c r="B36" s="8">
        <v>0</v>
      </c>
      <c r="C36" s="8"/>
      <c r="D36" s="8"/>
      <c r="E36" s="9">
        <f t="shared" si="2"/>
        <v>0</v>
      </c>
    </row>
    <row r="37" spans="1:5" x14ac:dyDescent="0.25">
      <c r="A37" s="5" t="s">
        <v>28</v>
      </c>
      <c r="B37" s="8"/>
      <c r="C37" s="8"/>
      <c r="D37" s="8"/>
      <c r="E37" s="9">
        <f t="shared" si="2"/>
        <v>0</v>
      </c>
    </row>
    <row r="38" spans="1:5" x14ac:dyDescent="0.25">
      <c r="A38" s="5" t="s">
        <v>29</v>
      </c>
      <c r="B38" s="8"/>
      <c r="C38" s="8"/>
      <c r="D38" s="8"/>
      <c r="E38" s="9">
        <f t="shared" si="2"/>
        <v>0</v>
      </c>
    </row>
    <row r="39" spans="1:5" x14ac:dyDescent="0.25">
      <c r="A39" s="5" t="s">
        <v>30</v>
      </c>
      <c r="B39" s="8">
        <v>1368.9</v>
      </c>
      <c r="C39" s="8"/>
      <c r="D39" s="8"/>
      <c r="E39" s="9">
        <f t="shared" si="2"/>
        <v>1368.9</v>
      </c>
    </row>
    <row r="40" spans="1:5" x14ac:dyDescent="0.25">
      <c r="A40" s="5" t="s">
        <v>31</v>
      </c>
      <c r="B40" s="8">
        <v>46759.6</v>
      </c>
      <c r="C40" s="8"/>
      <c r="D40" s="8"/>
      <c r="E40" s="9">
        <f t="shared" si="2"/>
        <v>46759.6</v>
      </c>
    </row>
    <row r="41" spans="1:5" x14ac:dyDescent="0.25">
      <c r="A41" s="5" t="s">
        <v>32</v>
      </c>
      <c r="B41" s="8">
        <v>327004.77</v>
      </c>
      <c r="C41" s="8"/>
      <c r="D41" s="8"/>
      <c r="E41" s="9">
        <f t="shared" si="2"/>
        <v>327004.77</v>
      </c>
    </row>
    <row r="42" spans="1:5" x14ac:dyDescent="0.25">
      <c r="A42" s="5" t="s">
        <v>33</v>
      </c>
      <c r="B42" s="8">
        <v>8816</v>
      </c>
      <c r="C42" s="8"/>
      <c r="D42" s="8"/>
      <c r="E42" s="9">
        <f t="shared" si="2"/>
        <v>8816</v>
      </c>
    </row>
    <row r="43" spans="1:5" x14ac:dyDescent="0.25">
      <c r="A43" s="5" t="s">
        <v>34</v>
      </c>
      <c r="B43" s="8">
        <v>2931231.5</v>
      </c>
      <c r="C43" s="8"/>
      <c r="D43" s="8">
        <v>7104.12</v>
      </c>
      <c r="E43" s="9">
        <f t="shared" si="2"/>
        <v>2924127.38</v>
      </c>
    </row>
    <row r="44" spans="1:5" x14ac:dyDescent="0.25">
      <c r="A44" s="5" t="s">
        <v>35</v>
      </c>
      <c r="B44" s="8">
        <v>1215216</v>
      </c>
      <c r="C44" s="8"/>
      <c r="D44" s="8"/>
      <c r="E44" s="9">
        <f t="shared" si="2"/>
        <v>1215216</v>
      </c>
    </row>
    <row r="45" spans="1:5" x14ac:dyDescent="0.25">
      <c r="A45" s="5" t="s">
        <v>36</v>
      </c>
      <c r="B45" s="8">
        <v>0</v>
      </c>
      <c r="C45" s="8"/>
      <c r="D45" s="8"/>
      <c r="E45" s="9">
        <f t="shared" si="2"/>
        <v>0</v>
      </c>
    </row>
    <row r="46" spans="1:5" x14ac:dyDescent="0.25">
      <c r="A46" s="5" t="s">
        <v>85</v>
      </c>
      <c r="B46" s="8">
        <v>9256.7999999999993</v>
      </c>
      <c r="C46" s="8"/>
      <c r="D46" s="8"/>
      <c r="E46" s="9">
        <f t="shared" si="2"/>
        <v>9256.7999999999993</v>
      </c>
    </row>
    <row r="47" spans="1:5" x14ac:dyDescent="0.25">
      <c r="A47" s="5" t="s">
        <v>37</v>
      </c>
      <c r="B47" s="8">
        <v>4200</v>
      </c>
      <c r="C47" s="8"/>
      <c r="D47" s="8">
        <v>82</v>
      </c>
      <c r="E47" s="9">
        <f t="shared" si="2"/>
        <v>4118</v>
      </c>
    </row>
    <row r="48" spans="1:5" x14ac:dyDescent="0.25">
      <c r="A48" s="5" t="s">
        <v>38</v>
      </c>
      <c r="B48" s="8">
        <v>20200</v>
      </c>
      <c r="C48" s="8"/>
      <c r="D48" s="8">
        <v>76.44</v>
      </c>
      <c r="E48" s="9">
        <f t="shared" si="2"/>
        <v>20123.560000000001</v>
      </c>
    </row>
    <row r="49" spans="1:5" x14ac:dyDescent="0.25">
      <c r="A49" s="5" t="s">
        <v>39</v>
      </c>
      <c r="B49" s="8">
        <v>0</v>
      </c>
      <c r="C49" s="8"/>
      <c r="D49" s="8"/>
      <c r="E49" s="9">
        <f t="shared" si="2"/>
        <v>0</v>
      </c>
    </row>
    <row r="50" spans="1:5" x14ac:dyDescent="0.25">
      <c r="A50" s="5" t="s">
        <v>40</v>
      </c>
      <c r="B50" s="8">
        <v>527094.11</v>
      </c>
      <c r="C50" s="8"/>
      <c r="D50" s="8"/>
      <c r="E50" s="9">
        <f t="shared" si="2"/>
        <v>527094.11</v>
      </c>
    </row>
    <row r="51" spans="1:5" x14ac:dyDescent="0.25">
      <c r="A51" s="5" t="s">
        <v>41</v>
      </c>
      <c r="B51" s="8">
        <v>0</v>
      </c>
      <c r="C51" s="8"/>
      <c r="D51" s="8"/>
      <c r="E51" s="9">
        <f t="shared" si="2"/>
        <v>0</v>
      </c>
    </row>
    <row r="52" spans="1:5" x14ac:dyDescent="0.25">
      <c r="A52" s="5" t="s">
        <v>42</v>
      </c>
      <c r="B52" s="8">
        <v>231860.92</v>
      </c>
      <c r="C52" s="8"/>
      <c r="D52" s="8">
        <v>130.91999999999999</v>
      </c>
      <c r="E52" s="9">
        <f t="shared" si="2"/>
        <v>231730</v>
      </c>
    </row>
    <row r="53" spans="1:5" x14ac:dyDescent="0.25">
      <c r="A53" s="5" t="s">
        <v>43</v>
      </c>
      <c r="B53" s="8">
        <v>75448</v>
      </c>
      <c r="C53" s="8"/>
      <c r="D53" s="8">
        <v>19384.46</v>
      </c>
      <c r="E53" s="9">
        <f t="shared" si="2"/>
        <v>56063.54</v>
      </c>
    </row>
    <row r="54" spans="1:5" x14ac:dyDescent="0.25">
      <c r="A54" s="5" t="s">
        <v>44</v>
      </c>
      <c r="B54" s="8">
        <v>2000</v>
      </c>
      <c r="C54" s="8"/>
      <c r="D54" s="8">
        <v>1018.1</v>
      </c>
      <c r="E54" s="9">
        <f t="shared" si="2"/>
        <v>981.9</v>
      </c>
    </row>
    <row r="55" spans="1:5" s="7" customFormat="1" x14ac:dyDescent="0.25">
      <c r="A55" s="5" t="s">
        <v>88</v>
      </c>
      <c r="B55" s="8">
        <v>20000</v>
      </c>
      <c r="C55" s="8"/>
      <c r="D55" s="8">
        <v>20000</v>
      </c>
      <c r="E55" s="9">
        <f t="shared" si="2"/>
        <v>0</v>
      </c>
    </row>
    <row r="56" spans="1:5" x14ac:dyDescent="0.25">
      <c r="A56" s="5" t="s">
        <v>45</v>
      </c>
      <c r="B56" s="8">
        <v>0</v>
      </c>
      <c r="C56" s="8"/>
      <c r="D56" s="8"/>
      <c r="E56" s="9">
        <f t="shared" si="2"/>
        <v>0</v>
      </c>
    </row>
    <row r="57" spans="1:5" x14ac:dyDescent="0.25">
      <c r="A57" s="5" t="s">
        <v>46</v>
      </c>
      <c r="B57" s="8">
        <v>0</v>
      </c>
      <c r="C57" s="8"/>
      <c r="D57" s="8"/>
      <c r="E57" s="9">
        <f t="shared" si="2"/>
        <v>0</v>
      </c>
    </row>
    <row r="58" spans="1:5" x14ac:dyDescent="0.25">
      <c r="A58" s="5" t="s">
        <v>47</v>
      </c>
      <c r="B58" s="8">
        <v>166142</v>
      </c>
      <c r="C58" s="8"/>
      <c r="D58" s="8"/>
      <c r="E58" s="9">
        <f t="shared" si="2"/>
        <v>166142</v>
      </c>
    </row>
    <row r="59" spans="1:5" x14ac:dyDescent="0.25">
      <c r="A59" s="5" t="s">
        <v>48</v>
      </c>
      <c r="B59" s="8">
        <v>585469.67000000004</v>
      </c>
      <c r="C59" s="8"/>
      <c r="D59" s="8"/>
      <c r="E59" s="9">
        <f t="shared" si="2"/>
        <v>585469.67000000004</v>
      </c>
    </row>
    <row r="60" spans="1:5" x14ac:dyDescent="0.25">
      <c r="A60" s="5" t="s">
        <v>49</v>
      </c>
      <c r="B60" s="8">
        <v>411178.62</v>
      </c>
      <c r="C60" s="8"/>
      <c r="D60" s="8"/>
      <c r="E60" s="9">
        <f t="shared" si="2"/>
        <v>411178.62</v>
      </c>
    </row>
    <row r="61" spans="1:5" x14ac:dyDescent="0.25">
      <c r="A61" s="5" t="s">
        <v>50</v>
      </c>
      <c r="B61" s="8">
        <v>8584</v>
      </c>
      <c r="C61" s="8"/>
      <c r="D61" s="8"/>
      <c r="E61" s="9">
        <f t="shared" si="2"/>
        <v>8584</v>
      </c>
    </row>
    <row r="62" spans="1:5" x14ac:dyDescent="0.25">
      <c r="A62" s="5" t="s">
        <v>51</v>
      </c>
      <c r="B62" s="8">
        <v>4899.84</v>
      </c>
      <c r="C62" s="8"/>
      <c r="D62" s="8"/>
      <c r="E62" s="9">
        <f t="shared" si="2"/>
        <v>4899.84</v>
      </c>
    </row>
    <row r="63" spans="1:5" x14ac:dyDescent="0.25">
      <c r="A63" s="5" t="s">
        <v>52</v>
      </c>
      <c r="B63" s="8">
        <v>50800.75</v>
      </c>
      <c r="C63" s="8"/>
      <c r="D63" s="8"/>
      <c r="E63" s="9">
        <f t="shared" si="2"/>
        <v>50800.75</v>
      </c>
    </row>
    <row r="64" spans="1:5" x14ac:dyDescent="0.25">
      <c r="A64" s="5" t="s">
        <v>53</v>
      </c>
      <c r="B64" s="8">
        <v>0</v>
      </c>
      <c r="C64" s="8"/>
      <c r="D64" s="8"/>
      <c r="E64" s="9">
        <f t="shared" si="2"/>
        <v>0</v>
      </c>
    </row>
    <row r="65" spans="1:5" x14ac:dyDescent="0.25">
      <c r="A65" s="5" t="s">
        <v>54</v>
      </c>
      <c r="B65" s="8">
        <v>59997.97</v>
      </c>
      <c r="C65" s="8"/>
      <c r="D65" s="8"/>
      <c r="E65" s="9">
        <f t="shared" si="2"/>
        <v>59997.97</v>
      </c>
    </row>
    <row r="66" spans="1:5" x14ac:dyDescent="0.25">
      <c r="A66" s="5" t="s">
        <v>55</v>
      </c>
      <c r="B66" s="8">
        <v>0</v>
      </c>
      <c r="C66" s="8"/>
      <c r="D66" s="8"/>
      <c r="E66" s="9">
        <f t="shared" si="2"/>
        <v>0</v>
      </c>
    </row>
    <row r="67" spans="1:5" x14ac:dyDescent="0.25">
      <c r="A67" s="5" t="s">
        <v>56</v>
      </c>
      <c r="B67" s="8">
        <v>0</v>
      </c>
      <c r="C67" s="8"/>
      <c r="D67" s="8"/>
      <c r="E67" s="9">
        <f t="shared" si="2"/>
        <v>0</v>
      </c>
    </row>
    <row r="68" spans="1:5" x14ac:dyDescent="0.25">
      <c r="A68" s="5" t="s">
        <v>57</v>
      </c>
      <c r="B68" s="8">
        <v>20234.740000000002</v>
      </c>
      <c r="C68" s="8"/>
      <c r="D68" s="8"/>
      <c r="E68" s="9">
        <f t="shared" si="2"/>
        <v>20234.740000000002</v>
      </c>
    </row>
    <row r="69" spans="1:5" x14ac:dyDescent="0.25">
      <c r="A69" s="5" t="s">
        <v>58</v>
      </c>
      <c r="B69" s="8">
        <v>2994.3</v>
      </c>
      <c r="C69" s="8"/>
      <c r="D69" s="8"/>
      <c r="E69" s="9">
        <f t="shared" si="2"/>
        <v>2994.3</v>
      </c>
    </row>
    <row r="70" spans="1:5" x14ac:dyDescent="0.25">
      <c r="A70" s="5" t="s">
        <v>59</v>
      </c>
      <c r="B70" s="8">
        <v>6474.3</v>
      </c>
      <c r="C70" s="8"/>
      <c r="D70" s="8"/>
      <c r="E70" s="9">
        <f t="shared" si="2"/>
        <v>6474.3</v>
      </c>
    </row>
    <row r="71" spans="1:5" x14ac:dyDescent="0.25">
      <c r="A71" s="5" t="s">
        <v>4</v>
      </c>
      <c r="B71" s="8">
        <v>4723.3599999999997</v>
      </c>
      <c r="C71" s="8"/>
      <c r="D71" s="8">
        <v>1000.36</v>
      </c>
      <c r="E71" s="9">
        <f t="shared" si="2"/>
        <v>3722.9999999999995</v>
      </c>
    </row>
    <row r="72" spans="1:5" x14ac:dyDescent="0.25">
      <c r="A72" s="5" t="s">
        <v>60</v>
      </c>
      <c r="B72" s="8">
        <v>0</v>
      </c>
      <c r="C72" s="8"/>
      <c r="D72" s="8"/>
      <c r="E72" s="9">
        <f t="shared" si="2"/>
        <v>0</v>
      </c>
    </row>
    <row r="73" spans="1:5" x14ac:dyDescent="0.25">
      <c r="A73" s="5" t="s">
        <v>61</v>
      </c>
      <c r="B73" s="8">
        <v>0</v>
      </c>
      <c r="C73" s="8"/>
      <c r="D73" s="8"/>
      <c r="E73" s="9">
        <f t="shared" si="2"/>
        <v>0</v>
      </c>
    </row>
    <row r="74" spans="1:5" x14ac:dyDescent="0.25">
      <c r="A74" s="5" t="s">
        <v>62</v>
      </c>
      <c r="B74" s="8">
        <v>452257.42</v>
      </c>
      <c r="C74" s="8"/>
      <c r="D74" s="8"/>
      <c r="E74" s="9">
        <f t="shared" si="2"/>
        <v>452257.42</v>
      </c>
    </row>
    <row r="75" spans="1:5" x14ac:dyDescent="0.25">
      <c r="A75" s="5" t="s">
        <v>5</v>
      </c>
      <c r="B75" s="8">
        <v>17400</v>
      </c>
      <c r="C75" s="8"/>
      <c r="D75" s="8"/>
      <c r="E75" s="9">
        <f t="shared" si="2"/>
        <v>17400</v>
      </c>
    </row>
    <row r="76" spans="1:5" x14ac:dyDescent="0.25">
      <c r="A76" s="5" t="s">
        <v>84</v>
      </c>
      <c r="B76" s="8">
        <v>15497.63</v>
      </c>
      <c r="C76" s="8"/>
      <c r="D76" s="8"/>
      <c r="E76" s="9">
        <f t="shared" si="2"/>
        <v>15497.63</v>
      </c>
    </row>
    <row r="77" spans="1:5" x14ac:dyDescent="0.25">
      <c r="A77" s="5" t="s">
        <v>6</v>
      </c>
      <c r="B77" s="8">
        <v>63102</v>
      </c>
      <c r="C77" s="8"/>
      <c r="D77" s="8"/>
      <c r="E77" s="9">
        <f t="shared" si="2"/>
        <v>63102</v>
      </c>
    </row>
    <row r="78" spans="1:5" x14ac:dyDescent="0.25">
      <c r="A78" s="5" t="s">
        <v>63</v>
      </c>
      <c r="B78" s="8">
        <v>224102.14</v>
      </c>
      <c r="C78" s="8"/>
      <c r="D78" s="8"/>
      <c r="E78" s="9">
        <f t="shared" si="2"/>
        <v>224102.14</v>
      </c>
    </row>
    <row r="79" spans="1:5" x14ac:dyDescent="0.25">
      <c r="A79" s="5" t="s">
        <v>64</v>
      </c>
      <c r="B79" s="8"/>
      <c r="C79" s="8"/>
      <c r="D79" s="8"/>
      <c r="E79" s="9">
        <f t="shared" si="2"/>
        <v>0</v>
      </c>
    </row>
    <row r="80" spans="1:5" x14ac:dyDescent="0.25">
      <c r="A80" s="4" t="s">
        <v>65</v>
      </c>
      <c r="B80" s="11">
        <f>SUM(B81)</f>
        <v>508449.82</v>
      </c>
      <c r="C80" s="11">
        <f t="shared" ref="C80:E80" si="3">SUM(C81)</f>
        <v>0</v>
      </c>
      <c r="D80" s="11">
        <f t="shared" si="3"/>
        <v>0</v>
      </c>
      <c r="E80" s="11">
        <f t="shared" si="3"/>
        <v>508449.82</v>
      </c>
    </row>
    <row r="81" spans="1:5" x14ac:dyDescent="0.25">
      <c r="A81" s="5" t="s">
        <v>8</v>
      </c>
      <c r="B81" s="8">
        <v>508449.82</v>
      </c>
      <c r="C81" s="8"/>
      <c r="D81" s="8"/>
      <c r="E81" s="8">
        <f>B81+C81-D81</f>
        <v>508449.82</v>
      </c>
    </row>
    <row r="82" spans="1:5" x14ac:dyDescent="0.25">
      <c r="A82" s="4" t="s">
        <v>66</v>
      </c>
      <c r="B82" s="10">
        <f>SUM(B83:B101)</f>
        <v>3155790.6799999997</v>
      </c>
      <c r="C82" s="10">
        <f t="shared" ref="C82:E82" si="4">SUM(C83:C101)</f>
        <v>24882</v>
      </c>
      <c r="D82" s="10">
        <f t="shared" si="4"/>
        <v>38939.61</v>
      </c>
      <c r="E82" s="10">
        <f t="shared" si="4"/>
        <v>3141733.0700000003</v>
      </c>
    </row>
    <row r="83" spans="1:5" x14ac:dyDescent="0.25">
      <c r="A83" s="5" t="s">
        <v>2</v>
      </c>
      <c r="B83" s="8">
        <v>12465.12</v>
      </c>
      <c r="C83" s="8"/>
      <c r="D83" s="8"/>
      <c r="E83" s="9">
        <f>B83+C83-D83</f>
        <v>12465.12</v>
      </c>
    </row>
    <row r="84" spans="1:5" x14ac:dyDescent="0.25">
      <c r="A84" s="5" t="s">
        <v>19</v>
      </c>
      <c r="B84" s="8">
        <v>51304.800000000003</v>
      </c>
      <c r="C84" s="8"/>
      <c r="D84" s="8"/>
      <c r="E84" s="9">
        <f t="shared" ref="E84:E101" si="5">B84+C84-D84</f>
        <v>51304.800000000003</v>
      </c>
    </row>
    <row r="85" spans="1:5" x14ac:dyDescent="0.25">
      <c r="A85" s="5" t="s">
        <v>3</v>
      </c>
      <c r="B85" s="8">
        <v>16961.52</v>
      </c>
      <c r="C85" s="8"/>
      <c r="D85" s="8"/>
      <c r="E85" s="9">
        <f t="shared" si="5"/>
        <v>16961.52</v>
      </c>
    </row>
    <row r="86" spans="1:5" x14ac:dyDescent="0.25">
      <c r="A86" s="5" t="s">
        <v>22</v>
      </c>
      <c r="B86" s="8">
        <v>21879.32</v>
      </c>
      <c r="C86" s="8"/>
      <c r="D86" s="8"/>
      <c r="E86" s="9">
        <f t="shared" si="5"/>
        <v>21879.32</v>
      </c>
    </row>
    <row r="87" spans="1:5" x14ac:dyDescent="0.25">
      <c r="A87" s="5" t="s">
        <v>30</v>
      </c>
      <c r="B87" s="8">
        <v>9997.69</v>
      </c>
      <c r="C87" s="8"/>
      <c r="D87" s="8"/>
      <c r="E87" s="9">
        <f t="shared" si="5"/>
        <v>9997.69</v>
      </c>
    </row>
    <row r="88" spans="1:5" x14ac:dyDescent="0.25">
      <c r="A88" s="5" t="s">
        <v>33</v>
      </c>
      <c r="B88" s="8">
        <v>22327.43</v>
      </c>
      <c r="C88" s="8"/>
      <c r="D88" s="8"/>
      <c r="E88" s="9">
        <f t="shared" si="5"/>
        <v>22327.43</v>
      </c>
    </row>
    <row r="89" spans="1:5" x14ac:dyDescent="0.25">
      <c r="A89" s="5" t="s">
        <v>67</v>
      </c>
      <c r="B89" s="8">
        <v>118282.31</v>
      </c>
      <c r="C89" s="8"/>
      <c r="D89" s="8"/>
      <c r="E89" s="9">
        <f t="shared" si="5"/>
        <v>118282.31</v>
      </c>
    </row>
    <row r="90" spans="1:5" x14ac:dyDescent="0.25">
      <c r="A90" s="5" t="s">
        <v>34</v>
      </c>
      <c r="B90" s="8">
        <v>427226.71</v>
      </c>
      <c r="C90" s="8"/>
      <c r="D90" s="8">
        <v>38939.51</v>
      </c>
      <c r="E90" s="9">
        <f t="shared" si="5"/>
        <v>388287.2</v>
      </c>
    </row>
    <row r="91" spans="1:5" x14ac:dyDescent="0.25">
      <c r="A91" s="5" t="s">
        <v>35</v>
      </c>
      <c r="B91" s="8">
        <v>155000</v>
      </c>
      <c r="C91" s="8"/>
      <c r="D91" s="8">
        <v>0.1</v>
      </c>
      <c r="E91" s="9">
        <f t="shared" si="5"/>
        <v>154999.9</v>
      </c>
    </row>
    <row r="92" spans="1:5" x14ac:dyDescent="0.25">
      <c r="A92" s="5" t="s">
        <v>37</v>
      </c>
      <c r="B92" s="8">
        <v>0</v>
      </c>
      <c r="C92" s="8"/>
      <c r="D92" s="8"/>
      <c r="E92" s="9">
        <f t="shared" si="5"/>
        <v>0</v>
      </c>
    </row>
    <row r="93" spans="1:5" x14ac:dyDescent="0.25">
      <c r="A93" s="5" t="s">
        <v>68</v>
      </c>
      <c r="B93" s="8">
        <v>0</v>
      </c>
      <c r="C93" s="8"/>
      <c r="D93" s="8"/>
      <c r="E93" s="9">
        <f t="shared" si="5"/>
        <v>0</v>
      </c>
    </row>
    <row r="94" spans="1:5" x14ac:dyDescent="0.25">
      <c r="A94" s="5" t="s">
        <v>40</v>
      </c>
      <c r="B94" s="8">
        <v>146046.57</v>
      </c>
      <c r="C94" s="8"/>
      <c r="D94" s="8"/>
      <c r="E94" s="9">
        <f t="shared" si="5"/>
        <v>146046.57</v>
      </c>
    </row>
    <row r="95" spans="1:5" x14ac:dyDescent="0.25">
      <c r="A95" s="5" t="s">
        <v>42</v>
      </c>
      <c r="B95" s="8">
        <v>18558</v>
      </c>
      <c r="C95" s="8"/>
      <c r="D95" s="8"/>
      <c r="E95" s="9">
        <f t="shared" si="5"/>
        <v>18558</v>
      </c>
    </row>
    <row r="96" spans="1:5" x14ac:dyDescent="0.25">
      <c r="A96" s="5" t="s">
        <v>46</v>
      </c>
      <c r="B96" s="8">
        <v>17400</v>
      </c>
      <c r="C96" s="8"/>
      <c r="D96" s="8"/>
      <c r="E96" s="9">
        <f t="shared" si="5"/>
        <v>17400</v>
      </c>
    </row>
    <row r="97" spans="1:5" x14ac:dyDescent="0.25">
      <c r="A97" s="5" t="s">
        <v>52</v>
      </c>
      <c r="B97" s="8">
        <v>51701.21</v>
      </c>
      <c r="C97" s="8"/>
      <c r="D97" s="8"/>
      <c r="E97" s="9">
        <f t="shared" si="5"/>
        <v>51701.21</v>
      </c>
    </row>
    <row r="98" spans="1:5" x14ac:dyDescent="0.25">
      <c r="A98" s="5" t="s">
        <v>6</v>
      </c>
      <c r="B98" s="8">
        <v>43000</v>
      </c>
      <c r="C98" s="8"/>
      <c r="D98" s="8"/>
      <c r="E98" s="9">
        <f t="shared" si="5"/>
        <v>43000</v>
      </c>
    </row>
    <row r="99" spans="1:5" x14ac:dyDescent="0.25">
      <c r="A99" s="5" t="s">
        <v>69</v>
      </c>
      <c r="B99" s="8">
        <v>1998400</v>
      </c>
      <c r="C99" s="8"/>
      <c r="D99" s="8"/>
      <c r="E99" s="9">
        <f t="shared" si="5"/>
        <v>1998400</v>
      </c>
    </row>
    <row r="100" spans="1:5" x14ac:dyDescent="0.25">
      <c r="A100" s="5" t="s">
        <v>64</v>
      </c>
      <c r="B100" s="8">
        <v>45240</v>
      </c>
      <c r="C100" s="8">
        <v>24882</v>
      </c>
      <c r="D100" s="8"/>
      <c r="E100" s="9">
        <f t="shared" si="5"/>
        <v>70122</v>
      </c>
    </row>
    <row r="101" spans="1:5" x14ac:dyDescent="0.25">
      <c r="A101" s="5" t="s">
        <v>70</v>
      </c>
      <c r="B101" s="8">
        <v>0</v>
      </c>
      <c r="C101" s="8"/>
      <c r="D101" s="8"/>
      <c r="E101" s="9">
        <f t="shared" si="5"/>
        <v>0</v>
      </c>
    </row>
    <row r="102" spans="1:5" x14ac:dyDescent="0.25">
      <c r="A102" s="4" t="s">
        <v>71</v>
      </c>
      <c r="B102" s="10">
        <f>SUM(B103)</f>
        <v>1449700</v>
      </c>
      <c r="C102" s="10">
        <f t="shared" ref="C102:E102" si="6">SUM(C103)</f>
        <v>0</v>
      </c>
      <c r="D102" s="10">
        <f t="shared" si="6"/>
        <v>0</v>
      </c>
      <c r="E102" s="10">
        <f t="shared" si="6"/>
        <v>1449700</v>
      </c>
    </row>
    <row r="103" spans="1:5" x14ac:dyDescent="0.25">
      <c r="A103" s="5" t="s">
        <v>72</v>
      </c>
      <c r="B103" s="8">
        <v>1449700</v>
      </c>
      <c r="C103" s="6"/>
      <c r="D103" s="8"/>
      <c r="E103" s="9">
        <f>B103+C103-D103</f>
        <v>1449700</v>
      </c>
    </row>
    <row r="104" spans="1:5" x14ac:dyDescent="0.25">
      <c r="A104" s="4" t="s">
        <v>73</v>
      </c>
      <c r="B104" s="10">
        <f>SUM(B105)</f>
        <v>470760.19</v>
      </c>
      <c r="C104" s="10">
        <f t="shared" ref="C104:E104" si="7">SUM(C105)</f>
        <v>0</v>
      </c>
      <c r="D104" s="10">
        <f t="shared" si="7"/>
        <v>0</v>
      </c>
      <c r="E104" s="10">
        <f t="shared" si="7"/>
        <v>470760.19</v>
      </c>
    </row>
    <row r="105" spans="1:5" x14ac:dyDescent="0.25">
      <c r="A105" s="5" t="s">
        <v>74</v>
      </c>
      <c r="B105" s="8">
        <v>470760.19</v>
      </c>
      <c r="C105" s="6"/>
      <c r="D105" s="8"/>
      <c r="E105" s="9">
        <f>B105-D105</f>
        <v>470760.19</v>
      </c>
    </row>
    <row r="106" spans="1:5" x14ac:dyDescent="0.25">
      <c r="A106" s="4" t="s">
        <v>75</v>
      </c>
      <c r="B106" s="10">
        <f>SUM(B107:B121)</f>
        <v>17446593.18</v>
      </c>
      <c r="C106" s="10">
        <f t="shared" ref="C106:E106" si="8">SUM(C107:C121)</f>
        <v>0</v>
      </c>
      <c r="D106" s="10">
        <f t="shared" si="8"/>
        <v>1848.28</v>
      </c>
      <c r="E106" s="10">
        <f t="shared" si="8"/>
        <v>17444744.900000002</v>
      </c>
    </row>
    <row r="107" spans="1:5" x14ac:dyDescent="0.25">
      <c r="A107" s="5" t="s">
        <v>32</v>
      </c>
      <c r="B107" s="8">
        <v>158147.44</v>
      </c>
      <c r="C107" s="6"/>
      <c r="D107" s="8"/>
      <c r="E107" s="9">
        <f>B107+C107-D107</f>
        <v>158147.44</v>
      </c>
    </row>
    <row r="108" spans="1:5" s="13" customFormat="1" x14ac:dyDescent="0.25">
      <c r="A108" s="5" t="s">
        <v>33</v>
      </c>
      <c r="B108" s="8">
        <v>18342.88</v>
      </c>
      <c r="C108" s="6"/>
      <c r="D108" s="8">
        <v>382.88</v>
      </c>
      <c r="E108" s="9">
        <f t="shared" ref="E108:E120" si="9">B108+C108-D108</f>
        <v>17960</v>
      </c>
    </row>
    <row r="109" spans="1:5" x14ac:dyDescent="0.25">
      <c r="A109" s="5" t="s">
        <v>34</v>
      </c>
      <c r="B109" s="8">
        <v>5286269.13</v>
      </c>
      <c r="C109" s="6"/>
      <c r="D109" s="8"/>
      <c r="E109" s="9">
        <f t="shared" si="9"/>
        <v>5286269.13</v>
      </c>
    </row>
    <row r="110" spans="1:5" s="13" customFormat="1" x14ac:dyDescent="0.25">
      <c r="A110" s="5" t="s">
        <v>90</v>
      </c>
      <c r="B110" s="8">
        <v>18342.87</v>
      </c>
      <c r="C110" s="6"/>
      <c r="D110" s="8">
        <v>1464.87</v>
      </c>
      <c r="E110" s="9">
        <f t="shared" si="9"/>
        <v>16878</v>
      </c>
    </row>
    <row r="111" spans="1:5" x14ac:dyDescent="0.25">
      <c r="A111" s="5" t="s">
        <v>37</v>
      </c>
      <c r="B111" s="8">
        <v>2850</v>
      </c>
      <c r="C111" s="6"/>
      <c r="D111" s="8"/>
      <c r="E111" s="9">
        <f t="shared" si="9"/>
        <v>2850</v>
      </c>
    </row>
    <row r="112" spans="1:5" x14ac:dyDescent="0.25">
      <c r="A112" s="5" t="s">
        <v>40</v>
      </c>
      <c r="B112" s="8">
        <v>1001470.86</v>
      </c>
      <c r="C112" s="6"/>
      <c r="D112" s="8">
        <v>0</v>
      </c>
      <c r="E112" s="9">
        <f t="shared" si="9"/>
        <v>1001470.86</v>
      </c>
    </row>
    <row r="113" spans="1:5" x14ac:dyDescent="0.25">
      <c r="A113" s="5" t="s">
        <v>41</v>
      </c>
      <c r="B113" s="8">
        <v>102634.25</v>
      </c>
      <c r="C113" s="6"/>
      <c r="D113" s="8">
        <v>0</v>
      </c>
      <c r="E113" s="9">
        <f t="shared" si="9"/>
        <v>102634.25</v>
      </c>
    </row>
    <row r="114" spans="1:5" x14ac:dyDescent="0.25">
      <c r="A114" s="5" t="s">
        <v>48</v>
      </c>
      <c r="B114" s="8">
        <v>326689.65000000002</v>
      </c>
      <c r="C114" s="8"/>
      <c r="D114" s="8"/>
      <c r="E114" s="9">
        <f t="shared" si="9"/>
        <v>326689.65000000002</v>
      </c>
    </row>
    <row r="115" spans="1:5" x14ac:dyDescent="0.25">
      <c r="A115" s="5" t="s">
        <v>49</v>
      </c>
      <c r="B115" s="8">
        <v>144768</v>
      </c>
      <c r="C115" s="6"/>
      <c r="D115" s="8">
        <v>0</v>
      </c>
      <c r="E115" s="9">
        <f t="shared" si="9"/>
        <v>144768</v>
      </c>
    </row>
    <row r="116" spans="1:5" x14ac:dyDescent="0.25">
      <c r="A116" s="5" t="s">
        <v>50</v>
      </c>
      <c r="B116" s="8">
        <v>0</v>
      </c>
      <c r="C116" s="6"/>
      <c r="D116" s="8"/>
      <c r="E116" s="9">
        <f t="shared" si="9"/>
        <v>0</v>
      </c>
    </row>
    <row r="117" spans="1:5" x14ac:dyDescent="0.25">
      <c r="A117" s="5" t="s">
        <v>52</v>
      </c>
      <c r="B117" s="8">
        <v>599912.1</v>
      </c>
      <c r="C117" s="6"/>
      <c r="D117" s="8">
        <v>0</v>
      </c>
      <c r="E117" s="9">
        <f t="shared" si="9"/>
        <v>599912.1</v>
      </c>
    </row>
    <row r="118" spans="1:5" x14ac:dyDescent="0.25">
      <c r="A118" s="5" t="s">
        <v>76</v>
      </c>
      <c r="B118" s="8">
        <v>0</v>
      </c>
      <c r="C118" s="6"/>
      <c r="D118" s="8">
        <v>0</v>
      </c>
      <c r="E118" s="9">
        <f t="shared" si="9"/>
        <v>0</v>
      </c>
    </row>
    <row r="119" spans="1:5" x14ac:dyDescent="0.25">
      <c r="A119" s="5" t="s">
        <v>54</v>
      </c>
      <c r="B119" s="8">
        <v>31875</v>
      </c>
      <c r="C119" s="6"/>
      <c r="D119" s="8"/>
      <c r="E119" s="9">
        <f t="shared" si="9"/>
        <v>31875</v>
      </c>
    </row>
    <row r="120" spans="1:5" x14ac:dyDescent="0.25">
      <c r="A120" s="5" t="s">
        <v>64</v>
      </c>
      <c r="B120" s="8"/>
      <c r="C120" s="6"/>
      <c r="D120" s="8"/>
      <c r="E120" s="9">
        <f t="shared" si="9"/>
        <v>0</v>
      </c>
    </row>
    <row r="121" spans="1:5" x14ac:dyDescent="0.25">
      <c r="A121" s="5" t="s">
        <v>77</v>
      </c>
      <c r="B121" s="8">
        <v>9755291</v>
      </c>
      <c r="C121" s="6"/>
      <c r="D121" s="8">
        <v>0.53</v>
      </c>
      <c r="E121" s="9">
        <f t="shared" ref="E121" si="10">B121+C121-D121</f>
        <v>9755290.4700000007</v>
      </c>
    </row>
    <row r="122" spans="1:5" hidden="1" x14ac:dyDescent="0.25">
      <c r="A122" s="4" t="s">
        <v>78</v>
      </c>
      <c r="B122" s="11">
        <f>B123</f>
        <v>0</v>
      </c>
      <c r="C122" s="11">
        <f t="shared" ref="C122:E122" si="11">C123</f>
        <v>0</v>
      </c>
      <c r="D122" s="11">
        <f t="shared" si="11"/>
        <v>0</v>
      </c>
      <c r="E122" s="11">
        <f t="shared" si="11"/>
        <v>0</v>
      </c>
    </row>
    <row r="123" spans="1:5" hidden="1" x14ac:dyDescent="0.25">
      <c r="A123" s="5" t="s">
        <v>49</v>
      </c>
      <c r="B123" s="8">
        <v>0</v>
      </c>
      <c r="C123" s="6"/>
      <c r="D123" s="8">
        <v>0</v>
      </c>
      <c r="E123" s="9">
        <f>B123+C123-D123</f>
        <v>0</v>
      </c>
    </row>
    <row r="124" spans="1:5" hidden="1" x14ac:dyDescent="0.25">
      <c r="A124" s="5" t="s">
        <v>64</v>
      </c>
      <c r="B124" s="6"/>
      <c r="C124" s="6"/>
      <c r="D124" s="6"/>
      <c r="E124" s="6"/>
    </row>
    <row r="125" spans="1:5" hidden="1" x14ac:dyDescent="0.25">
      <c r="A125" s="4" t="s">
        <v>79</v>
      </c>
      <c r="B125" s="10">
        <f>SUM(B126:B127)</f>
        <v>2979329.45</v>
      </c>
      <c r="C125" s="10">
        <f t="shared" ref="C125:E125" si="12">SUM(C126:C127)</f>
        <v>0</v>
      </c>
      <c r="D125" s="10">
        <f t="shared" si="12"/>
        <v>0</v>
      </c>
      <c r="E125" s="10">
        <f t="shared" si="12"/>
        <v>2979329.45</v>
      </c>
    </row>
    <row r="126" spans="1:5" hidden="1" x14ac:dyDescent="0.25">
      <c r="A126" s="5" t="s">
        <v>30</v>
      </c>
      <c r="B126" s="8">
        <v>179329.45</v>
      </c>
      <c r="C126" s="6"/>
      <c r="D126" s="8">
        <v>0</v>
      </c>
      <c r="E126" s="9">
        <f>B126+C126-D126</f>
        <v>179329.45</v>
      </c>
    </row>
    <row r="127" spans="1:5" hidden="1" x14ac:dyDescent="0.25">
      <c r="A127" s="5" t="s">
        <v>80</v>
      </c>
      <c r="B127" s="8">
        <v>2800000</v>
      </c>
      <c r="C127" s="6"/>
      <c r="D127" s="6"/>
      <c r="E127" s="9">
        <f t="shared" ref="E127" si="13">B127+C127-D127</f>
        <v>2800000</v>
      </c>
    </row>
    <row r="128" spans="1:5" hidden="1" x14ac:dyDescent="0.25">
      <c r="A128" s="4" t="s">
        <v>86</v>
      </c>
      <c r="B128" s="10">
        <f t="shared" ref="B128:E128" si="14">SUM(B129)</f>
        <v>0</v>
      </c>
      <c r="C128" s="10">
        <f t="shared" si="14"/>
        <v>0</v>
      </c>
      <c r="D128" s="10">
        <f t="shared" si="14"/>
        <v>0</v>
      </c>
      <c r="E128" s="10">
        <f t="shared" si="14"/>
        <v>0</v>
      </c>
    </row>
    <row r="129" spans="1:5" hidden="1" x14ac:dyDescent="0.25">
      <c r="A129" s="5" t="s">
        <v>86</v>
      </c>
      <c r="B129" s="8">
        <v>0</v>
      </c>
      <c r="C129" s="8">
        <v>0</v>
      </c>
      <c r="D129" s="8"/>
      <c r="E129" s="9">
        <f>B129+C129-D129</f>
        <v>0</v>
      </c>
    </row>
  </sheetData>
  <mergeCells count="3">
    <mergeCell ref="A1:E1"/>
    <mergeCell ref="A2:E2"/>
    <mergeCell ref="A3:E3"/>
  </mergeCells>
  <pageMargins left="0.74803149606299213" right="0.74803149606299213" top="0.39370078740157483" bottom="0.39370078740157483" header="0.51181102362204722" footer="0.51181102362204722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CG-AF-FDO-PROGP-PP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HP1R33</dc:creator>
  <cp:lastModifiedBy>HP1R33</cp:lastModifiedBy>
  <cp:lastPrinted>2022-01-12T16:28:25Z</cp:lastPrinted>
  <dcterms:created xsi:type="dcterms:W3CDTF">2021-11-29T22:17:51Z</dcterms:created>
  <dcterms:modified xsi:type="dcterms:W3CDTF">2022-01-27T21:11:51Z</dcterms:modified>
</cp:coreProperties>
</file>