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5\TRIMESTRALES 2025\Primer Trimestre 2025\"/>
    </mc:Choice>
  </mc:AlternateContent>
  <bookViews>
    <workbookView xWindow="0" yWindow="0" windowWidth="19200" windowHeight="6315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E155" i="59" s="1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F76" i="59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<sst xmlns="http://schemas.openxmlformats.org/spreadsheetml/2006/main" count="860" uniqueCount="604">
  <si>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</si>
  <si>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</si>
  <si>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</si>
  <si>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</si>
  <si>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</si>
  <si>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</si>
  <si>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</si>
  <si>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</si>
  <si>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</si>
  <si>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</si>
  <si>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</si>
  <si>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</si>
  <si>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</si>
  <si>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</si>
  <si>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</si>
  <si>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</si>
  <si>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</si>
  <si>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</si>
  <si>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</si>
  <si>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</si>
  <si>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</si>
  <si>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</si>
  <si>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</si>
  <si>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</si>
  <si>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</si>
  <si>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</si>
  <si>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</si>
  <si>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</si>
  <si>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</si>
  <si>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</si>
  <si>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</si>
  <si>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</si>
  <si>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</si>
  <si>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</si>
  <si>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</si>
  <si>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</si>
  <si>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</si>
  <si>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</si>
  <si>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</si>
  <si>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</si>
  <si>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</si>
  <si>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</si>
  <si>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</si>
  <si>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</si>
  <si>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</si>
  <si>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</si>
  <si>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</si>
  <si>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</si>
  <si>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</si>
  <si>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</si>
  <si>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</si>
  <si>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</si>
  <si>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</si>
  <si>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</si>
  <si>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</si>
  <si>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</si>
  <si>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</si>
  <si>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</si>
  <si>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</si>
  <si>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</si>
  <si>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</si>
  <si>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</si>
  <si>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</si>
  <si>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</si>
  <si>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</si>
  <si>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</si>
  <si>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</si>
  <si>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</si>
  <si>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</si>
  <si>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</si>
  <si>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</si>
  <si>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</si>
  <si>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</si>
  <si>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</si>
  <si>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</si>
  <si>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</si>
  <si>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</si>
  <si>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</si>
  <si>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</si>
  <si>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</si>
  <si>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</si>
  <si>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</si>
  <si>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</si>
  <si>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</si>
  <si>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</si>
  <si>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</si>
  <si>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</si>
  <si>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</si>
  <si>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</si>
  <si>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</si>
  <si>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</si>
  <si>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</si>
  <si>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</si>
  <si>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</si>
  <si>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</si>
  <si>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</si>
  <si>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</si>
  <si>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</si>
  <si>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</si>
  <si>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</si>
  <si>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</si>
  <si>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</si>
  <si>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</si>
  <si>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</si>
  <si>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</si>
  <si>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</si>
  <si>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</si>
  <si>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</si>
  <si>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</si>
  <si>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</si>
  <si>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</si>
  <si>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</si>
  <si>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</si>
  <si>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</si>
  <si>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</si>
  <si>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</si>
  <si>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</si>
  <si>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</si>
  <si>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</si>
  <si>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</si>
  <si>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</si>
  <si>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</si>
  <si>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</si>
  <si>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</si>
  <si>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</si>
  <si>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</si>
  <si>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</si>
  <si>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</si>
  <si>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</si>
  <si>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</si>
  <si>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</si>
  <si>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</si>
  <si>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</si>
  <si>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</si>
  <si>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</si>
  <si>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</si>
  <si>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</si>
  <si>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</si>
  <si>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</si>
  <si>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</si>
  <si>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</si>
  <si>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</si>
  <si>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</si>
  <si>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</si>
  <si>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</si>
  <si>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</si>
  <si>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</si>
  <si>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</si>
  <si>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</si>
  <si>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</si>
  <si>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</si>
  <si>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</si>
  <si>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</si>
  <si>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</si>
  <si>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</si>
  <si>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</si>
  <si>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</si>
  <si>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</si>
  <si>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</si>
  <si>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</si>
  <si>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</si>
  <si>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</si>
  <si>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</si>
  <si>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</si>
  <si>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</si>
  <si>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</si>
  <si>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</si>
  <si>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</si>
  <si>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</si>
  <si>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</si>
  <si>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</si>
  <si>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</si>
  <si>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</si>
  <si>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</si>
  <si>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</si>
  <si>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</si>
  <si>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</si>
  <si>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</si>
  <si>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</si>
  <si>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</si>
  <si>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</si>
  <si>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</si>
  <si>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</si>
  <si>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</si>
  <si>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</si>
  <si>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</si>
  <si>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</si>
  <si>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</si>
  <si>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</si>
  <si>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</si>
  <si>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</si>
  <si>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</si>
  <si>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</si>
  <si>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</si>
  <si>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</si>
  <si>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</si>
  <si>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</si>
  <si>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</si>
  <si>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</si>
  <si>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</si>
  <si>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</si>
  <si>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</si>
  <si>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</si>
  <si>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</si>
  <si>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</si>
  <si>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</si>
  <si>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</si>
  <si>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</si>
  <si>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</si>
  <si>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</si>
  <si>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</si>
  <si>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</si>
  <si>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</si>
  <si>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</si>
  <si>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</si>
  <si>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</si>
  <si>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</si>
  <si>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</si>
  <si>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</si>
  <si>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</si>
  <si>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</si>
  <si>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</si>
  <si>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</si>
  <si>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</si>
  <si>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</si>
  <si>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</si>
  <si>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</si>
  <si>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</si>
  <si>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</si>
  <si>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</si>
  <si>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</si>
  <si>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</si>
  <si>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</si>
  <si>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</si>
  <si>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</si>
  <si>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</si>
  <si>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</si>
  <si>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</si>
  <si>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</si>
  <si>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</si>
  <si>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</si>
  <si>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</si>
  <si>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</si>
  <si>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</si>
  <si>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</si>
  <si>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</si>
  <si>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</si>
  <si>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</si>
  <si>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</si>
  <si>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</si>
  <si>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</si>
  <si>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</si>
  <si>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</si>
  <si>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</si>
  <si>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</si>
  <si>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</si>
  <si>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</si>
  <si>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</si>
  <si>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</si>
  <si>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</si>
  <si>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</si>
  <si>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</si>
  <si>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</si>
  <si>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</si>
  <si>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</si>
  <si>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</si>
  <si>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</si>
  <si>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</si>
  <si>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</si>
  <si>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</si>
  <si>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</si>
  <si>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</si>
  <si>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</si>
  <si>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</si>
  <si>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</si>
  <si>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</si>
  <si>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</si>
  <si>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</si>
  <si>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</si>
  <si>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</si>
  <si>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</si>
  <si>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</si>
  <si>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</si>
  <si>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</si>
  <si>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</si>
  <si>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</si>
  <si>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</si>
  <si>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</si>
  <si>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</si>
  <si>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</si>
  <si>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</si>
  <si>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</si>
  <si>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</si>
  <si>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</si>
  <si>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</si>
  <si>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</si>
  <si>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</si>
  <si>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</si>
  <si>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</si>
  <si>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</si>
  <si>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</si>
  <si>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</si>
  <si>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</si>
  <si>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</si>
  <si>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</si>
  <si>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</si>
  <si>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</si>
  <si>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</si>
  <si>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</si>
  <si>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</si>
  <si>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</si>
  <si>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</si>
  <si>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</si>
  <si>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</si>
  <si>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</si>
  <si>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</si>
  <si>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</si>
  <si>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</si>
  <si>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</si>
  <si>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</si>
  <si>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</si>
  <si>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</si>
  <si>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</si>
  <si>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</si>
  <si>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</si>
  <si>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</si>
  <si>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</si>
  <si>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</si>
  <si>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</si>
  <si>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</si>
  <si>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</si>
  <si>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</si>
  <si>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</si>
  <si>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</si>
  <si>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</si>
  <si>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</si>
  <si>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</si>
  <si>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</si>
  <si>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</si>
  <si>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</si>
  <si>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</si>
  <si>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</si>
  <si>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</si>
  <si>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</si>
  <si>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</si>
  <si>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</si>
  <si>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</si>
  <si>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</si>
  <si>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</si>
  <si>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</si>
  <si>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</si>
  <si>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</si>
  <si>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</si>
  <si>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</si>
  <si>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</si>
  <si>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</si>
  <si>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</si>
  <si>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</si>
  <si>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</si>
  <si>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</si>
  <si>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</si>
  <si>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</si>
  <si>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</si>
  <si>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</si>
  <si>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</si>
  <si>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</si>
  <si>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</si>
  <si>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</si>
  <si>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</si>
  <si>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</si>
  <si>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</si>
  <si>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</si>
  <si>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</si>
  <si>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</si>
  <si>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</si>
  <si>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</si>
  <si>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</si>
  <si>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</si>
  <si>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</si>
  <si>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</si>
  <si>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</si>
  <si>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</si>
  <si>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</si>
  <si>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</si>
  <si>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</si>
  <si>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</si>
  <si>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</si>
  <si>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</si>
  <si>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</si>
  <si>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</si>
  <si>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</si>
  <si>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</si>
  <si>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</si>
  <si>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</si>
  <si>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</si>
  <si>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</si>
  <si>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</si>
  <si>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</si>
  <si>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</si>
  <si>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</si>
  <si>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</si>
  <si>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</si>
  <si>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</si>
  <si>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</si>
  <si>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</si>
  <si>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</si>
  <si>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</si>
  <si>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</si>
  <si>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</si>
  <si>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</si>
  <si>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</si>
  <si>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</si>
  <si>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</si>
  <si>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</si>
  <si>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</si>
  <si>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</si>
  <si>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</si>
  <si>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</si>
  <si>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</si>
  <si>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</si>
  <si>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</si>
  <si>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</si>
  <si>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</si>
  <si>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</si>
  <si>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</si>
  <si>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</si>
  <si>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</si>
  <si>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</si>
  <si>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</si>
  <si>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</si>
  <si>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</si>
  <si>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</si>
  <si>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</si>
  <si>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</si>
  <si>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</si>
  <si>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</si>
  <si>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</si>
  <si>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</si>
  <si>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</si>
  <si>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</si>
  <si>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</si>
  <si>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</si>
  <si>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</si>
  <si>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</si>
  <si>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</si>
  <si>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</si>
  <si>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</si>
  <si>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</si>
  <si>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</si>
  <si>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</si>
  <si>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</si>
  <si>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</si>
  <si>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</si>
  <si>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</si>
  <si>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</si>
  <si>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</si>
  <si>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</si>
  <si>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</si>
  <si>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</si>
  <si>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</si>
  <si>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</si>
  <si>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</si>
  <si>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</si>
  <si>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</si>
  <si>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</si>
  <si>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</si>
  <si>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</si>
  <si>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</si>
  <si>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</si>
  <si>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</si>
  <si>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</si>
  <si>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</si>
  <si>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</si>
  <si>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</si>
  <si>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</si>
  <si>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</si>
  <si>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</si>
  <si>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</si>
  <si>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</si>
  <si>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</si>
  <si>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</si>
  <si>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</si>
  <si>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</si>
  <si>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</si>
  <si>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</si>
  <si>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</si>
  <si>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</si>
  <si>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</si>
  <si>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</si>
  <si>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</si>
  <si>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</si>
  <si>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</si>
  <si>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</si>
  <si>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</si>
  <si>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</si>
  <si>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</si>
  <si>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</si>
  <si>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</si>
  <si>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</si>
  <si>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</si>
  <si>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</si>
  <si>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</si>
  <si>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</si>
  <si>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</si>
  <si>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</si>
  <si>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</si>
  <si>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</si>
  <si>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</si>
  <si>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</si>
  <si>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</si>
  <si>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</si>
  <si>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</si>
  <si>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</si>
  <si>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</si>
  <si>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</si>
  <si>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</si>
  <si>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</si>
  <si>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</si>
  <si>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</si>
  <si>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</si>
  <si>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</si>
  <si>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</si>
  <si>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</si>
  <si>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</si>
  <si>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</si>
  <si>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</si>
  <si>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</si>
  <si>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</si>
  <si>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</si>
  <si>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</si>
  <si>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</si>
  <si>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</si>
  <si>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</si>
  <si>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</si>
  <si>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</si>
  <si>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</si>
  <si>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</si>
  <si>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</si>
  <si>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</si>
  <si>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</si>
  <si>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</si>
  <si>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</si>
  <si>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</si>
  <si>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</si>
  <si>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</si>
  <si>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</si>
  <si>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</si>
  <si>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</si>
  <si>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</si>
  <si>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</si>
  <si>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</si>
  <si>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</si>
  <si>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</si>
  <si>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</si>
  <si>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</si>
  <si>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</si>
  <si>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</si>
  <si>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</si>
  <si>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</si>
  <si>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</si>
  <si>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</si>
  <si>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</si>
  <si>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</si>
  <si>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</si>
  <si>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</si>
  <si>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</si>
  <si>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</si>
  <si>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</si>
  <si>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</si>
  <si>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</si>
  <si>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</si>
  <si>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</si>
  <si>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</si>
  <si>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</si>
  <si>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</si>
  <si>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</si>
  <si>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</si>
  <si>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</si>
  <si>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</si>
  <si>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</si>
  <si>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</si>
  <si>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</si>
  <si>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</si>
  <si>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</si>
  <si>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</si>
  <si>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</si>
  <si>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</si>
  <si>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</si>
  <si>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</si>
  <si>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</si>
  <si>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</si>
  <si>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</si>
  <si>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</si>
  <si>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</si>
  <si>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</si>
  <si>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</si>
  <si>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</si>
  <si>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</si>
  <si>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</si>
  <si>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</si>
  <si>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</si>
  <si>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</si>
  <si>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Apaseo el Grande, Guanajuato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</si>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</sst>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5" fillId="0" borderId="0" xfId="10" applyFont="1" applyAlignment="1">
      <alignment horizontal="center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51" sqref="A1:D51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1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opLeftCell="A213" zoomScaleNormal="100" workbookViewId="0">
      <selection activeCell="E1" sqref="A1:E21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173863650.06999999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72115205.150000006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64352022.920000002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61206741.289999999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79463.61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3065818.02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4603253.95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481616.65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4121637.3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1428037.09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1428037.09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1731891.19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1639914.94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51912.88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40063.370000000003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101748444.91999999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95304631.969999984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54220188.479999997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40305199.189999998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779244.3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6443812.9500000002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6443812.9500000002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0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0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93918362.729999989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50321329.099999994</v>
      </c>
      <c r="D95" s="112">
        <f>C95/$C$94</f>
        <v>0.53579861953796648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38101179.879999995</v>
      </c>
      <c r="D96" s="112">
        <f t="shared" ref="D96:D159" si="0">C96/$C$94</f>
        <v>0.40568402996477576</v>
      </c>
      <c r="E96" s="41"/>
    </row>
    <row r="97" spans="1:5" x14ac:dyDescent="0.2">
      <c r="A97" s="43">
        <v>5111</v>
      </c>
      <c r="B97" s="41" t="s">
        <v>280</v>
      </c>
      <c r="C97" s="142">
        <v>24611440.07</v>
      </c>
      <c r="D97" s="44">
        <f t="shared" si="0"/>
        <v>0.26205141736503529</v>
      </c>
      <c r="E97" s="41"/>
    </row>
    <row r="98" spans="1:5" x14ac:dyDescent="0.2">
      <c r="A98" s="43">
        <v>5112</v>
      </c>
      <c r="B98" s="41" t="s">
        <v>281</v>
      </c>
      <c r="C98" s="142">
        <v>6149882.3700000001</v>
      </c>
      <c r="D98" s="44">
        <f t="shared" si="0"/>
        <v>6.5481149705302166E-2</v>
      </c>
      <c r="E98" s="41"/>
    </row>
    <row r="99" spans="1:5" x14ac:dyDescent="0.2">
      <c r="A99" s="43">
        <v>5113</v>
      </c>
      <c r="B99" s="41" t="s">
        <v>282</v>
      </c>
      <c r="C99" s="142">
        <v>187974.93</v>
      </c>
      <c r="D99" s="44">
        <f t="shared" si="0"/>
        <v>2.0014715390684282E-3</v>
      </c>
      <c r="E99" s="41"/>
    </row>
    <row r="100" spans="1:5" x14ac:dyDescent="0.2">
      <c r="A100" s="43">
        <v>5114</v>
      </c>
      <c r="B100" s="41" t="s">
        <v>283</v>
      </c>
      <c r="C100" s="142">
        <v>99562.15</v>
      </c>
      <c r="D100" s="44">
        <f t="shared" si="0"/>
        <v>1.060092479318714E-3</v>
      </c>
      <c r="E100" s="41"/>
    </row>
    <row r="101" spans="1:5" x14ac:dyDescent="0.2">
      <c r="A101" s="43">
        <v>5115</v>
      </c>
      <c r="B101" s="41" t="s">
        <v>284</v>
      </c>
      <c r="C101" s="142">
        <v>211418.11</v>
      </c>
      <c r="D101" s="44">
        <f t="shared" si="0"/>
        <v>2.2510838546855065E-3</v>
      </c>
      <c r="E101" s="41"/>
    </row>
    <row r="102" spans="1:5" x14ac:dyDescent="0.2">
      <c r="A102" s="43">
        <v>5116</v>
      </c>
      <c r="B102" s="41" t="s">
        <v>285</v>
      </c>
      <c r="C102" s="142">
        <v>6840902.25</v>
      </c>
      <c r="D102" s="44">
        <f t="shared" si="0"/>
        <v>7.2838815021365744E-2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5384112.9299999997</v>
      </c>
      <c r="D103" s="112">
        <f t="shared" si="0"/>
        <v>5.7327585080230246E-2</v>
      </c>
      <c r="E103" s="41"/>
    </row>
    <row r="104" spans="1:5" x14ac:dyDescent="0.2">
      <c r="A104" s="43">
        <v>5121</v>
      </c>
      <c r="B104" s="41" t="s">
        <v>287</v>
      </c>
      <c r="C104" s="142">
        <v>609906.54</v>
      </c>
      <c r="D104" s="44">
        <f t="shared" si="0"/>
        <v>6.4940073726943272E-3</v>
      </c>
      <c r="E104" s="41"/>
    </row>
    <row r="105" spans="1:5" x14ac:dyDescent="0.2">
      <c r="A105" s="43">
        <v>5122</v>
      </c>
      <c r="B105" s="41" t="s">
        <v>288</v>
      </c>
      <c r="C105" s="142">
        <v>317910.15000000002</v>
      </c>
      <c r="D105" s="44">
        <f t="shared" si="0"/>
        <v>3.384962650104325E-3</v>
      </c>
      <c r="E105" s="41"/>
    </row>
    <row r="106" spans="1:5" x14ac:dyDescent="0.2">
      <c r="A106" s="43">
        <v>5123</v>
      </c>
      <c r="B106" s="41" t="s">
        <v>289</v>
      </c>
      <c r="C106" s="142">
        <v>45124</v>
      </c>
      <c r="D106" s="44">
        <f t="shared" si="0"/>
        <v>4.8045982370587269E-4</v>
      </c>
      <c r="E106" s="41"/>
    </row>
    <row r="107" spans="1:5" x14ac:dyDescent="0.2">
      <c r="A107" s="43">
        <v>5124</v>
      </c>
      <c r="B107" s="41" t="s">
        <v>290</v>
      </c>
      <c r="C107" s="142">
        <v>173946.92</v>
      </c>
      <c r="D107" s="44">
        <f t="shared" si="0"/>
        <v>1.8521076703612168E-3</v>
      </c>
      <c r="E107" s="41"/>
    </row>
    <row r="108" spans="1:5" x14ac:dyDescent="0.2">
      <c r="A108" s="43">
        <v>5125</v>
      </c>
      <c r="B108" s="41" t="s">
        <v>291</v>
      </c>
      <c r="C108" s="142">
        <v>31349</v>
      </c>
      <c r="D108" s="44">
        <f t="shared" si="0"/>
        <v>3.3378989037663779E-4</v>
      </c>
      <c r="E108" s="41"/>
    </row>
    <row r="109" spans="1:5" x14ac:dyDescent="0.2">
      <c r="A109" s="43">
        <v>5126</v>
      </c>
      <c r="B109" s="41" t="s">
        <v>292</v>
      </c>
      <c r="C109" s="142">
        <v>1954564.76</v>
      </c>
      <c r="D109" s="44">
        <f t="shared" si="0"/>
        <v>2.0811316372912673E-2</v>
      </c>
      <c r="E109" s="41"/>
    </row>
    <row r="110" spans="1:5" x14ac:dyDescent="0.2">
      <c r="A110" s="43">
        <v>5127</v>
      </c>
      <c r="B110" s="41" t="s">
        <v>293</v>
      </c>
      <c r="C110" s="142">
        <v>737733.32</v>
      </c>
      <c r="D110" s="44">
        <f t="shared" si="0"/>
        <v>7.8550487738043642E-3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1513578.24</v>
      </c>
      <c r="D112" s="44">
        <f t="shared" si="0"/>
        <v>1.6115892526270832E-2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6836036.290000001</v>
      </c>
      <c r="D113" s="112">
        <f t="shared" si="0"/>
        <v>7.278700449296048E-2</v>
      </c>
      <c r="E113" s="41"/>
    </row>
    <row r="114" spans="1:5" x14ac:dyDescent="0.2">
      <c r="A114" s="43">
        <v>5131</v>
      </c>
      <c r="B114" s="41" t="s">
        <v>297</v>
      </c>
      <c r="C114" s="142">
        <v>674753.44</v>
      </c>
      <c r="D114" s="44">
        <f t="shared" si="0"/>
        <v>7.1844676630469619E-3</v>
      </c>
      <c r="E114" s="41"/>
    </row>
    <row r="115" spans="1:5" x14ac:dyDescent="0.2">
      <c r="A115" s="43">
        <v>5132</v>
      </c>
      <c r="B115" s="41" t="s">
        <v>298</v>
      </c>
      <c r="C115" s="142">
        <v>2050978.94</v>
      </c>
      <c r="D115" s="44">
        <f t="shared" si="0"/>
        <v>2.1837890699779667E-2</v>
      </c>
      <c r="E115" s="41"/>
    </row>
    <row r="116" spans="1:5" x14ac:dyDescent="0.2">
      <c r="A116" s="43">
        <v>5133</v>
      </c>
      <c r="B116" s="41" t="s">
        <v>299</v>
      </c>
      <c r="C116" s="142">
        <v>224385.28</v>
      </c>
      <c r="D116" s="44">
        <f t="shared" si="0"/>
        <v>2.3891523816814307E-3</v>
      </c>
      <c r="E116" s="41"/>
    </row>
    <row r="117" spans="1:5" x14ac:dyDescent="0.2">
      <c r="A117" s="43">
        <v>5134</v>
      </c>
      <c r="B117" s="41" t="s">
        <v>300</v>
      </c>
      <c r="C117" s="142">
        <v>345106.13</v>
      </c>
      <c r="D117" s="44">
        <f t="shared" si="0"/>
        <v>3.6745330728573705E-3</v>
      </c>
      <c r="E117" s="41"/>
    </row>
    <row r="118" spans="1:5" x14ac:dyDescent="0.2">
      <c r="A118" s="43">
        <v>5135</v>
      </c>
      <c r="B118" s="41" t="s">
        <v>301</v>
      </c>
      <c r="C118" s="142">
        <v>1697925.84</v>
      </c>
      <c r="D118" s="44">
        <f t="shared" si="0"/>
        <v>1.8078741905683135E-2</v>
      </c>
      <c r="E118" s="41"/>
    </row>
    <row r="119" spans="1:5" x14ac:dyDescent="0.2">
      <c r="A119" s="43">
        <v>5136</v>
      </c>
      <c r="B119" s="41" t="s">
        <v>302</v>
      </c>
      <c r="C119" s="142">
        <v>34800</v>
      </c>
      <c r="D119" s="44">
        <f t="shared" si="0"/>
        <v>3.7053456841069872E-4</v>
      </c>
      <c r="E119" s="41"/>
    </row>
    <row r="120" spans="1:5" x14ac:dyDescent="0.2">
      <c r="A120" s="43">
        <v>5137</v>
      </c>
      <c r="B120" s="41" t="s">
        <v>303</v>
      </c>
      <c r="C120" s="142">
        <v>47667.91</v>
      </c>
      <c r="D120" s="44">
        <f t="shared" si="0"/>
        <v>5.0754622008304694E-4</v>
      </c>
      <c r="E120" s="41"/>
    </row>
    <row r="121" spans="1:5" x14ac:dyDescent="0.2">
      <c r="A121" s="43">
        <v>5138</v>
      </c>
      <c r="B121" s="41" t="s">
        <v>304</v>
      </c>
      <c r="C121" s="142">
        <v>1487383.35</v>
      </c>
      <c r="D121" s="44">
        <f t="shared" si="0"/>
        <v>1.5836981254411187E-2</v>
      </c>
      <c r="E121" s="41"/>
    </row>
    <row r="122" spans="1:5" x14ac:dyDescent="0.2">
      <c r="A122" s="43">
        <v>5139</v>
      </c>
      <c r="B122" s="41" t="s">
        <v>305</v>
      </c>
      <c r="C122" s="142">
        <v>273035.40000000002</v>
      </c>
      <c r="D122" s="44">
        <f t="shared" si="0"/>
        <v>2.9071567270069687E-3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17415124.879999999</v>
      </c>
      <c r="D123" s="112">
        <f t="shared" si="0"/>
        <v>0.18542832704681669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9870883.1799999997</v>
      </c>
      <c r="D130" s="112">
        <f t="shared" si="0"/>
        <v>0.10510067353257832</v>
      </c>
      <c r="E130" s="41"/>
    </row>
    <row r="131" spans="1:5" x14ac:dyDescent="0.2">
      <c r="A131" s="43">
        <v>5231</v>
      </c>
      <c r="B131" s="41" t="s">
        <v>313</v>
      </c>
      <c r="C131" s="142">
        <v>9684121.1799999997</v>
      </c>
      <c r="D131" s="44">
        <f t="shared" si="0"/>
        <v>0.10311211672035075</v>
      </c>
      <c r="E131" s="41"/>
    </row>
    <row r="132" spans="1:5" x14ac:dyDescent="0.2">
      <c r="A132" s="43">
        <v>5232</v>
      </c>
      <c r="B132" s="41" t="s">
        <v>314</v>
      </c>
      <c r="C132" s="142">
        <v>186762</v>
      </c>
      <c r="D132" s="44">
        <f t="shared" si="0"/>
        <v>1.988556812227555E-3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7544241.7000000002</v>
      </c>
      <c r="D133" s="112">
        <f t="shared" si="0"/>
        <v>8.0327653514238401E-2</v>
      </c>
      <c r="E133" s="41"/>
    </row>
    <row r="134" spans="1:5" x14ac:dyDescent="0.2">
      <c r="A134" s="43">
        <v>5241</v>
      </c>
      <c r="B134" s="41" t="s">
        <v>315</v>
      </c>
      <c r="C134" s="142">
        <v>7276541.7000000002</v>
      </c>
      <c r="D134" s="44">
        <f t="shared" si="0"/>
        <v>7.7477305699194032E-2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267700</v>
      </c>
      <c r="D136" s="44">
        <f t="shared" si="0"/>
        <v>2.8503478150443693E-3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26181908.75</v>
      </c>
      <c r="D156" s="112">
        <f t="shared" si="0"/>
        <v>0.27877305341521685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26181908.75</v>
      </c>
      <c r="D163" s="112">
        <f t="shared" si="1"/>
        <v>0.27877305341521685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26181908.75</v>
      </c>
      <c r="D165" s="44">
        <f t="shared" si="1"/>
        <v>0.27877305341521685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zoomScale="60" zoomScaleNormal="100" workbookViewId="0">
      <selection activeCell="H191" sqref="A1:H19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10862121.1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265071.99</v>
      </c>
      <c r="D15" s="144">
        <v>265071.99</v>
      </c>
      <c r="E15" s="144">
        <v>345637.35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-41861.65</v>
      </c>
      <c r="D16" s="144">
        <v>24.42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3731</v>
      </c>
      <c r="D20" s="144">
        <v>3731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377000</v>
      </c>
      <c r="D21" s="144">
        <v>377000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1237014.93</v>
      </c>
      <c r="D23" s="144">
        <v>1237014.93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496074</v>
      </c>
      <c r="D24" s="144">
        <v>496074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30000</v>
      </c>
      <c r="D25" s="144">
        <v>30000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12781094.24</v>
      </c>
      <c r="D27" s="144">
        <v>12781094.24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527521139.54999995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24991378.460000001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6980800.9400000004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477690142.68000001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17858817.469999999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109054764.92000002</v>
      </c>
      <c r="D64" s="144">
        <f t="shared" ref="D64:E64" si="0">SUM(D65:D72)</f>
        <v>0</v>
      </c>
      <c r="E64" s="144">
        <f t="shared" si="0"/>
        <v>50061919.170000002</v>
      </c>
    </row>
    <row r="65" spans="1:9" x14ac:dyDescent="0.2">
      <c r="A65" s="16">
        <v>1241</v>
      </c>
      <c r="B65" s="14" t="s">
        <v>158</v>
      </c>
      <c r="C65" s="144">
        <v>26069471.859999999</v>
      </c>
      <c r="D65" s="144">
        <v>0</v>
      </c>
      <c r="E65" s="144">
        <v>10944633.550000001</v>
      </c>
    </row>
    <row r="66" spans="1:9" x14ac:dyDescent="0.2">
      <c r="A66" s="16">
        <v>1242</v>
      </c>
      <c r="B66" s="14" t="s">
        <v>159</v>
      </c>
      <c r="C66" s="144">
        <v>5031015.26</v>
      </c>
      <c r="D66" s="144">
        <v>0</v>
      </c>
      <c r="E66" s="144">
        <v>2870183.15</v>
      </c>
    </row>
    <row r="67" spans="1:9" x14ac:dyDescent="0.2">
      <c r="A67" s="16">
        <v>1243</v>
      </c>
      <c r="B67" s="14" t="s">
        <v>160</v>
      </c>
      <c r="C67" s="144">
        <v>405595.28</v>
      </c>
      <c r="D67" s="144">
        <v>0</v>
      </c>
      <c r="E67" s="144">
        <v>47346.95</v>
      </c>
    </row>
    <row r="68" spans="1:9" x14ac:dyDescent="0.2">
      <c r="A68" s="16">
        <v>1244</v>
      </c>
      <c r="B68" s="14" t="s">
        <v>161</v>
      </c>
      <c r="C68" s="144">
        <v>53669795.770000003</v>
      </c>
      <c r="D68" s="144">
        <v>0</v>
      </c>
      <c r="E68" s="144">
        <v>25381461.059999999</v>
      </c>
    </row>
    <row r="69" spans="1:9" x14ac:dyDescent="0.2">
      <c r="A69" s="16">
        <v>1245</v>
      </c>
      <c r="B69" s="14" t="s">
        <v>162</v>
      </c>
      <c r="C69" s="144">
        <v>3682075.73</v>
      </c>
      <c r="D69" s="144">
        <v>0</v>
      </c>
      <c r="E69" s="144">
        <v>2003745.13</v>
      </c>
    </row>
    <row r="70" spans="1:9" x14ac:dyDescent="0.2">
      <c r="A70" s="16">
        <v>1246</v>
      </c>
      <c r="B70" s="14" t="s">
        <v>163</v>
      </c>
      <c r="C70" s="144">
        <v>20065394.899999999</v>
      </c>
      <c r="D70" s="144">
        <v>0</v>
      </c>
      <c r="E70" s="144">
        <v>8814549.3300000001</v>
      </c>
    </row>
    <row r="71" spans="1:9" x14ac:dyDescent="0.2">
      <c r="A71" s="16">
        <v>1247</v>
      </c>
      <c r="B71" s="14" t="s">
        <v>164</v>
      </c>
      <c r="C71" s="144">
        <v>131416.12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556085.52</v>
      </c>
      <c r="D76" s="144">
        <f>SUM(D77:D81)</f>
        <v>0</v>
      </c>
      <c r="E76" s="144">
        <f>SUM(E77:E81)</f>
        <v>264744.97000000003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220750.32</v>
      </c>
      <c r="D77" s="144">
        <v>0</v>
      </c>
      <c r="E77" s="144">
        <v>22307.15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335335.2</v>
      </c>
      <c r="D80" s="144">
        <v>0</v>
      </c>
      <c r="E80" s="144">
        <v>242437.82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18214949.48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18214949.48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2978256.6900000013</v>
      </c>
      <c r="D110" s="144">
        <f>SUM(D111:D119)</f>
        <v>2978256.6900000013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0</v>
      </c>
      <c r="D111" s="144">
        <f>C111</f>
        <v>0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1589952.87</v>
      </c>
      <c r="D112" s="144">
        <f t="shared" ref="D112:D119" si="1">C112</f>
        <v>1589952.87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3514770.66</v>
      </c>
      <c r="D113" s="144">
        <f t="shared" si="1"/>
        <v>3514770.66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11396019.050000001</v>
      </c>
      <c r="D117" s="144">
        <f t="shared" si="1"/>
        <v>11396019.050000001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-13522485.890000001</v>
      </c>
      <c r="D119" s="144">
        <f t="shared" si="1"/>
        <v>-13522485.890000001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10342414.59</v>
      </c>
      <c r="D167" s="117"/>
      <c r="E167" s="117" t="str">
        <f>IF(OR(C167&lt;&gt;0,C168&lt;&gt;0,C169&lt;&gt;0,C170&lt;&gt;0),"","SIN INFORMACIÓN QUE REVELAR")</f>
        <v/>
      </c>
    </row>
    <row r="168" spans="1:5" x14ac:dyDescent="0.2">
      <c r="A168" s="116">
        <v>2191</v>
      </c>
      <c r="B168" s="117" t="s">
        <v>582</v>
      </c>
      <c r="C168" s="146">
        <v>10342414.59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F35" sqref="A1:F35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49433488.490000002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476000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79945287.340000004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184214831.84999999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Normal="100" workbookViewId="0">
      <selection activeCell="E149" sqref="A1:E1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261809966.78999999</v>
      </c>
      <c r="D10" s="147">
        <v>206848664.30000001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10862121.1</v>
      </c>
      <c r="D12" s="147">
        <v>10615976.27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272672087.88999999</v>
      </c>
      <c r="D16" s="148">
        <f>SUM(D9:D15)</f>
        <v>217464640.57000002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46250838.780000001</v>
      </c>
      <c r="D21" s="148">
        <f>SUM(D22:D28)</f>
        <v>232523278.41999999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46250838.780000001</v>
      </c>
      <c r="D26" s="147">
        <v>232523278.41999999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0</v>
      </c>
      <c r="D29" s="148">
        <f>SUM(D30:D37)</f>
        <v>10868877.189999999</v>
      </c>
    </row>
    <row r="30" spans="1:5" x14ac:dyDescent="0.2">
      <c r="A30" s="26">
        <v>1241</v>
      </c>
      <c r="B30" s="22" t="s">
        <v>158</v>
      </c>
      <c r="C30" s="147">
        <v>0</v>
      </c>
      <c r="D30" s="147">
        <v>3170510.38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1345335.7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229807.6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4400000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1591807.39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131416.12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189370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189370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46250838.780000001</v>
      </c>
      <c r="D44" s="148">
        <f>D21+D29+D38</f>
        <v>243581525.60999998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79945287.340000004</v>
      </c>
      <c r="D48" s="148">
        <v>139724177.77000001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14851475.859999999</v>
      </c>
      <c r="D49" s="148">
        <f>D54+D66+D94+D97+D50</f>
        <v>5720271.6299999999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5672825.6299999999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5672825.6299999999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5640642.4500000002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32183.18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14851475.859999999</v>
      </c>
      <c r="D97" s="148">
        <f>SUM(D98:D102)</f>
        <v>47446</v>
      </c>
    </row>
    <row r="98" spans="1:4" x14ac:dyDescent="0.2">
      <c r="A98" s="26">
        <v>2111</v>
      </c>
      <c r="B98" s="22" t="s">
        <v>523</v>
      </c>
      <c r="C98" s="147">
        <v>3434485.07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897630.06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528250.1</v>
      </c>
      <c r="D100" s="147">
        <v>47446</v>
      </c>
    </row>
    <row r="101" spans="1:4" x14ac:dyDescent="0.2">
      <c r="A101" s="26">
        <v>2115</v>
      </c>
      <c r="B101" s="22" t="s">
        <v>526</v>
      </c>
      <c r="C101" s="147">
        <v>9991110.6300000008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-996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-996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-995.69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-0.01</v>
      </c>
    </row>
    <row r="141" spans="1:4" x14ac:dyDescent="0.2">
      <c r="A141" s="26">
        <v>1124</v>
      </c>
      <c r="B141" s="86" t="s">
        <v>535</v>
      </c>
      <c r="C141" s="147">
        <v>-0.31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0.01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94797759.200000003</v>
      </c>
      <c r="D145" s="148">
        <f>D48+D49+D103-D109-D112</f>
        <v>145444449.40000001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showGridLines="0" workbookViewId="0">
      <selection activeCell="C28" sqref="A1:C28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173863650.06999999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173863650.06999999</v>
      </c>
    </row>
    <row r="23" spans="1:3" ht="11.25" customHeight="1" x14ac:dyDescent="0.2">
      <c r="A23" s="197" t="s">
        <v>518</v>
      </c>
      <c r="B23" s="197"/>
      <c r="C23" s="197"/>
    </row>
    <row r="24" spans="1:3" x14ac:dyDescent="0.2">
      <c r="A24" s="197"/>
      <c r="B24" s="197"/>
      <c r="C24" s="197"/>
    </row>
  </sheetData>
  <mergeCells count="6">
    <mergeCell ref="A23:C24"/>
    <mergeCell ref="A1:C1"/>
    <mergeCell ref="A2:C2"/>
    <mergeCell ref="A3:C3"/>
    <mergeCell ref="A4:C4"/>
    <mergeCell ref="A5:B5"/>
  </mergeCells>
  <pageMargins left="0.7" right="0.7" top="0.75" bottom="0.75" header="0.3" footer="0.3"/>
  <pageSetup fitToHeight="0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showGridLines="0" workbookViewId="0">
      <selection activeCell="C44" sqref="A1:C44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142470999.49000001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48552636.759999998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48023695.210000001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528941.55000000005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93918362.730000019</v>
      </c>
    </row>
    <row r="42" spans="1:3" ht="15" customHeight="1" x14ac:dyDescent="0.2">
      <c r="A42" s="197" t="s">
        <v>518</v>
      </c>
      <c r="B42" s="197"/>
      <c r="C42" s="197"/>
    </row>
    <row r="43" spans="1:3" x14ac:dyDescent="0.2">
      <c r="A43" s="197"/>
      <c r="B43" s="197"/>
      <c r="C43" s="197"/>
    </row>
  </sheetData>
  <mergeCells count="6">
    <mergeCell ref="A42:C43"/>
    <mergeCell ref="A1:C1"/>
    <mergeCell ref="A2:C2"/>
    <mergeCell ref="A3:C3"/>
    <mergeCell ref="A4:C4"/>
    <mergeCell ref="A5:B5"/>
  </mergeCells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A29" zoomScale="78" workbookViewId="0">
      <selection sqref="A1:H60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395328870.42000002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-423491205.5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202025985.15000001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996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-173864646.06999999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-395328870.42000002</v>
      </c>
    </row>
    <row r="51" spans="1:3" x14ac:dyDescent="0.2">
      <c r="A51" s="22">
        <v>8220</v>
      </c>
      <c r="B51" s="103" t="s">
        <v>46</v>
      </c>
      <c r="C51" s="161">
        <v>616055787.24000001</v>
      </c>
    </row>
    <row r="52" spans="1:3" x14ac:dyDescent="0.2">
      <c r="A52" s="22">
        <v>8230</v>
      </c>
      <c r="B52" s="103" t="s">
        <v>600</v>
      </c>
      <c r="C52" s="161">
        <v>-407556043.83999997</v>
      </c>
    </row>
    <row r="53" spans="1:3" x14ac:dyDescent="0.2">
      <c r="A53" s="22">
        <v>8240</v>
      </c>
      <c r="B53" s="103" t="s">
        <v>45</v>
      </c>
      <c r="C53" s="161">
        <v>44358127.530000001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16624332.289999999</v>
      </c>
    </row>
    <row r="56" spans="1:3" x14ac:dyDescent="0.2">
      <c r="A56" s="22">
        <v>8270</v>
      </c>
      <c r="B56" s="103" t="s">
        <v>42</v>
      </c>
      <c r="C56" s="161">
        <v>125846667.2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2025-05-09T21:24:13Z</cp:lastPrinted>
  <dcterms:created xsi:type="dcterms:W3CDTF">2012-12-11T20:36:24Z</dcterms:created>
  <dcterms:modified xsi:type="dcterms:W3CDTF">2025-05-09T21:24:40Z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