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Escritorio\CUENTA PUBLICA 1ER TRIM 23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46" i="4" l="1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73" i="4" l="1"/>
  <c r="E73" i="4"/>
  <c r="C73" i="4"/>
  <c r="D72" i="4"/>
  <c r="G72" i="4" s="1"/>
  <c r="D71" i="4"/>
  <c r="G71" i="4" s="1"/>
  <c r="D70" i="4"/>
  <c r="G70" i="4" s="1"/>
  <c r="D69" i="4"/>
  <c r="G69" i="4" s="1"/>
  <c r="D68" i="4"/>
  <c r="G68" i="4" s="1"/>
  <c r="D67" i="4"/>
  <c r="G67" i="4" s="1"/>
  <c r="D66" i="4"/>
  <c r="G66" i="4" s="1"/>
  <c r="B73" i="4"/>
  <c r="F59" i="4"/>
  <c r="E59" i="4"/>
  <c r="D58" i="4"/>
  <c r="G58" i="4" s="1"/>
  <c r="D57" i="4"/>
  <c r="G57" i="4" s="1"/>
  <c r="D56" i="4"/>
  <c r="G56" i="4" s="1"/>
  <c r="D55" i="4"/>
  <c r="G55" i="4" s="1"/>
  <c r="C59" i="4"/>
  <c r="B59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48" i="4"/>
  <c r="E48" i="4"/>
  <c r="C48" i="4"/>
  <c r="B48" i="4"/>
  <c r="G59" i="4" l="1"/>
  <c r="G73" i="4"/>
  <c r="D59" i="4"/>
  <c r="D73" i="4"/>
  <c r="G48" i="4"/>
  <c r="D48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D10" i="6"/>
  <c r="G10" i="6" s="1"/>
  <c r="D11" i="6"/>
  <c r="D12" i="6"/>
  <c r="G12" i="6" s="1"/>
  <c r="G11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D53" i="6" s="1"/>
  <c r="G53" i="6" s="1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<sst xmlns="http://schemas.openxmlformats.org/spreadsheetml/2006/main" count="237" uniqueCount="176">
  <si>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</si>
  <si>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</si>
  <si>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</si>
  <si>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</si>
  <si>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</si>
  <si>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</si>
  <si>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</si>
  <si>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</si>
  <si>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</si>
  <si>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</si>
  <si>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</si>
  <si>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</si>
  <si>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</si>
  <si>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</si>
  <si>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</si>
  <si>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</si>
  <si>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</si>
  <si>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</si>
  <si>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</si>
  <si>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</si>
  <si>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</si>
  <si>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</si>
  <si>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</si>
  <si>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</si>
  <si>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</si>
  <si>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</si>
  <si>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</si>
  <si>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</si>
  <si>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</si>
  <si>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</si>
  <si>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</si>
  <si>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</si>
  <si>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</si>
  <si>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</si>
  <si>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</si>
  <si>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</si>
  <si>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</si>
  <si>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</si>
  <si>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</si>
  <si>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</si>
  <si>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</si>
  <si>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</si>
  <si>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</si>
  <si>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</si>
  <si>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</si>
  <si>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</si>
  <si>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</si>
  <si>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</si>
  <si>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</si>
  <si>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</si>
  <si>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</si>
  <si>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</si>
  <si>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</si>
  <si>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</si>
  <si>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</si>
  <si>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</si>
  <si>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</si>
  <si>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</si>
  <si>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</si>
  <si>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</si>
  <si>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</si>
  <si>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</si>
  <si>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</si>
  <si>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</si>
  <si>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</si>
  <si>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</si>
  <si>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</si>
  <si>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</si>
  <si>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</si>
  <si>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</si>
  <si>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</si>
  <si>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</si>
  <si>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</si>
  <si>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</si>
  <si>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</si>
  <si>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</si>
  <si>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</si>
  <si>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</si>
  <si>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</si>
  <si>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</si>
  <si>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</si>
  <si>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</si>
  <si>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</si>
  <si>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</si>
  <si>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</si>
  <si>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</si>
  <si>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</si>
  <si>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</si>
  <si>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</si>
  <si>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</si>
  <si>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</si>
  <si>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</si>
  <si>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</si>
  <si>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</si>
  <si>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</si>
  <si>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</si>
  <si>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</si>
  <si>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</si>
  <si>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</si>
  <si>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</si>
  <si>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</si>
  <si>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</si>
  <si>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</si>
  <si>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</si>
  <si>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</si>
  <si>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</si>
  <si>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</si>
  <si>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</si>
  <si>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</si>
  <si>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</si>
  <si>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</si>
  <si>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</si>
  <si>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</si>
  <si>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</si>
  <si>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</si>
  <si>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</si>
  <si>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</si>
  <si>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</si>
  <si>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</si>
  <si>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</si>
  <si>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</si>
  <si>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</si>
  <si>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</si>
  <si>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</si>
  <si>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</si>
  <si>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</si>
  <si>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</si>
  <si>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</si>
  <si>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</si>
  <si>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Apaseo el Grande, Guanajuato
Estado Analítico del Ejercicio del Presupuesto de Egresos
Clasificación por Objeto del Gasto (Capítulo y Concepto)
Del 1 de Enero al 31 de Marzo de 2023</t>
  </si>
  <si>
    <t>Municipio de Apaseo el Grande, Guanajuato
Estado Analítico del Ejercicio del Presupuesto de Egresos
Clasificación Económica (por Tipo de Gasto)
Del 1 de Enero al 31 de Marzo de 2023</t>
  </si>
  <si>
    <t>31111M040010100 ALEJANDRO APASEO CERVANT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</si>
  <si>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</si>
  <si>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</si>
  <si>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</si>
  <si>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</si>
  <si>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</si>
  <si>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</si>
  <si>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</si>
  <si>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</si>
  <si>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</si>
  <si>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</si>
  <si>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</si>
  <si>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</si>
  <si>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</si>
  <si>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</si>
  <si>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</si>
  <si>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</si>
  <si>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</si>
  <si>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</si>
  <si>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</si>
  <si>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</si>
  <si>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</si>
  <si>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</si>
  <si>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</si>
  <si>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</si>
  <si>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</si>
  <si>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</si>
  <si>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</si>
  <si>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</si>
  <si>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</si>
  <si>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</si>
  <si>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</si>
  <si>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</si>
  <si>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</si>
  <si>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</si>
  <si>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</si>
  <si>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</si>
  <si>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</si>
  <si>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</si>
  <si>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</si>
  <si>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I040000000 INGRESOS GENERICOS</t>
  </si>
  <si>
    <t>Municipio de Apaseo el Grande, Guanajuato
Estado Analítico del Ejercicio del Presupuesto de Egresos
Clasificación Administrativa
Del 1 de Enero al 31 de Marzo de 2023</t>
  </si>
  <si>
    <t>Municipio de Apaseo el Grande, Guanajuato
Estado Analítico del Ejercicio del Presupuesto de Egresos
Clasificación Administrativa (Poderes)
Del 1 de Enero al 31 de Marzo de 2023</t>
  </si>
  <si>
    <t>Municipio de Apaseo el Grande, Guanajuato
Estado Analítico del Ejercicio del Presupuesto de Egresos
Clasificación Administrativa (Sector Paraestatal)
Del 1 de Enero al 31 de Marzo de 2023</t>
  </si>
  <si>
    <t>Municipio de Apaseo el Grande, Guanajuato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</si>
</sst>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topLeftCell="A4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4" t="s">
        <v>129</v>
      </c>
      <c r="B1" s="34"/>
      <c r="C1" s="34"/>
      <c r="D1" s="34"/>
      <c r="E1" s="34"/>
      <c r="F1" s="34"/>
      <c r="G1" s="35"/>
    </row>
    <row r="2" spans="1:8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8" ht="24.95" customHeight="1" x14ac:dyDescent="0.2">
      <c r="A3" s="40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8"/>
    </row>
    <row r="4" spans="1:8" x14ac:dyDescent="0.2">
      <c r="A4" s="41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x14ac:dyDescent="0.2">
      <c r="A5" s="24" t="s">
        <v>58</v>
      </c>
      <c r="B5" s="17">
        <f>SUM(B6:B12)</f>
        <v>177143314.47999999</v>
      </c>
      <c r="C5" s="17">
        <f>SUM(C6:C12)</f>
        <v>15000</v>
      </c>
      <c r="D5" s="17">
        <f>B5+C5</f>
        <v>177158314.47999999</v>
      </c>
      <c r="E5" s="17">
        <f>SUM(E6:E12)</f>
        <v>34677188.640000001</v>
      </c>
      <c r="F5" s="17">
        <f>SUM(F6:F12)</f>
        <v>34447755.239999995</v>
      </c>
      <c r="G5" s="17">
        <f>D5-E5</f>
        <v>142481125.83999997</v>
      </c>
    </row>
    <row r="6" spans="1:8" x14ac:dyDescent="0.2">
      <c r="A6" s="26" t="s">
        <v>62</v>
      </c>
      <c r="B6" s="7">
        <v>96690492.859999999</v>
      </c>
      <c r="C6" s="7">
        <v>0</v>
      </c>
      <c r="D6" s="7">
        <f t="shared" ref="D6:D69" si="0">B6+C6</f>
        <v>96690492.859999999</v>
      </c>
      <c r="E6" s="7">
        <v>19892199.75</v>
      </c>
      <c r="F6" s="7">
        <v>19892199.75</v>
      </c>
      <c r="G6" s="7">
        <f t="shared" ref="G6:G69" si="1">D6-E6</f>
        <v>76798293.109999999</v>
      </c>
      <c r="H6" s="13">
        <v>1100</v>
      </c>
    </row>
    <row r="7" spans="1:8" x14ac:dyDescent="0.2">
      <c r="A7" s="26" t="s">
        <v>63</v>
      </c>
      <c r="B7" s="7">
        <v>12619607.140000001</v>
      </c>
      <c r="C7" s="7">
        <v>0</v>
      </c>
      <c r="D7" s="7">
        <f t="shared" si="0"/>
        <v>12619607.140000001</v>
      </c>
      <c r="E7" s="7">
        <v>3158252.68</v>
      </c>
      <c r="F7" s="7">
        <v>3158252.68</v>
      </c>
      <c r="G7" s="7">
        <f t="shared" si="1"/>
        <v>9461354.4600000009</v>
      </c>
      <c r="H7" s="13">
        <v>1200</v>
      </c>
    </row>
    <row r="8" spans="1:8" x14ac:dyDescent="0.2">
      <c r="A8" s="26" t="s">
        <v>64</v>
      </c>
      <c r="B8" s="7">
        <v>16668471.699999999</v>
      </c>
      <c r="C8" s="7">
        <v>15000</v>
      </c>
      <c r="D8" s="7">
        <f t="shared" si="0"/>
        <v>16683471.699999999</v>
      </c>
      <c r="E8" s="7">
        <v>324344.39</v>
      </c>
      <c r="F8" s="7">
        <v>304975.90000000002</v>
      </c>
      <c r="G8" s="7">
        <f t="shared" si="1"/>
        <v>16359127.309999999</v>
      </c>
      <c r="H8" s="13">
        <v>1300</v>
      </c>
    </row>
    <row r="9" spans="1:8" x14ac:dyDescent="0.2">
      <c r="A9" s="26" t="s">
        <v>33</v>
      </c>
      <c r="B9" s="7">
        <v>20377639.739999998</v>
      </c>
      <c r="C9" s="7">
        <v>69341.87</v>
      </c>
      <c r="D9" s="7">
        <f t="shared" si="0"/>
        <v>20446981.609999999</v>
      </c>
      <c r="E9" s="7">
        <v>4682203.8</v>
      </c>
      <c r="F9" s="7">
        <v>4682203.8</v>
      </c>
      <c r="G9" s="7">
        <f t="shared" si="1"/>
        <v>15764777.809999999</v>
      </c>
      <c r="H9" s="13">
        <v>1400</v>
      </c>
    </row>
    <row r="10" spans="1:8" x14ac:dyDescent="0.2">
      <c r="A10" s="26" t="s">
        <v>65</v>
      </c>
      <c r="B10" s="7">
        <v>6543192.2599999998</v>
      </c>
      <c r="C10" s="7">
        <v>-69341.87</v>
      </c>
      <c r="D10" s="7">
        <f t="shared" si="0"/>
        <v>6473850.3899999997</v>
      </c>
      <c r="E10" s="7">
        <v>1497920.02</v>
      </c>
      <c r="F10" s="7">
        <v>1287855.1100000001</v>
      </c>
      <c r="G10" s="7">
        <f t="shared" si="1"/>
        <v>4975930.3699999992</v>
      </c>
      <c r="H10" s="13">
        <v>1500</v>
      </c>
    </row>
    <row r="11" spans="1:8" x14ac:dyDescent="0.2">
      <c r="A11" s="26" t="s">
        <v>34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3">
        <v>1600</v>
      </c>
    </row>
    <row r="12" spans="1:8" x14ac:dyDescent="0.2">
      <c r="A12" s="26" t="s">
        <v>66</v>
      </c>
      <c r="B12" s="7">
        <v>24243910.780000001</v>
      </c>
      <c r="C12" s="7">
        <v>0</v>
      </c>
      <c r="D12" s="7">
        <f t="shared" si="0"/>
        <v>24243910.780000001</v>
      </c>
      <c r="E12" s="7">
        <v>5122268</v>
      </c>
      <c r="F12" s="7">
        <v>5122268</v>
      </c>
      <c r="G12" s="7">
        <f t="shared" si="1"/>
        <v>19121642.780000001</v>
      </c>
      <c r="H12" s="13">
        <v>1700</v>
      </c>
    </row>
    <row r="13" spans="1:8" x14ac:dyDescent="0.2">
      <c r="A13" s="24" t="s">
        <v>123</v>
      </c>
      <c r="B13" s="18">
        <f>SUM(B14:B22)</f>
        <v>26839610.689999998</v>
      </c>
      <c r="C13" s="18">
        <f>SUM(C14:C22)</f>
        <v>520598.19999999995</v>
      </c>
      <c r="D13" s="18">
        <f t="shared" si="0"/>
        <v>27360208.889999997</v>
      </c>
      <c r="E13" s="18">
        <f>SUM(E14:E22)</f>
        <v>5305517.93</v>
      </c>
      <c r="F13" s="18">
        <f>SUM(F14:F22)</f>
        <v>5305517.93</v>
      </c>
      <c r="G13" s="18">
        <f t="shared" si="1"/>
        <v>22054690.959999997</v>
      </c>
      <c r="H13" s="25">
        <v>0</v>
      </c>
    </row>
    <row r="14" spans="1:8" x14ac:dyDescent="0.2">
      <c r="A14" s="26" t="s">
        <v>67</v>
      </c>
      <c r="B14" s="7">
        <v>5260415.45</v>
      </c>
      <c r="C14" s="7">
        <v>-1245000</v>
      </c>
      <c r="D14" s="7">
        <f t="shared" si="0"/>
        <v>4015415.45</v>
      </c>
      <c r="E14" s="7">
        <v>357188.98</v>
      </c>
      <c r="F14" s="7">
        <v>357188.98</v>
      </c>
      <c r="G14" s="7">
        <f t="shared" si="1"/>
        <v>3658226.47</v>
      </c>
      <c r="H14" s="13">
        <v>2100</v>
      </c>
    </row>
    <row r="15" spans="1:8" x14ac:dyDescent="0.2">
      <c r="A15" s="26" t="s">
        <v>68</v>
      </c>
      <c r="B15" s="7">
        <v>290050.94</v>
      </c>
      <c r="C15" s="7">
        <v>1200000</v>
      </c>
      <c r="D15" s="7">
        <f t="shared" si="0"/>
        <v>1490050.94</v>
      </c>
      <c r="E15" s="7">
        <v>59487.64</v>
      </c>
      <c r="F15" s="7">
        <v>59487.64</v>
      </c>
      <c r="G15" s="7">
        <f t="shared" si="1"/>
        <v>1430563.3</v>
      </c>
      <c r="H15" s="13">
        <v>2200</v>
      </c>
    </row>
    <row r="16" spans="1:8" x14ac:dyDescent="0.2">
      <c r="A16" s="26" t="s">
        <v>69</v>
      </c>
      <c r="B16" s="7">
        <v>16372.13</v>
      </c>
      <c r="C16" s="7">
        <v>0</v>
      </c>
      <c r="D16" s="7">
        <f t="shared" si="0"/>
        <v>16372.13</v>
      </c>
      <c r="E16" s="7">
        <v>0</v>
      </c>
      <c r="F16" s="7">
        <v>0</v>
      </c>
      <c r="G16" s="7">
        <f t="shared" si="1"/>
        <v>16372.13</v>
      </c>
      <c r="H16" s="13">
        <v>2300</v>
      </c>
    </row>
    <row r="17" spans="1:8" x14ac:dyDescent="0.2">
      <c r="A17" s="26" t="s">
        <v>70</v>
      </c>
      <c r="B17" s="7">
        <v>2750784.16</v>
      </c>
      <c r="C17" s="7">
        <v>0</v>
      </c>
      <c r="D17" s="7">
        <f t="shared" si="0"/>
        <v>2750784.16</v>
      </c>
      <c r="E17" s="7">
        <v>216953.43</v>
      </c>
      <c r="F17" s="7">
        <v>216953.43</v>
      </c>
      <c r="G17" s="7">
        <f t="shared" si="1"/>
        <v>2533830.73</v>
      </c>
      <c r="H17" s="13">
        <v>2400</v>
      </c>
    </row>
    <row r="18" spans="1:8" x14ac:dyDescent="0.2">
      <c r="A18" s="26" t="s">
        <v>71</v>
      </c>
      <c r="B18" s="7">
        <v>175269.82</v>
      </c>
      <c r="C18" s="7">
        <v>0</v>
      </c>
      <c r="D18" s="7">
        <f t="shared" si="0"/>
        <v>175269.82</v>
      </c>
      <c r="E18" s="7">
        <v>0</v>
      </c>
      <c r="F18" s="7">
        <v>0</v>
      </c>
      <c r="G18" s="7">
        <f t="shared" si="1"/>
        <v>175269.82</v>
      </c>
      <c r="H18" s="13">
        <v>2500</v>
      </c>
    </row>
    <row r="19" spans="1:8" x14ac:dyDescent="0.2">
      <c r="A19" s="26" t="s">
        <v>72</v>
      </c>
      <c r="B19" s="7">
        <v>13168762.76</v>
      </c>
      <c r="C19" s="7">
        <v>-20000</v>
      </c>
      <c r="D19" s="7">
        <f t="shared" si="0"/>
        <v>13148762.76</v>
      </c>
      <c r="E19" s="7">
        <v>2664087.59</v>
      </c>
      <c r="F19" s="7">
        <v>2664087.59</v>
      </c>
      <c r="G19" s="7">
        <f t="shared" si="1"/>
        <v>10484675.17</v>
      </c>
      <c r="H19" s="13">
        <v>2600</v>
      </c>
    </row>
    <row r="20" spans="1:8" x14ac:dyDescent="0.2">
      <c r="A20" s="26" t="s">
        <v>73</v>
      </c>
      <c r="B20" s="7">
        <v>1319064.3500000001</v>
      </c>
      <c r="C20" s="7">
        <v>570598.19999999995</v>
      </c>
      <c r="D20" s="7">
        <f t="shared" si="0"/>
        <v>1889662.55</v>
      </c>
      <c r="E20" s="7">
        <v>584054.19999999995</v>
      </c>
      <c r="F20" s="7">
        <v>584054.19999999995</v>
      </c>
      <c r="G20" s="7">
        <f t="shared" si="1"/>
        <v>1305608.3500000001</v>
      </c>
      <c r="H20" s="13">
        <v>2700</v>
      </c>
    </row>
    <row r="21" spans="1:8" x14ac:dyDescent="0.2">
      <c r="A21" s="26" t="s">
        <v>74</v>
      </c>
      <c r="B21" s="7">
        <v>2079</v>
      </c>
      <c r="C21" s="7">
        <v>0</v>
      </c>
      <c r="D21" s="7">
        <f t="shared" si="0"/>
        <v>2079</v>
      </c>
      <c r="E21" s="7">
        <v>0</v>
      </c>
      <c r="F21" s="7">
        <v>0</v>
      </c>
      <c r="G21" s="7">
        <f t="shared" si="1"/>
        <v>2079</v>
      </c>
      <c r="H21" s="13">
        <v>2800</v>
      </c>
    </row>
    <row r="22" spans="1:8" x14ac:dyDescent="0.2">
      <c r="A22" s="26" t="s">
        <v>75</v>
      </c>
      <c r="B22" s="7">
        <v>3856812.08</v>
      </c>
      <c r="C22" s="7">
        <v>15000</v>
      </c>
      <c r="D22" s="7">
        <f t="shared" si="0"/>
        <v>3871812.08</v>
      </c>
      <c r="E22" s="7">
        <v>1423746.09</v>
      </c>
      <c r="F22" s="7">
        <v>1423746.09</v>
      </c>
      <c r="G22" s="7">
        <f t="shared" si="1"/>
        <v>2448065.9900000002</v>
      </c>
      <c r="H22" s="13">
        <v>2900</v>
      </c>
    </row>
    <row r="23" spans="1:8" x14ac:dyDescent="0.2">
      <c r="A23" s="24" t="s">
        <v>59</v>
      </c>
      <c r="B23" s="18">
        <f>SUM(B24:B32)</f>
        <v>34073065.509999998</v>
      </c>
      <c r="C23" s="18">
        <f>SUM(C24:C32)</f>
        <v>2657240</v>
      </c>
      <c r="D23" s="18">
        <f t="shared" si="0"/>
        <v>36730305.509999998</v>
      </c>
      <c r="E23" s="18">
        <f>SUM(E24:E32)</f>
        <v>5900884.6200000001</v>
      </c>
      <c r="F23" s="18">
        <f>SUM(F24:F32)</f>
        <v>5917022.8499999996</v>
      </c>
      <c r="G23" s="18">
        <f t="shared" si="1"/>
        <v>30829420.889999997</v>
      </c>
      <c r="H23" s="25">
        <v>0</v>
      </c>
    </row>
    <row r="24" spans="1:8" x14ac:dyDescent="0.2">
      <c r="A24" s="26" t="s">
        <v>76</v>
      </c>
      <c r="B24" s="7">
        <v>2136322.44</v>
      </c>
      <c r="C24" s="7">
        <v>70000</v>
      </c>
      <c r="D24" s="7">
        <f t="shared" si="0"/>
        <v>2206322.44</v>
      </c>
      <c r="E24" s="7">
        <v>396143.45</v>
      </c>
      <c r="F24" s="7">
        <v>396143.45</v>
      </c>
      <c r="G24" s="7">
        <f t="shared" si="1"/>
        <v>1810178.99</v>
      </c>
      <c r="H24" s="13">
        <v>3100</v>
      </c>
    </row>
    <row r="25" spans="1:8" x14ac:dyDescent="0.2">
      <c r="A25" s="26" t="s">
        <v>77</v>
      </c>
      <c r="B25" s="7">
        <v>2710420.33</v>
      </c>
      <c r="C25" s="7">
        <v>327240</v>
      </c>
      <c r="D25" s="7">
        <f t="shared" si="0"/>
        <v>3037660.33</v>
      </c>
      <c r="E25" s="7">
        <v>571862.69999999995</v>
      </c>
      <c r="F25" s="7">
        <v>571862.69999999995</v>
      </c>
      <c r="G25" s="7">
        <f t="shared" si="1"/>
        <v>2465797.63</v>
      </c>
      <c r="H25" s="13">
        <v>3200</v>
      </c>
    </row>
    <row r="26" spans="1:8" x14ac:dyDescent="0.2">
      <c r="A26" s="26" t="s">
        <v>78</v>
      </c>
      <c r="B26" s="7">
        <v>1145770.6299999999</v>
      </c>
      <c r="C26" s="7">
        <v>2125000</v>
      </c>
      <c r="D26" s="7">
        <f t="shared" si="0"/>
        <v>3270770.63</v>
      </c>
      <c r="E26" s="7">
        <v>937905.77</v>
      </c>
      <c r="F26" s="7">
        <v>954044</v>
      </c>
      <c r="G26" s="7">
        <f t="shared" si="1"/>
        <v>2332864.86</v>
      </c>
      <c r="H26" s="13">
        <v>3300</v>
      </c>
    </row>
    <row r="27" spans="1:8" x14ac:dyDescent="0.2">
      <c r="A27" s="26" t="s">
        <v>79</v>
      </c>
      <c r="B27" s="7">
        <v>1757590.81</v>
      </c>
      <c r="C27" s="7">
        <v>0</v>
      </c>
      <c r="D27" s="7">
        <f t="shared" si="0"/>
        <v>1757590.81</v>
      </c>
      <c r="E27" s="7">
        <v>137461</v>
      </c>
      <c r="F27" s="7">
        <v>137461</v>
      </c>
      <c r="G27" s="7">
        <f t="shared" si="1"/>
        <v>1620129.81</v>
      </c>
      <c r="H27" s="13">
        <v>3400</v>
      </c>
    </row>
    <row r="28" spans="1:8" x14ac:dyDescent="0.2">
      <c r="A28" s="26" t="s">
        <v>80</v>
      </c>
      <c r="B28" s="7">
        <v>6892968.7699999996</v>
      </c>
      <c r="C28" s="7">
        <v>135000</v>
      </c>
      <c r="D28" s="7">
        <f t="shared" si="0"/>
        <v>7027968.7699999996</v>
      </c>
      <c r="E28" s="7">
        <v>747068.92</v>
      </c>
      <c r="F28" s="7">
        <v>747068.92</v>
      </c>
      <c r="G28" s="7">
        <f t="shared" si="1"/>
        <v>6280899.8499999996</v>
      </c>
      <c r="H28" s="13">
        <v>3500</v>
      </c>
    </row>
    <row r="29" spans="1:8" x14ac:dyDescent="0.2">
      <c r="A29" s="26" t="s">
        <v>81</v>
      </c>
      <c r="B29" s="7">
        <v>2396446.85</v>
      </c>
      <c r="C29" s="7">
        <v>-534518.31000000006</v>
      </c>
      <c r="D29" s="7">
        <f t="shared" si="0"/>
        <v>1861928.54</v>
      </c>
      <c r="E29" s="7">
        <v>418992</v>
      </c>
      <c r="F29" s="7">
        <v>418992</v>
      </c>
      <c r="G29" s="7">
        <f t="shared" si="1"/>
        <v>1442936.54</v>
      </c>
      <c r="H29" s="13">
        <v>3600</v>
      </c>
    </row>
    <row r="30" spans="1:8" x14ac:dyDescent="0.2">
      <c r="A30" s="26" t="s">
        <v>82</v>
      </c>
      <c r="B30" s="7">
        <v>238907.46</v>
      </c>
      <c r="C30" s="7">
        <v>534518.31000000006</v>
      </c>
      <c r="D30" s="7">
        <f t="shared" si="0"/>
        <v>773425.77</v>
      </c>
      <c r="E30" s="7">
        <v>37101.699999999997</v>
      </c>
      <c r="F30" s="7">
        <v>37101.699999999997</v>
      </c>
      <c r="G30" s="7">
        <f t="shared" si="1"/>
        <v>736324.07000000007</v>
      </c>
      <c r="H30" s="13">
        <v>3700</v>
      </c>
    </row>
    <row r="31" spans="1:8" x14ac:dyDescent="0.2">
      <c r="A31" s="26" t="s">
        <v>83</v>
      </c>
      <c r="B31" s="7">
        <v>9661168.1400000006</v>
      </c>
      <c r="C31" s="7">
        <v>0</v>
      </c>
      <c r="D31" s="7">
        <f t="shared" si="0"/>
        <v>9661168.1400000006</v>
      </c>
      <c r="E31" s="7">
        <v>780309.69</v>
      </c>
      <c r="F31" s="7">
        <v>780309.69</v>
      </c>
      <c r="G31" s="7">
        <f t="shared" si="1"/>
        <v>8880858.4500000011</v>
      </c>
      <c r="H31" s="13">
        <v>3800</v>
      </c>
    </row>
    <row r="32" spans="1:8" x14ac:dyDescent="0.2">
      <c r="A32" s="26" t="s">
        <v>18</v>
      </c>
      <c r="B32" s="7">
        <v>7133470.0800000001</v>
      </c>
      <c r="C32" s="7">
        <v>0</v>
      </c>
      <c r="D32" s="7">
        <f t="shared" si="0"/>
        <v>7133470.0800000001</v>
      </c>
      <c r="E32" s="7">
        <v>1874039.39</v>
      </c>
      <c r="F32" s="7">
        <v>1874039.39</v>
      </c>
      <c r="G32" s="7">
        <f t="shared" si="1"/>
        <v>5259430.6900000004</v>
      </c>
      <c r="H32" s="13">
        <v>3900</v>
      </c>
    </row>
    <row r="33" spans="1:8" x14ac:dyDescent="0.2">
      <c r="A33" s="24" t="s">
        <v>124</v>
      </c>
      <c r="B33" s="18">
        <f>SUM(B34:B42)</f>
        <v>40176571.659999996</v>
      </c>
      <c r="C33" s="18">
        <f>SUM(C34:C42)</f>
        <v>16499884.82</v>
      </c>
      <c r="D33" s="18">
        <f t="shared" si="0"/>
        <v>56676456.479999997</v>
      </c>
      <c r="E33" s="18">
        <f>SUM(E34:E42)</f>
        <v>13214589.16</v>
      </c>
      <c r="F33" s="18">
        <f>SUM(F34:F42)</f>
        <v>13214589.16</v>
      </c>
      <c r="G33" s="18">
        <f t="shared" si="1"/>
        <v>43461867.319999993</v>
      </c>
      <c r="H33" s="25">
        <v>0</v>
      </c>
    </row>
    <row r="34" spans="1:8" x14ac:dyDescent="0.2">
      <c r="A34" s="26" t="s">
        <v>84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3">
        <v>4100</v>
      </c>
    </row>
    <row r="35" spans="1:8" x14ac:dyDescent="0.2">
      <c r="A35" s="26" t="s">
        <v>85</v>
      </c>
      <c r="B35" s="7">
        <v>0</v>
      </c>
      <c r="C35" s="7">
        <v>1028402.19</v>
      </c>
      <c r="D35" s="7">
        <f t="shared" si="0"/>
        <v>1028402.19</v>
      </c>
      <c r="E35" s="7">
        <v>150360</v>
      </c>
      <c r="F35" s="7">
        <v>150360</v>
      </c>
      <c r="G35" s="7">
        <f t="shared" si="1"/>
        <v>878042.19</v>
      </c>
      <c r="H35" s="13">
        <v>4200</v>
      </c>
    </row>
    <row r="36" spans="1:8" x14ac:dyDescent="0.2">
      <c r="A36" s="26" t="s">
        <v>86</v>
      </c>
      <c r="B36" s="7">
        <v>22675728.190000001</v>
      </c>
      <c r="C36" s="7">
        <v>-1028402.19</v>
      </c>
      <c r="D36" s="7">
        <f t="shared" si="0"/>
        <v>21647326</v>
      </c>
      <c r="E36" s="7">
        <v>6694091.4299999997</v>
      </c>
      <c r="F36" s="7">
        <v>6694091.4299999997</v>
      </c>
      <c r="G36" s="7">
        <f t="shared" si="1"/>
        <v>14953234.57</v>
      </c>
      <c r="H36" s="13">
        <v>4300</v>
      </c>
    </row>
    <row r="37" spans="1:8" x14ac:dyDescent="0.2">
      <c r="A37" s="26" t="s">
        <v>87</v>
      </c>
      <c r="B37" s="7">
        <v>17500843.469999999</v>
      </c>
      <c r="C37" s="7">
        <v>16499884.82</v>
      </c>
      <c r="D37" s="7">
        <f t="shared" si="0"/>
        <v>34000728.289999999</v>
      </c>
      <c r="E37" s="7">
        <v>6370137.7300000004</v>
      </c>
      <c r="F37" s="7">
        <v>6370137.7300000004</v>
      </c>
      <c r="G37" s="7">
        <f t="shared" si="1"/>
        <v>27630590.559999999</v>
      </c>
      <c r="H37" s="13">
        <v>4400</v>
      </c>
    </row>
    <row r="38" spans="1:8" x14ac:dyDescent="0.2">
      <c r="A38" s="26" t="s">
        <v>39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3">
        <v>4500</v>
      </c>
    </row>
    <row r="39" spans="1:8" x14ac:dyDescent="0.2">
      <c r="A39" s="26" t="s">
        <v>88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3">
        <v>4600</v>
      </c>
    </row>
    <row r="40" spans="1:8" x14ac:dyDescent="0.2">
      <c r="A40" s="26" t="s">
        <v>89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3">
        <v>4700</v>
      </c>
    </row>
    <row r="41" spans="1:8" x14ac:dyDescent="0.2">
      <c r="A41" s="26" t="s">
        <v>35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3">
        <v>4800</v>
      </c>
    </row>
    <row r="42" spans="1:8" x14ac:dyDescent="0.2">
      <c r="A42" s="26" t="s">
        <v>90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3">
        <v>4900</v>
      </c>
    </row>
    <row r="43" spans="1:8" x14ac:dyDescent="0.2">
      <c r="A43" s="24" t="s">
        <v>125</v>
      </c>
      <c r="B43" s="18">
        <f>SUM(B44:B52)</f>
        <v>1882836.4300000002</v>
      </c>
      <c r="C43" s="18">
        <f>SUM(C44:C52)</f>
        <v>615000</v>
      </c>
      <c r="D43" s="18">
        <f t="shared" si="0"/>
        <v>2497836.4300000002</v>
      </c>
      <c r="E43" s="18">
        <f>SUM(E44:E52)</f>
        <v>115142</v>
      </c>
      <c r="F43" s="18">
        <f>SUM(F44:F52)</f>
        <v>115142</v>
      </c>
      <c r="G43" s="18">
        <f t="shared" si="1"/>
        <v>2382694.4300000002</v>
      </c>
      <c r="H43" s="25">
        <v>0</v>
      </c>
    </row>
    <row r="44" spans="1:8" x14ac:dyDescent="0.2">
      <c r="A44" s="6" t="s">
        <v>91</v>
      </c>
      <c r="B44" s="7">
        <v>1036484.3</v>
      </c>
      <c r="C44" s="7">
        <v>120000</v>
      </c>
      <c r="D44" s="7">
        <f t="shared" si="0"/>
        <v>1156484.3</v>
      </c>
      <c r="E44" s="7">
        <v>109908.5</v>
      </c>
      <c r="F44" s="7">
        <v>109908.5</v>
      </c>
      <c r="G44" s="7">
        <f t="shared" si="1"/>
        <v>1046575.8</v>
      </c>
      <c r="H44" s="13">
        <v>5100</v>
      </c>
    </row>
    <row r="45" spans="1:8" x14ac:dyDescent="0.2">
      <c r="A45" s="26" t="s">
        <v>92</v>
      </c>
      <c r="B45" s="7">
        <v>104890.77</v>
      </c>
      <c r="C45" s="7">
        <v>0</v>
      </c>
      <c r="D45" s="7">
        <f t="shared" si="0"/>
        <v>104890.77</v>
      </c>
      <c r="E45" s="7">
        <v>0</v>
      </c>
      <c r="F45" s="7">
        <v>0</v>
      </c>
      <c r="G45" s="7">
        <f t="shared" si="1"/>
        <v>104890.77</v>
      </c>
      <c r="H45" s="13">
        <v>5200</v>
      </c>
    </row>
    <row r="46" spans="1:8" x14ac:dyDescent="0.2">
      <c r="A46" s="26" t="s">
        <v>93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3">
        <v>5300</v>
      </c>
    </row>
    <row r="47" spans="1:8" x14ac:dyDescent="0.2">
      <c r="A47" s="26" t="s">
        <v>94</v>
      </c>
      <c r="B47" s="7">
        <v>0</v>
      </c>
      <c r="C47" s="7">
        <v>500000</v>
      </c>
      <c r="D47" s="7">
        <f t="shared" si="0"/>
        <v>500000</v>
      </c>
      <c r="E47" s="7">
        <v>0</v>
      </c>
      <c r="F47" s="7">
        <v>0</v>
      </c>
      <c r="G47" s="7">
        <f t="shared" si="1"/>
        <v>500000</v>
      </c>
      <c r="H47" s="13">
        <v>5400</v>
      </c>
    </row>
    <row r="48" spans="1:8" x14ac:dyDescent="0.2">
      <c r="A48" s="26" t="s">
        <v>95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3">
        <v>5500</v>
      </c>
    </row>
    <row r="49" spans="1:8" x14ac:dyDescent="0.2">
      <c r="A49" s="26" t="s">
        <v>96</v>
      </c>
      <c r="B49" s="7">
        <v>715396.93</v>
      </c>
      <c r="C49" s="7">
        <v>0</v>
      </c>
      <c r="D49" s="7">
        <f t="shared" si="0"/>
        <v>715396.93</v>
      </c>
      <c r="E49" s="7">
        <v>5233.5</v>
      </c>
      <c r="F49" s="7">
        <v>5233.5</v>
      </c>
      <c r="G49" s="7">
        <f t="shared" si="1"/>
        <v>710163.43</v>
      </c>
      <c r="H49" s="13">
        <v>5600</v>
      </c>
    </row>
    <row r="50" spans="1:8" x14ac:dyDescent="0.2">
      <c r="A50" s="26" t="s">
        <v>97</v>
      </c>
      <c r="B50" s="7">
        <v>13621.61</v>
      </c>
      <c r="C50" s="7">
        <v>-5000</v>
      </c>
      <c r="D50" s="7">
        <f t="shared" si="0"/>
        <v>8621.61</v>
      </c>
      <c r="E50" s="7">
        <v>0</v>
      </c>
      <c r="F50" s="7">
        <v>0</v>
      </c>
      <c r="G50" s="7">
        <f t="shared" si="1"/>
        <v>8621.61</v>
      </c>
      <c r="H50" s="13">
        <v>5700</v>
      </c>
    </row>
    <row r="51" spans="1:8" x14ac:dyDescent="0.2">
      <c r="A51" s="26" t="s">
        <v>98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3">
        <v>5800</v>
      </c>
    </row>
    <row r="52" spans="1:8" x14ac:dyDescent="0.2">
      <c r="A52" s="26" t="s">
        <v>99</v>
      </c>
      <c r="B52" s="7">
        <v>12442.82</v>
      </c>
      <c r="C52" s="7">
        <v>0</v>
      </c>
      <c r="D52" s="7">
        <f t="shared" si="0"/>
        <v>12442.82</v>
      </c>
      <c r="E52" s="7">
        <v>0</v>
      </c>
      <c r="F52" s="7">
        <v>0</v>
      </c>
      <c r="G52" s="7">
        <f t="shared" si="1"/>
        <v>12442.82</v>
      </c>
      <c r="H52" s="13">
        <v>5900</v>
      </c>
    </row>
    <row r="53" spans="1:8" x14ac:dyDescent="0.2">
      <c r="A53" s="24" t="s">
        <v>60</v>
      </c>
      <c r="B53" s="18">
        <f>SUM(B54:B56)</f>
        <v>20438082.899999999</v>
      </c>
      <c r="C53" s="18">
        <f>SUM(C54:C56)</f>
        <v>46010219.310000002</v>
      </c>
      <c r="D53" s="18">
        <f t="shared" si="0"/>
        <v>66448302.210000001</v>
      </c>
      <c r="E53" s="18">
        <f>SUM(E54:E56)</f>
        <v>21912049.579999998</v>
      </c>
      <c r="F53" s="18">
        <f>SUM(F54:F56)</f>
        <v>21912049.579999998</v>
      </c>
      <c r="G53" s="18">
        <f t="shared" si="1"/>
        <v>44536252.630000003</v>
      </c>
      <c r="H53" s="25">
        <v>0</v>
      </c>
    </row>
    <row r="54" spans="1:8" x14ac:dyDescent="0.2">
      <c r="A54" s="26" t="s">
        <v>100</v>
      </c>
      <c r="B54" s="7">
        <v>20418082.899999999</v>
      </c>
      <c r="C54" s="7">
        <v>46010219.310000002</v>
      </c>
      <c r="D54" s="7">
        <f t="shared" si="0"/>
        <v>66428302.210000001</v>
      </c>
      <c r="E54" s="7">
        <v>21912049.579999998</v>
      </c>
      <c r="F54" s="7">
        <v>21912049.579999998</v>
      </c>
      <c r="G54" s="7">
        <f t="shared" si="1"/>
        <v>44516252.630000003</v>
      </c>
      <c r="H54" s="13">
        <v>6100</v>
      </c>
    </row>
    <row r="55" spans="1:8" x14ac:dyDescent="0.2">
      <c r="A55" s="26" t="s">
        <v>101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3">
        <v>6200</v>
      </c>
    </row>
    <row r="56" spans="1:8" x14ac:dyDescent="0.2">
      <c r="A56" s="26" t="s">
        <v>102</v>
      </c>
      <c r="B56" s="7">
        <v>20000</v>
      </c>
      <c r="C56" s="7">
        <v>0</v>
      </c>
      <c r="D56" s="7">
        <f t="shared" si="0"/>
        <v>20000</v>
      </c>
      <c r="E56" s="7">
        <v>0</v>
      </c>
      <c r="F56" s="7">
        <v>0</v>
      </c>
      <c r="G56" s="7">
        <f t="shared" si="1"/>
        <v>20000</v>
      </c>
      <c r="H56" s="13">
        <v>6300</v>
      </c>
    </row>
    <row r="57" spans="1:8" x14ac:dyDescent="0.2">
      <c r="A57" s="24" t="s">
        <v>126</v>
      </c>
      <c r="B57" s="18">
        <f>SUM(B58:B64)</f>
        <v>52718452.170000002</v>
      </c>
      <c r="C57" s="18">
        <f>SUM(C58:C64)</f>
        <v>4462465.21</v>
      </c>
      <c r="D57" s="18">
        <f t="shared" si="0"/>
        <v>57180917.380000003</v>
      </c>
      <c r="E57" s="18">
        <f>SUM(E58:E64)</f>
        <v>0</v>
      </c>
      <c r="F57" s="18">
        <f>SUM(F58:F64)</f>
        <v>0</v>
      </c>
      <c r="G57" s="18">
        <f t="shared" si="1"/>
        <v>57180917.380000003</v>
      </c>
      <c r="H57" s="25">
        <v>0</v>
      </c>
    </row>
    <row r="58" spans="1:8" x14ac:dyDescent="0.2">
      <c r="A58" s="26" t="s">
        <v>103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3">
        <v>7100</v>
      </c>
    </row>
    <row r="59" spans="1:8" x14ac:dyDescent="0.2">
      <c r="A59" s="26" t="s">
        <v>104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3">
        <v>7200</v>
      </c>
    </row>
    <row r="60" spans="1:8" x14ac:dyDescent="0.2">
      <c r="A60" s="26" t="s">
        <v>105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3">
        <v>7300</v>
      </c>
    </row>
    <row r="61" spans="1:8" x14ac:dyDescent="0.2">
      <c r="A61" s="26" t="s">
        <v>106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3">
        <v>7400</v>
      </c>
    </row>
    <row r="62" spans="1:8" x14ac:dyDescent="0.2">
      <c r="A62" s="26" t="s">
        <v>107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3">
        <v>7500</v>
      </c>
    </row>
    <row r="63" spans="1:8" x14ac:dyDescent="0.2">
      <c r="A63" s="26" t="s">
        <v>108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3">
        <v>7600</v>
      </c>
    </row>
    <row r="64" spans="1:8" x14ac:dyDescent="0.2">
      <c r="A64" s="26" t="s">
        <v>109</v>
      </c>
      <c r="B64" s="7">
        <v>52718452.170000002</v>
      </c>
      <c r="C64" s="7">
        <v>4462465.21</v>
      </c>
      <c r="D64" s="7">
        <f t="shared" si="0"/>
        <v>57180917.380000003</v>
      </c>
      <c r="E64" s="7">
        <v>0</v>
      </c>
      <c r="F64" s="7">
        <v>0</v>
      </c>
      <c r="G64" s="7">
        <f t="shared" si="1"/>
        <v>57180917.380000003</v>
      </c>
      <c r="H64" s="13">
        <v>7900</v>
      </c>
    </row>
    <row r="65" spans="1:8" x14ac:dyDescent="0.2">
      <c r="A65" s="24" t="s">
        <v>127</v>
      </c>
      <c r="B65" s="18">
        <f>SUM(B66:B68)</f>
        <v>12231829.5</v>
      </c>
      <c r="C65" s="18">
        <f>SUM(C66:C68)</f>
        <v>2150000</v>
      </c>
      <c r="D65" s="18">
        <f t="shared" si="0"/>
        <v>14381829.5</v>
      </c>
      <c r="E65" s="18">
        <f>SUM(E66:E68)</f>
        <v>3370906.38</v>
      </c>
      <c r="F65" s="18">
        <f>SUM(F66:F68)</f>
        <v>5063038.0999999996</v>
      </c>
      <c r="G65" s="18">
        <f t="shared" si="1"/>
        <v>11010923.120000001</v>
      </c>
      <c r="H65" s="25">
        <v>0</v>
      </c>
    </row>
    <row r="66" spans="1:8" x14ac:dyDescent="0.2">
      <c r="A66" s="26" t="s">
        <v>36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3">
        <v>8100</v>
      </c>
    </row>
    <row r="67" spans="1:8" x14ac:dyDescent="0.2">
      <c r="A67" s="26" t="s">
        <v>37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3">
        <v>8300</v>
      </c>
    </row>
    <row r="68" spans="1:8" x14ac:dyDescent="0.2">
      <c r="A68" s="26" t="s">
        <v>38</v>
      </c>
      <c r="B68" s="7">
        <v>12231829.5</v>
      </c>
      <c r="C68" s="7">
        <v>2150000</v>
      </c>
      <c r="D68" s="7">
        <f t="shared" si="0"/>
        <v>14381829.5</v>
      </c>
      <c r="E68" s="7">
        <v>3370906.38</v>
      </c>
      <c r="F68" s="7">
        <v>5063038.0999999996</v>
      </c>
      <c r="G68" s="7">
        <f t="shared" si="1"/>
        <v>11010923.120000001</v>
      </c>
      <c r="H68" s="13">
        <v>8500</v>
      </c>
    </row>
    <row r="69" spans="1:8" x14ac:dyDescent="0.2">
      <c r="A69" s="24" t="s">
        <v>61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25">
        <v>0</v>
      </c>
    </row>
    <row r="70" spans="1:8" x14ac:dyDescent="0.2">
      <c r="A70" s="26" t="s">
        <v>110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3">
        <v>9100</v>
      </c>
    </row>
    <row r="71" spans="1:8" x14ac:dyDescent="0.2">
      <c r="A71" s="26" t="s">
        <v>111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3">
        <v>9200</v>
      </c>
    </row>
    <row r="72" spans="1:8" x14ac:dyDescent="0.2">
      <c r="A72" s="26" t="s">
        <v>112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3">
        <v>9300</v>
      </c>
    </row>
    <row r="73" spans="1:8" x14ac:dyDescent="0.2">
      <c r="A73" s="26" t="s">
        <v>113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3">
        <v>9400</v>
      </c>
    </row>
    <row r="74" spans="1:8" x14ac:dyDescent="0.2">
      <c r="A74" s="26" t="s">
        <v>114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3">
        <v>9500</v>
      </c>
    </row>
    <row r="75" spans="1:8" x14ac:dyDescent="0.2">
      <c r="A75" s="26" t="s">
        <v>115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3">
        <v>9600</v>
      </c>
    </row>
    <row r="76" spans="1:8" x14ac:dyDescent="0.2">
      <c r="A76" s="27" t="s">
        <v>116</v>
      </c>
      <c r="B76" s="19">
        <v>0</v>
      </c>
      <c r="C76" s="19">
        <v>0</v>
      </c>
      <c r="D76" s="19">
        <f t="shared" si="2"/>
        <v>0</v>
      </c>
      <c r="E76" s="19">
        <v>0</v>
      </c>
      <c r="F76" s="19">
        <v>0</v>
      </c>
      <c r="G76" s="19">
        <f t="shared" si="3"/>
        <v>0</v>
      </c>
      <c r="H76" s="13">
        <v>9900</v>
      </c>
    </row>
    <row r="77" spans="1:8" x14ac:dyDescent="0.2">
      <c r="A77" s="14" t="s">
        <v>50</v>
      </c>
      <c r="B77" s="20">
        <f t="shared" ref="B77:G77" si="4">SUM(B5+B13+B23+B33+B43+B53+B57+B65+B69)</f>
        <v>365503763.33999997</v>
      </c>
      <c r="C77" s="20">
        <f t="shared" si="4"/>
        <v>72930407.539999992</v>
      </c>
      <c r="D77" s="20">
        <f t="shared" si="4"/>
        <v>438434170.87999994</v>
      </c>
      <c r="E77" s="20">
        <f t="shared" si="4"/>
        <v>84496278.309999987</v>
      </c>
      <c r="F77" s="20">
        <f t="shared" si="4"/>
        <v>85975114.859999985</v>
      </c>
      <c r="G77" s="20">
        <f t="shared" si="4"/>
        <v>353937892.56999999</v>
      </c>
      <c r="H77" s="33"/>
    </row>
    <row r="78" spans="1:8" x14ac:dyDescent="0.2">
      <c r="H78" s="33"/>
    </row>
    <row r="79" spans="1:8" x14ac:dyDescent="0.2">
      <c r="A79" s="1" t="s">
        <v>120</v>
      </c>
      <c r="H79" s="33"/>
    </row>
    <row r="80" spans="1:8" x14ac:dyDescent="0.2">
      <c r="H80" s="33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sqref="A1:H1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130</v>
      </c>
      <c r="B1" s="34"/>
      <c r="C1" s="34"/>
      <c r="D1" s="34"/>
      <c r="E1" s="34"/>
      <c r="F1" s="34"/>
      <c r="G1" s="34"/>
      <c r="H1" s="35"/>
    </row>
    <row r="2" spans="1:8" x14ac:dyDescent="0.2">
      <c r="A2" s="42" t="s">
        <v>51</v>
      </c>
      <c r="B2" s="39"/>
      <c r="C2" s="36" t="s">
        <v>57</v>
      </c>
      <c r="D2" s="34"/>
      <c r="E2" s="34"/>
      <c r="F2" s="34"/>
      <c r="G2" s="35"/>
      <c r="H2" s="37" t="s">
        <v>56</v>
      </c>
    </row>
    <row r="3" spans="1:8" ht="24.95" customHeight="1" x14ac:dyDescent="0.2">
      <c r="A3" s="43"/>
      <c r="B3" s="40"/>
      <c r="C3" s="4" t="s">
        <v>52</v>
      </c>
      <c r="D3" s="4" t="s">
        <v>117</v>
      </c>
      <c r="E3" s="4" t="s">
        <v>53</v>
      </c>
      <c r="F3" s="4" t="s">
        <v>54</v>
      </c>
      <c r="G3" s="4" t="s">
        <v>55</v>
      </c>
      <c r="H3" s="38"/>
    </row>
    <row r="4" spans="1:8" x14ac:dyDescent="0.2">
      <c r="A4" s="44"/>
      <c r="B4" s="41"/>
      <c r="C4" s="5">
        <v>1</v>
      </c>
      <c r="D4" s="5">
        <v>2</v>
      </c>
      <c r="E4" s="5" t="s">
        <v>118</v>
      </c>
      <c r="F4" s="5">
        <v>4</v>
      </c>
      <c r="G4" s="5">
        <v>5</v>
      </c>
      <c r="H4" s="5" t="s">
        <v>119</v>
      </c>
    </row>
    <row r="5" spans="1:8" x14ac:dyDescent="0.2">
      <c r="A5" s="3"/>
      <c r="B5" s="8" t="s">
        <v>0</v>
      </c>
      <c r="C5" s="21">
        <v>329727865.06999999</v>
      </c>
      <c r="D5" s="21">
        <v>25183590.420000002</v>
      </c>
      <c r="E5" s="21">
        <f>C5+D5</f>
        <v>354911455.49000001</v>
      </c>
      <c r="F5" s="21">
        <v>59098180.350000001</v>
      </c>
      <c r="G5" s="21">
        <v>58884885.18</v>
      </c>
      <c r="H5" s="21">
        <f>E5-F5</f>
        <v>295813275.13999999</v>
      </c>
    </row>
    <row r="6" spans="1:8" x14ac:dyDescent="0.2">
      <c r="A6" s="3"/>
      <c r="B6" s="8" t="s">
        <v>1</v>
      </c>
      <c r="C6" s="21">
        <v>35775898.270000003</v>
      </c>
      <c r="D6" s="21">
        <v>47746817.119999997</v>
      </c>
      <c r="E6" s="21">
        <f>C6+D6</f>
        <v>83522715.390000001</v>
      </c>
      <c r="F6" s="21">
        <v>25398097.960000001</v>
      </c>
      <c r="G6" s="21">
        <v>27090229.68</v>
      </c>
      <c r="H6" s="21">
        <f>E6-F6</f>
        <v>58124617.43</v>
      </c>
    </row>
    <row r="7" spans="1:8" x14ac:dyDescent="0.2">
      <c r="A7" s="3"/>
      <c r="B7" s="8" t="s">
        <v>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1:8" x14ac:dyDescent="0.2">
      <c r="A8" s="3"/>
      <c r="B8" s="8" t="s">
        <v>39</v>
      </c>
      <c r="C8" s="21">
        <v>0</v>
      </c>
      <c r="D8" s="21">
        <v>0</v>
      </c>
      <c r="E8" s="21">
        <f>C8+D8</f>
        <v>0</v>
      </c>
      <c r="F8" s="21">
        <v>0</v>
      </c>
      <c r="G8" s="21">
        <v>0</v>
      </c>
      <c r="H8" s="21">
        <f>E8-F8</f>
        <v>0</v>
      </c>
    </row>
    <row r="9" spans="1:8" x14ac:dyDescent="0.2">
      <c r="A9" s="3"/>
      <c r="B9" s="16" t="s">
        <v>36</v>
      </c>
      <c r="C9" s="22">
        <v>0</v>
      </c>
      <c r="D9" s="22">
        <v>0</v>
      </c>
      <c r="E9" s="22">
        <f>C9+D9</f>
        <v>0</v>
      </c>
      <c r="F9" s="22">
        <v>0</v>
      </c>
      <c r="G9" s="22">
        <v>0</v>
      </c>
      <c r="H9" s="22">
        <f>E9-F9</f>
        <v>0</v>
      </c>
    </row>
    <row r="10" spans="1:8" x14ac:dyDescent="0.2">
      <c r="A10" s="9"/>
      <c r="B10" s="14" t="s">
        <v>50</v>
      </c>
      <c r="C10" s="20">
        <f t="shared" ref="C10:H10" si="0">SUM(C5+C6+C7+C8+C9)</f>
        <v>365503763.33999997</v>
      </c>
      <c r="D10" s="20">
        <f t="shared" si="0"/>
        <v>72930407.539999992</v>
      </c>
      <c r="E10" s="20">
        <f t="shared" si="0"/>
        <v>438434170.88</v>
      </c>
      <c r="F10" s="20">
        <f t="shared" si="0"/>
        <v>84496278.310000002</v>
      </c>
      <c r="G10" s="20">
        <f t="shared" si="0"/>
        <v>85975114.859999999</v>
      </c>
      <c r="H10" s="20">
        <f t="shared" si="0"/>
        <v>353937892.56999999</v>
      </c>
    </row>
    <row r="12" spans="1:8" x14ac:dyDescent="0.2">
      <c r="A12" s="1" t="s">
        <v>120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opLeftCell="A46" workbookViewId="0">
      <selection activeCell="A46" sqref="A46:J4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172</v>
      </c>
      <c r="B1" s="34"/>
      <c r="C1" s="34"/>
      <c r="D1" s="34"/>
      <c r="E1" s="34"/>
      <c r="F1" s="34"/>
      <c r="G1" s="35"/>
    </row>
    <row r="2" spans="1:7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7" ht="24.95" customHeight="1" x14ac:dyDescent="0.2">
      <c r="A3" s="40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8"/>
    </row>
    <row r="4" spans="1:7" x14ac:dyDescent="0.2">
      <c r="A4" s="41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x14ac:dyDescent="0.2">
      <c r="A5" s="28"/>
      <c r="B5" s="10"/>
      <c r="C5" s="10"/>
      <c r="D5" s="10"/>
      <c r="E5" s="10"/>
      <c r="F5" s="10"/>
      <c r="G5" s="10"/>
    </row>
    <row r="6" spans="1:7" x14ac:dyDescent="0.2">
      <c r="A6" s="29" t="s">
        <v>131</v>
      </c>
      <c r="B6" s="7">
        <v>1034066.56</v>
      </c>
      <c r="C6" s="7">
        <v>0</v>
      </c>
      <c r="D6" s="7">
        <f>B6+C6</f>
        <v>1034066.56</v>
      </c>
      <c r="E6" s="7">
        <v>164940.53</v>
      </c>
      <c r="F6" s="7">
        <v>164940.53</v>
      </c>
      <c r="G6" s="7">
        <f>D6-E6</f>
        <v>869126.03</v>
      </c>
    </row>
    <row r="7" spans="1:7" x14ac:dyDescent="0.2">
      <c r="A7" s="29" t="s">
        <v>132</v>
      </c>
      <c r="B7" s="7">
        <v>1034066.58</v>
      </c>
      <c r="C7" s="7">
        <v>0</v>
      </c>
      <c r="D7" s="7">
        <f t="shared" ref="D7:D12" si="0">B7+C7</f>
        <v>1034066.58</v>
      </c>
      <c r="E7" s="7">
        <v>127075.01</v>
      </c>
      <c r="F7" s="7">
        <v>127075.01</v>
      </c>
      <c r="G7" s="7">
        <f t="shared" ref="G7:G12" si="1">D7-E7</f>
        <v>906991.57</v>
      </c>
    </row>
    <row r="8" spans="1:7" x14ac:dyDescent="0.2">
      <c r="A8" s="29" t="s">
        <v>133</v>
      </c>
      <c r="B8" s="7">
        <v>1034066.59</v>
      </c>
      <c r="C8" s="7">
        <v>0</v>
      </c>
      <c r="D8" s="7">
        <f t="shared" si="0"/>
        <v>1034066.59</v>
      </c>
      <c r="E8" s="7">
        <v>126225.01</v>
      </c>
      <c r="F8" s="7">
        <v>126225.01</v>
      </c>
      <c r="G8" s="7">
        <f t="shared" si="1"/>
        <v>907841.58</v>
      </c>
    </row>
    <row r="9" spans="1:7" x14ac:dyDescent="0.2">
      <c r="A9" s="29" t="s">
        <v>134</v>
      </c>
      <c r="B9" s="7">
        <v>1034066.59</v>
      </c>
      <c r="C9" s="7">
        <v>0</v>
      </c>
      <c r="D9" s="7">
        <f t="shared" si="0"/>
        <v>1034066.59</v>
      </c>
      <c r="E9" s="7">
        <v>150729.47</v>
      </c>
      <c r="F9" s="7">
        <v>150729.47</v>
      </c>
      <c r="G9" s="7">
        <f t="shared" si="1"/>
        <v>883337.12</v>
      </c>
    </row>
    <row r="10" spans="1:7" x14ac:dyDescent="0.2">
      <c r="A10" s="29" t="s">
        <v>135</v>
      </c>
      <c r="B10" s="7">
        <v>1034066.59</v>
      </c>
      <c r="C10" s="7">
        <v>0</v>
      </c>
      <c r="D10" s="7">
        <f t="shared" si="0"/>
        <v>1034066.59</v>
      </c>
      <c r="E10" s="7">
        <v>152289.01</v>
      </c>
      <c r="F10" s="7">
        <v>152289.01</v>
      </c>
      <c r="G10" s="7">
        <f t="shared" si="1"/>
        <v>881777.58</v>
      </c>
    </row>
    <row r="11" spans="1:7" x14ac:dyDescent="0.2">
      <c r="A11" s="29" t="s">
        <v>136</v>
      </c>
      <c r="B11" s="7">
        <v>1034066.59</v>
      </c>
      <c r="C11" s="7">
        <v>0</v>
      </c>
      <c r="D11" s="7">
        <f t="shared" si="0"/>
        <v>1034066.59</v>
      </c>
      <c r="E11" s="7">
        <v>137313.81</v>
      </c>
      <c r="F11" s="7">
        <v>137313.81</v>
      </c>
      <c r="G11" s="7">
        <f t="shared" si="1"/>
        <v>896752.78</v>
      </c>
    </row>
    <row r="12" spans="1:7" x14ac:dyDescent="0.2">
      <c r="A12" s="29" t="s">
        <v>137</v>
      </c>
      <c r="B12" s="7">
        <v>1034066.59</v>
      </c>
      <c r="C12" s="7">
        <v>0</v>
      </c>
      <c r="D12" s="7">
        <f t="shared" si="0"/>
        <v>1034066.59</v>
      </c>
      <c r="E12" s="7">
        <v>151196.41</v>
      </c>
      <c r="F12" s="7">
        <v>151196.41</v>
      </c>
      <c r="G12" s="7">
        <f t="shared" si="1"/>
        <v>882870.17999999993</v>
      </c>
    </row>
    <row r="13" spans="1:7" x14ac:dyDescent="0.2">
      <c r="A13" s="29" t="s">
        <v>138</v>
      </c>
      <c r="B13" s="7">
        <v>1034066.59</v>
      </c>
      <c r="C13" s="7">
        <v>0</v>
      </c>
      <c r="D13" s="7">
        <f t="shared" ref="D13" si="2">B13+C13</f>
        <v>1034066.59</v>
      </c>
      <c r="E13" s="7">
        <v>140196.35999999999</v>
      </c>
      <c r="F13" s="7">
        <v>140196.35999999999</v>
      </c>
      <c r="G13" s="7">
        <f t="shared" ref="G13" si="3">D13-E13</f>
        <v>893870.23</v>
      </c>
    </row>
    <row r="14" spans="1:7" x14ac:dyDescent="0.2">
      <c r="A14" s="29" t="s">
        <v>139</v>
      </c>
      <c r="B14" s="7">
        <v>640888.84</v>
      </c>
      <c r="C14" s="7">
        <v>500000</v>
      </c>
      <c r="D14" s="7">
        <f t="shared" ref="D14" si="4">B14+C14</f>
        <v>1140888.8399999999</v>
      </c>
      <c r="E14" s="7">
        <v>109253.96</v>
      </c>
      <c r="F14" s="7">
        <v>109253.96</v>
      </c>
      <c r="G14" s="7">
        <f t="shared" ref="G14" si="5">D14-E14</f>
        <v>1031634.8799999999</v>
      </c>
    </row>
    <row r="15" spans="1:7" x14ac:dyDescent="0.2">
      <c r="A15" s="29" t="s">
        <v>140</v>
      </c>
      <c r="B15" s="7">
        <v>75963.13</v>
      </c>
      <c r="C15" s="7">
        <v>0</v>
      </c>
      <c r="D15" s="7">
        <f t="shared" ref="D15" si="6">B15+C15</f>
        <v>75963.13</v>
      </c>
      <c r="E15" s="7">
        <v>0</v>
      </c>
      <c r="F15" s="7">
        <v>0</v>
      </c>
      <c r="G15" s="7">
        <f t="shared" ref="G15" si="7">D15-E15</f>
        <v>75963.13</v>
      </c>
    </row>
    <row r="16" spans="1:7" x14ac:dyDescent="0.2">
      <c r="A16" s="29" t="s">
        <v>141</v>
      </c>
      <c r="B16" s="7">
        <v>1405146.4</v>
      </c>
      <c r="C16" s="7">
        <v>0</v>
      </c>
      <c r="D16" s="7">
        <f t="shared" ref="D16" si="8">B16+C16</f>
        <v>1405146.4</v>
      </c>
      <c r="E16" s="7">
        <v>222219.49</v>
      </c>
      <c r="F16" s="7">
        <v>222219.49</v>
      </c>
      <c r="G16" s="7">
        <f t="shared" ref="G16" si="9">D16-E16</f>
        <v>1182926.9099999999</v>
      </c>
    </row>
    <row r="17" spans="1:7" x14ac:dyDescent="0.2">
      <c r="A17" s="29" t="s">
        <v>142</v>
      </c>
      <c r="B17" s="7">
        <v>87020768.959999993</v>
      </c>
      <c r="C17" s="7">
        <v>-9667193.7899999991</v>
      </c>
      <c r="D17" s="7">
        <f t="shared" ref="D17" si="10">B17+C17</f>
        <v>77353575.169999987</v>
      </c>
      <c r="E17" s="7">
        <v>8476191.5399999991</v>
      </c>
      <c r="F17" s="7">
        <v>8476191.5399999991</v>
      </c>
      <c r="G17" s="7">
        <f t="shared" ref="G17" si="11">D17-E17</f>
        <v>68877383.629999995</v>
      </c>
    </row>
    <row r="18" spans="1:7" x14ac:dyDescent="0.2">
      <c r="A18" s="29" t="s">
        <v>143</v>
      </c>
      <c r="B18" s="7">
        <v>7627736.8899999997</v>
      </c>
      <c r="C18" s="7">
        <v>0</v>
      </c>
      <c r="D18" s="7">
        <f t="shared" ref="D18" si="12">B18+C18</f>
        <v>7627736.8899999997</v>
      </c>
      <c r="E18" s="7">
        <v>1337831.8400000001</v>
      </c>
      <c r="F18" s="7">
        <v>1337831.8400000001</v>
      </c>
      <c r="G18" s="7">
        <f t="shared" ref="G18" si="13">D18-E18</f>
        <v>6289905.0499999998</v>
      </c>
    </row>
    <row r="19" spans="1:7" x14ac:dyDescent="0.2">
      <c r="A19" s="29" t="s">
        <v>144</v>
      </c>
      <c r="B19" s="7">
        <v>2106459.5699999998</v>
      </c>
      <c r="C19" s="7">
        <v>18000</v>
      </c>
      <c r="D19" s="7">
        <f t="shared" ref="D19" si="14">B19+C19</f>
        <v>2124459.5699999998</v>
      </c>
      <c r="E19" s="7">
        <v>524121.3</v>
      </c>
      <c r="F19" s="7">
        <v>524121.3</v>
      </c>
      <c r="G19" s="7">
        <f t="shared" ref="G19" si="15">D19-E19</f>
        <v>1600338.2699999998</v>
      </c>
    </row>
    <row r="20" spans="1:7" x14ac:dyDescent="0.2">
      <c r="A20" s="29" t="s">
        <v>145</v>
      </c>
      <c r="B20" s="7">
        <v>19337.57</v>
      </c>
      <c r="C20" s="7">
        <v>0</v>
      </c>
      <c r="D20" s="7">
        <f t="shared" ref="D20" si="16">B20+C20</f>
        <v>19337.57</v>
      </c>
      <c r="E20" s="7">
        <v>354.17</v>
      </c>
      <c r="F20" s="7">
        <v>354.17</v>
      </c>
      <c r="G20" s="7">
        <f t="shared" ref="G20" si="17">D20-E20</f>
        <v>18983.400000000001</v>
      </c>
    </row>
    <row r="21" spans="1:7" x14ac:dyDescent="0.2">
      <c r="A21" s="29" t="s">
        <v>146</v>
      </c>
      <c r="B21" s="7">
        <v>1566977.51</v>
      </c>
      <c r="C21" s="7">
        <v>0</v>
      </c>
      <c r="D21" s="7">
        <f t="shared" ref="D21" si="18">B21+C21</f>
        <v>1566977.51</v>
      </c>
      <c r="E21" s="7">
        <v>317809.39</v>
      </c>
      <c r="F21" s="7">
        <v>317809.39</v>
      </c>
      <c r="G21" s="7">
        <f t="shared" ref="G21" si="19">D21-E21</f>
        <v>1249168.1200000001</v>
      </c>
    </row>
    <row r="22" spans="1:7" x14ac:dyDescent="0.2">
      <c r="A22" s="29" t="s">
        <v>147</v>
      </c>
      <c r="B22" s="7">
        <v>1649005.02</v>
      </c>
      <c r="C22" s="7">
        <v>2245000</v>
      </c>
      <c r="D22" s="7">
        <f t="shared" ref="D22" si="20">B22+C22</f>
        <v>3894005.02</v>
      </c>
      <c r="E22" s="7">
        <v>324892.09999999998</v>
      </c>
      <c r="F22" s="7">
        <v>324892.09999999998</v>
      </c>
      <c r="G22" s="7">
        <f t="shared" ref="G22" si="21">D22-E22</f>
        <v>3569112.92</v>
      </c>
    </row>
    <row r="23" spans="1:7" x14ac:dyDescent="0.2">
      <c r="A23" s="29" t="s">
        <v>148</v>
      </c>
      <c r="B23" s="7">
        <v>9388637.9499999993</v>
      </c>
      <c r="C23" s="7">
        <v>0</v>
      </c>
      <c r="D23" s="7">
        <f t="shared" ref="D23" si="22">B23+C23</f>
        <v>9388637.9499999993</v>
      </c>
      <c r="E23" s="7">
        <v>1691600.19</v>
      </c>
      <c r="F23" s="7">
        <v>1691600.19</v>
      </c>
      <c r="G23" s="7">
        <f t="shared" ref="G23" si="23">D23-E23</f>
        <v>7697037.7599999998</v>
      </c>
    </row>
    <row r="24" spans="1:7" x14ac:dyDescent="0.2">
      <c r="A24" s="29" t="s">
        <v>149</v>
      </c>
      <c r="B24" s="7">
        <v>5399652.5300000003</v>
      </c>
      <c r="C24" s="7">
        <v>1515000</v>
      </c>
      <c r="D24" s="7">
        <f t="shared" ref="D24" si="24">B24+C24</f>
        <v>6914652.5300000003</v>
      </c>
      <c r="E24" s="7">
        <v>2002096.62</v>
      </c>
      <c r="F24" s="7">
        <v>2002096.62</v>
      </c>
      <c r="G24" s="7">
        <f t="shared" ref="G24" si="25">D24-E24</f>
        <v>4912555.91</v>
      </c>
    </row>
    <row r="25" spans="1:7" x14ac:dyDescent="0.2">
      <c r="A25" s="29" t="s">
        <v>150</v>
      </c>
      <c r="B25" s="7">
        <v>3498043.13</v>
      </c>
      <c r="C25" s="7">
        <v>0</v>
      </c>
      <c r="D25" s="7">
        <f t="shared" ref="D25" si="26">B25+C25</f>
        <v>3498043.13</v>
      </c>
      <c r="E25" s="7">
        <v>674783.22</v>
      </c>
      <c r="F25" s="7">
        <v>634972.69999999995</v>
      </c>
      <c r="G25" s="7">
        <f t="shared" ref="G25" si="27">D25-E25</f>
        <v>2823259.91</v>
      </c>
    </row>
    <row r="26" spans="1:7" x14ac:dyDescent="0.2">
      <c r="A26" s="29" t="s">
        <v>151</v>
      </c>
      <c r="B26" s="7">
        <v>912979.28</v>
      </c>
      <c r="C26" s="7">
        <v>0</v>
      </c>
      <c r="D26" s="7">
        <f t="shared" ref="D26" si="28">B26+C26</f>
        <v>912979.28</v>
      </c>
      <c r="E26" s="7">
        <v>159348.79999999999</v>
      </c>
      <c r="F26" s="7">
        <v>159348.79999999999</v>
      </c>
      <c r="G26" s="7">
        <f t="shared" ref="G26" si="29">D26-E26</f>
        <v>753630.48</v>
      </c>
    </row>
    <row r="27" spans="1:7" x14ac:dyDescent="0.2">
      <c r="A27" s="29" t="s">
        <v>152</v>
      </c>
      <c r="B27" s="7">
        <v>4963502.0999999996</v>
      </c>
      <c r="C27" s="7">
        <v>80000</v>
      </c>
      <c r="D27" s="7">
        <f t="shared" ref="D27" si="30">B27+C27</f>
        <v>5043502.0999999996</v>
      </c>
      <c r="E27" s="7">
        <v>886836.78</v>
      </c>
      <c r="F27" s="7">
        <v>886836.78</v>
      </c>
      <c r="G27" s="7">
        <f t="shared" ref="G27" si="31">D27-E27</f>
        <v>4156665.3199999994</v>
      </c>
    </row>
    <row r="28" spans="1:7" x14ac:dyDescent="0.2">
      <c r="A28" s="29" t="s">
        <v>153</v>
      </c>
      <c r="B28" s="7">
        <v>35393365.310000002</v>
      </c>
      <c r="C28" s="7">
        <v>0</v>
      </c>
      <c r="D28" s="7">
        <f t="shared" ref="D28" si="32">B28+C28</f>
        <v>35393365.310000002</v>
      </c>
      <c r="E28" s="7">
        <v>5347311.97</v>
      </c>
      <c r="F28" s="7">
        <v>5387122.4900000002</v>
      </c>
      <c r="G28" s="7">
        <f t="shared" ref="G28" si="33">D28-E28</f>
        <v>30046053.340000004</v>
      </c>
    </row>
    <row r="29" spans="1:7" x14ac:dyDescent="0.2">
      <c r="A29" s="29" t="s">
        <v>154</v>
      </c>
      <c r="B29" s="7">
        <v>3545665.33</v>
      </c>
      <c r="C29" s="7">
        <v>0</v>
      </c>
      <c r="D29" s="7">
        <f t="shared" ref="D29" si="34">B29+C29</f>
        <v>3545665.33</v>
      </c>
      <c r="E29" s="7">
        <v>678317.69</v>
      </c>
      <c r="F29" s="7">
        <v>678317.69</v>
      </c>
      <c r="G29" s="7">
        <f t="shared" ref="G29" si="35">D29-E29</f>
        <v>2867347.64</v>
      </c>
    </row>
    <row r="30" spans="1:7" x14ac:dyDescent="0.2">
      <c r="A30" s="29" t="s">
        <v>155</v>
      </c>
      <c r="B30" s="7">
        <v>69880868.459999993</v>
      </c>
      <c r="C30" s="7">
        <v>15300257.199999999</v>
      </c>
      <c r="D30" s="7">
        <f t="shared" ref="D30" si="36">B30+C30</f>
        <v>85181125.659999996</v>
      </c>
      <c r="E30" s="7">
        <v>14957035.25</v>
      </c>
      <c r="F30" s="7">
        <v>14727601.85</v>
      </c>
      <c r="G30" s="7">
        <f t="shared" ref="G30" si="37">D30-E30</f>
        <v>70224090.409999996</v>
      </c>
    </row>
    <row r="31" spans="1:7" x14ac:dyDescent="0.2">
      <c r="A31" s="29" t="s">
        <v>156</v>
      </c>
      <c r="B31" s="7">
        <v>1177990.72</v>
      </c>
      <c r="C31" s="7">
        <v>0</v>
      </c>
      <c r="D31" s="7">
        <f t="shared" ref="D31" si="38">B31+C31</f>
        <v>1177990.72</v>
      </c>
      <c r="E31" s="7">
        <v>163778.5</v>
      </c>
      <c r="F31" s="7">
        <v>163778.5</v>
      </c>
      <c r="G31" s="7">
        <f t="shared" ref="G31" si="39">D31-E31</f>
        <v>1014212.22</v>
      </c>
    </row>
    <row r="32" spans="1:7" x14ac:dyDescent="0.2">
      <c r="A32" s="29" t="s">
        <v>157</v>
      </c>
      <c r="B32" s="7">
        <v>4315728.59</v>
      </c>
      <c r="C32" s="7">
        <v>0</v>
      </c>
      <c r="D32" s="7">
        <f t="shared" ref="D32" si="40">B32+C32</f>
        <v>4315728.59</v>
      </c>
      <c r="E32" s="7">
        <v>1010377.49</v>
      </c>
      <c r="F32" s="7">
        <v>1010377.49</v>
      </c>
      <c r="G32" s="7">
        <f t="shared" ref="G32" si="41">D32-E32</f>
        <v>3305351.0999999996</v>
      </c>
    </row>
    <row r="33" spans="1:7" x14ac:dyDescent="0.2">
      <c r="A33" s="29" t="s">
        <v>158</v>
      </c>
      <c r="B33" s="7">
        <v>557900.89</v>
      </c>
      <c r="C33" s="7">
        <v>0</v>
      </c>
      <c r="D33" s="7">
        <f t="shared" ref="D33" si="42">B33+C33</f>
        <v>557900.89</v>
      </c>
      <c r="E33" s="7">
        <v>95649</v>
      </c>
      <c r="F33" s="7">
        <v>95649</v>
      </c>
      <c r="G33" s="7">
        <f t="shared" ref="G33" si="43">D33-E33</f>
        <v>462251.89</v>
      </c>
    </row>
    <row r="34" spans="1:7" x14ac:dyDescent="0.2">
      <c r="A34" s="29" t="s">
        <v>159</v>
      </c>
      <c r="B34" s="7">
        <v>2999543.27</v>
      </c>
      <c r="C34" s="7">
        <v>0</v>
      </c>
      <c r="D34" s="7">
        <f t="shared" ref="D34" si="44">B34+C34</f>
        <v>2999543.27</v>
      </c>
      <c r="E34" s="7">
        <v>439640.03</v>
      </c>
      <c r="F34" s="7">
        <v>439640.03</v>
      </c>
      <c r="G34" s="7">
        <f t="shared" ref="G34" si="45">D34-E34</f>
        <v>2559903.2400000002</v>
      </c>
    </row>
    <row r="35" spans="1:7" x14ac:dyDescent="0.2">
      <c r="A35" s="29" t="s">
        <v>160</v>
      </c>
      <c r="B35" s="7">
        <v>4219225.38</v>
      </c>
      <c r="C35" s="7">
        <v>0</v>
      </c>
      <c r="D35" s="7">
        <f t="shared" ref="D35" si="46">B35+C35</f>
        <v>4219225.38</v>
      </c>
      <c r="E35" s="7">
        <v>752127.3</v>
      </c>
      <c r="F35" s="7">
        <v>752127.3</v>
      </c>
      <c r="G35" s="7">
        <f t="shared" ref="G35" si="47">D35-E35</f>
        <v>3467098.08</v>
      </c>
    </row>
    <row r="36" spans="1:7" x14ac:dyDescent="0.2">
      <c r="A36" s="29" t="s">
        <v>161</v>
      </c>
      <c r="B36" s="7">
        <v>20964876.170000002</v>
      </c>
      <c r="C36" s="7">
        <v>16919473.82</v>
      </c>
      <c r="D36" s="7">
        <f t="shared" ref="D36" si="48">B36+C36</f>
        <v>37884349.990000002</v>
      </c>
      <c r="E36" s="7">
        <v>7407127.5599999996</v>
      </c>
      <c r="F36" s="7">
        <v>7407127.5599999996</v>
      </c>
      <c r="G36" s="7">
        <f t="shared" ref="G36" si="49">D36-E36</f>
        <v>30477222.430000003</v>
      </c>
    </row>
    <row r="37" spans="1:7" x14ac:dyDescent="0.2">
      <c r="A37" s="29" t="s">
        <v>162</v>
      </c>
      <c r="B37" s="7">
        <v>8735410.2200000007</v>
      </c>
      <c r="C37" s="7">
        <v>-419589</v>
      </c>
      <c r="D37" s="7">
        <f t="shared" ref="D37" si="50">B37+C37</f>
        <v>8315821.2200000007</v>
      </c>
      <c r="E37" s="7">
        <v>666796.85</v>
      </c>
      <c r="F37" s="7">
        <v>666796.85</v>
      </c>
      <c r="G37" s="7">
        <f t="shared" ref="G37" si="51">D37-E37</f>
        <v>7649024.370000001</v>
      </c>
    </row>
    <row r="38" spans="1:7" x14ac:dyDescent="0.2">
      <c r="A38" s="29" t="s">
        <v>163</v>
      </c>
      <c r="B38" s="7">
        <v>2993905.5</v>
      </c>
      <c r="C38" s="7">
        <v>0</v>
      </c>
      <c r="D38" s="7">
        <f t="shared" ref="D38" si="52">B38+C38</f>
        <v>2993905.5</v>
      </c>
      <c r="E38" s="7">
        <v>561650.21</v>
      </c>
      <c r="F38" s="7">
        <v>561650.21</v>
      </c>
      <c r="G38" s="7">
        <f t="shared" ref="G38" si="53">D38-E38</f>
        <v>2432255.29</v>
      </c>
    </row>
    <row r="39" spans="1:7" x14ac:dyDescent="0.2">
      <c r="A39" s="29" t="s">
        <v>164</v>
      </c>
      <c r="B39" s="7">
        <v>863469.08</v>
      </c>
      <c r="C39" s="7">
        <v>0</v>
      </c>
      <c r="D39" s="7">
        <f t="shared" ref="D39" si="54">B39+C39</f>
        <v>863469.08</v>
      </c>
      <c r="E39" s="7">
        <v>101369.61</v>
      </c>
      <c r="F39" s="7">
        <v>101369.61</v>
      </c>
      <c r="G39" s="7">
        <f t="shared" ref="G39" si="55">D39-E39</f>
        <v>762099.47</v>
      </c>
    </row>
    <row r="40" spans="1:7" x14ac:dyDescent="0.2">
      <c r="A40" s="29" t="s">
        <v>165</v>
      </c>
      <c r="B40" s="7">
        <v>24038788.170000002</v>
      </c>
      <c r="C40" s="7">
        <v>429240</v>
      </c>
      <c r="D40" s="7">
        <f t="shared" ref="D40" si="56">B40+C40</f>
        <v>24468028.170000002</v>
      </c>
      <c r="E40" s="7">
        <v>6515400.3600000003</v>
      </c>
      <c r="F40" s="7">
        <v>8207532.0800000001</v>
      </c>
      <c r="G40" s="7">
        <f t="shared" ref="G40" si="57">D40-E40</f>
        <v>17952627.810000002</v>
      </c>
    </row>
    <row r="41" spans="1:7" x14ac:dyDescent="0.2">
      <c r="A41" s="29" t="s">
        <v>166</v>
      </c>
      <c r="B41" s="7">
        <v>8786546.8100000005</v>
      </c>
      <c r="C41" s="7">
        <v>0</v>
      </c>
      <c r="D41" s="7">
        <f t="shared" ref="D41" si="58">B41+C41</f>
        <v>8786546.8100000005</v>
      </c>
      <c r="E41" s="7">
        <v>1741139.86</v>
      </c>
      <c r="F41" s="7">
        <v>1741139.86</v>
      </c>
      <c r="G41" s="7">
        <f t="shared" ref="G41" si="59">D41-E41</f>
        <v>7045406.9500000002</v>
      </c>
    </row>
    <row r="42" spans="1:7" x14ac:dyDescent="0.2">
      <c r="A42" s="29" t="s">
        <v>167</v>
      </c>
      <c r="B42" s="7">
        <v>1392180.94</v>
      </c>
      <c r="C42" s="7">
        <v>0</v>
      </c>
      <c r="D42" s="7">
        <f t="shared" ref="D42" si="60">B42+C42</f>
        <v>1392180.94</v>
      </c>
      <c r="E42" s="7">
        <v>251191.93</v>
      </c>
      <c r="F42" s="7">
        <v>251191.93</v>
      </c>
      <c r="G42" s="7">
        <f t="shared" ref="G42" si="61">D42-E42</f>
        <v>1140989.01</v>
      </c>
    </row>
    <row r="43" spans="1:7" x14ac:dyDescent="0.2">
      <c r="A43" s="29" t="s">
        <v>168</v>
      </c>
      <c r="B43" s="7">
        <v>2224673.9500000002</v>
      </c>
      <c r="C43" s="7">
        <v>0</v>
      </c>
      <c r="D43" s="7">
        <f t="shared" ref="D43" si="62">B43+C43</f>
        <v>2224673.9500000002</v>
      </c>
      <c r="E43" s="7">
        <v>445036.93</v>
      </c>
      <c r="F43" s="7">
        <v>445036.93</v>
      </c>
      <c r="G43" s="7">
        <f t="shared" ref="G43" si="63">D43-E43</f>
        <v>1779637.0200000003</v>
      </c>
    </row>
    <row r="44" spans="1:7" x14ac:dyDescent="0.2">
      <c r="A44" s="29" t="s">
        <v>169</v>
      </c>
      <c r="B44" s="7">
        <v>789138.36</v>
      </c>
      <c r="C44" s="7">
        <v>0</v>
      </c>
      <c r="D44" s="7">
        <f t="shared" ref="D44" si="64">B44+C44</f>
        <v>789138.36</v>
      </c>
      <c r="E44" s="7">
        <v>149030.14000000001</v>
      </c>
      <c r="F44" s="7">
        <v>149030.14000000001</v>
      </c>
      <c r="G44" s="7">
        <f t="shared" ref="G44" si="65">D44-E44</f>
        <v>640108.22</v>
      </c>
    </row>
    <row r="45" spans="1:7" x14ac:dyDescent="0.2">
      <c r="A45" s="29" t="s">
        <v>170</v>
      </c>
      <c r="B45" s="7">
        <v>38076854.630000003</v>
      </c>
      <c r="C45" s="7">
        <v>46010219.310000002</v>
      </c>
      <c r="D45" s="7">
        <f t="shared" ref="D45" si="66">B45+C45</f>
        <v>84087073.939999998</v>
      </c>
      <c r="E45" s="7">
        <v>25352130.850000001</v>
      </c>
      <c r="F45" s="7">
        <v>25352130.850000001</v>
      </c>
      <c r="G45" s="7">
        <f t="shared" ref="G45" si="67">D45-E45</f>
        <v>58734943.089999996</v>
      </c>
    </row>
    <row r="46" spans="1:7" x14ac:dyDescent="0.2">
      <c r="A46" s="29" t="s">
        <v>171</v>
      </c>
      <c r="B46" s="7">
        <v>0</v>
      </c>
      <c r="C46" s="7">
        <v>0</v>
      </c>
      <c r="D46" s="7">
        <f t="shared" ref="D46" si="68">B46+C46</f>
        <v>0</v>
      </c>
      <c r="E46" s="7">
        <v>16138.23</v>
      </c>
      <c r="F46" s="7">
        <v>0</v>
      </c>
      <c r="G46" s="7">
        <f t="shared" ref="G46" si="69">D46-E46</f>
        <v>-16138.23</v>
      </c>
    </row>
    <row r="47" spans="1:7" x14ac:dyDescent="0.2">
      <c r="A47" s="29"/>
      <c r="B47" s="7"/>
      <c r="C47" s="7"/>
      <c r="D47" s="7"/>
      <c r="E47" s="7"/>
      <c r="F47" s="7"/>
      <c r="G47" s="7"/>
    </row>
    <row r="48" spans="1:7" x14ac:dyDescent="0.2">
      <c r="A48" s="15" t="s">
        <v>50</v>
      </c>
      <c r="B48" s="23">
        <f t="shared" ref="B48:G48" si="70">SUM(B6:B47)</f>
        <v>365503763.33999997</v>
      </c>
      <c r="C48" s="23">
        <f t="shared" si="70"/>
        <v>72930407.540000007</v>
      </c>
      <c r="D48" s="23">
        <f t="shared" si="70"/>
        <v>438434170.88</v>
      </c>
      <c r="E48" s="23">
        <f t="shared" si="70"/>
        <v>84528554.770000011</v>
      </c>
      <c r="F48" s="23">
        <f t="shared" si="70"/>
        <v>85975114.860000014</v>
      </c>
      <c r="G48" s="23">
        <f t="shared" si="70"/>
        <v>353905616.1099999</v>
      </c>
    </row>
    <row r="51" spans="1:7" ht="45" customHeight="1" x14ac:dyDescent="0.2">
      <c r="A51" s="36" t="s">
        <v>173</v>
      </c>
      <c r="B51" s="34"/>
      <c r="C51" s="34"/>
      <c r="D51" s="34"/>
      <c r="E51" s="34"/>
      <c r="F51" s="34"/>
      <c r="G51" s="35"/>
    </row>
    <row r="52" spans="1:7" x14ac:dyDescent="0.2">
      <c r="A52" s="39" t="s">
        <v>51</v>
      </c>
      <c r="B52" s="36" t="s">
        <v>57</v>
      </c>
      <c r="C52" s="34"/>
      <c r="D52" s="34"/>
      <c r="E52" s="34"/>
      <c r="F52" s="35"/>
      <c r="G52" s="37" t="s">
        <v>56</v>
      </c>
    </row>
    <row r="53" spans="1:7" ht="22.5" x14ac:dyDescent="0.2">
      <c r="A53" s="40"/>
      <c r="B53" s="4" t="s">
        <v>52</v>
      </c>
      <c r="C53" s="4" t="s">
        <v>117</v>
      </c>
      <c r="D53" s="4" t="s">
        <v>53</v>
      </c>
      <c r="E53" s="4" t="s">
        <v>54</v>
      </c>
      <c r="F53" s="4" t="s">
        <v>55</v>
      </c>
      <c r="G53" s="38"/>
    </row>
    <row r="54" spans="1:7" x14ac:dyDescent="0.2">
      <c r="A54" s="41"/>
      <c r="B54" s="5">
        <v>1</v>
      </c>
      <c r="C54" s="5">
        <v>2</v>
      </c>
      <c r="D54" s="5" t="s">
        <v>118</v>
      </c>
      <c r="E54" s="5">
        <v>4</v>
      </c>
      <c r="F54" s="5">
        <v>5</v>
      </c>
      <c r="G54" s="5" t="s">
        <v>119</v>
      </c>
    </row>
    <row r="55" spans="1:7" x14ac:dyDescent="0.2">
      <c r="A55" s="30" t="s">
        <v>8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>D55-E55</f>
        <v>0</v>
      </c>
    </row>
    <row r="56" spans="1:7" x14ac:dyDescent="0.2">
      <c r="A56" s="30" t="s">
        <v>9</v>
      </c>
      <c r="B56" s="7">
        <v>0</v>
      </c>
      <c r="C56" s="7">
        <v>0</v>
      </c>
      <c r="D56" s="7">
        <f t="shared" ref="D56:D58" si="71">B56+C56</f>
        <v>0</v>
      </c>
      <c r="E56" s="7">
        <v>0</v>
      </c>
      <c r="F56" s="7">
        <v>0</v>
      </c>
      <c r="G56" s="7">
        <f t="shared" ref="G56:G58" si="72">D56-E56</f>
        <v>0</v>
      </c>
    </row>
    <row r="57" spans="1:7" x14ac:dyDescent="0.2">
      <c r="A57" s="30" t="s">
        <v>10</v>
      </c>
      <c r="B57" s="7">
        <v>0</v>
      </c>
      <c r="C57" s="7">
        <v>0</v>
      </c>
      <c r="D57" s="7">
        <f t="shared" si="71"/>
        <v>0</v>
      </c>
      <c r="E57" s="7">
        <v>0</v>
      </c>
      <c r="F57" s="7">
        <v>0</v>
      </c>
      <c r="G57" s="7">
        <f t="shared" si="72"/>
        <v>0</v>
      </c>
    </row>
    <row r="58" spans="1:7" x14ac:dyDescent="0.2">
      <c r="A58" s="30" t="s">
        <v>121</v>
      </c>
      <c r="B58" s="7">
        <v>0</v>
      </c>
      <c r="C58" s="7">
        <v>0</v>
      </c>
      <c r="D58" s="7">
        <f t="shared" si="71"/>
        <v>0</v>
      </c>
      <c r="E58" s="7">
        <v>0</v>
      </c>
      <c r="F58" s="7">
        <v>0</v>
      </c>
      <c r="G58" s="7">
        <f t="shared" si="72"/>
        <v>0</v>
      </c>
    </row>
    <row r="59" spans="1:7" x14ac:dyDescent="0.2">
      <c r="A59" s="15" t="s">
        <v>50</v>
      </c>
      <c r="B59" s="23">
        <f t="shared" ref="B59:G59" si="73">SUM(B55:B58)</f>
        <v>0</v>
      </c>
      <c r="C59" s="23">
        <f t="shared" si="73"/>
        <v>0</v>
      </c>
      <c r="D59" s="23">
        <f t="shared" si="73"/>
        <v>0</v>
      </c>
      <c r="E59" s="23">
        <f t="shared" si="73"/>
        <v>0</v>
      </c>
      <c r="F59" s="23">
        <f t="shared" si="73"/>
        <v>0</v>
      </c>
      <c r="G59" s="23">
        <f t="shared" si="73"/>
        <v>0</v>
      </c>
    </row>
    <row r="62" spans="1:7" ht="45" customHeight="1" x14ac:dyDescent="0.2">
      <c r="A62" s="36" t="s">
        <v>174</v>
      </c>
      <c r="B62" s="34"/>
      <c r="C62" s="34"/>
      <c r="D62" s="34"/>
      <c r="E62" s="34"/>
      <c r="F62" s="34"/>
      <c r="G62" s="35"/>
    </row>
    <row r="63" spans="1:7" x14ac:dyDescent="0.2">
      <c r="A63" s="39" t="s">
        <v>51</v>
      </c>
      <c r="B63" s="36" t="s">
        <v>57</v>
      </c>
      <c r="C63" s="34"/>
      <c r="D63" s="34"/>
      <c r="E63" s="34"/>
      <c r="F63" s="35"/>
      <c r="G63" s="37" t="s">
        <v>56</v>
      </c>
    </row>
    <row r="64" spans="1:7" ht="22.5" x14ac:dyDescent="0.2">
      <c r="A64" s="40"/>
      <c r="B64" s="4" t="s">
        <v>52</v>
      </c>
      <c r="C64" s="4" t="s">
        <v>117</v>
      </c>
      <c r="D64" s="4" t="s">
        <v>53</v>
      </c>
      <c r="E64" s="4" t="s">
        <v>54</v>
      </c>
      <c r="F64" s="4" t="s">
        <v>55</v>
      </c>
      <c r="G64" s="38"/>
    </row>
    <row r="65" spans="1:7" x14ac:dyDescent="0.2">
      <c r="A65" s="41"/>
      <c r="B65" s="5">
        <v>1</v>
      </c>
      <c r="C65" s="5">
        <v>2</v>
      </c>
      <c r="D65" s="5" t="s">
        <v>118</v>
      </c>
      <c r="E65" s="5">
        <v>4</v>
      </c>
      <c r="F65" s="5">
        <v>5</v>
      </c>
      <c r="G65" s="5" t="s">
        <v>119</v>
      </c>
    </row>
    <row r="66" spans="1:7" x14ac:dyDescent="0.2">
      <c r="A66" s="31" t="s">
        <v>12</v>
      </c>
      <c r="B66" s="7">
        <v>0</v>
      </c>
      <c r="C66" s="7">
        <v>0</v>
      </c>
      <c r="D66" s="7">
        <f t="shared" ref="D66:D72" si="74">B66+C66</f>
        <v>0</v>
      </c>
      <c r="E66" s="7">
        <v>0</v>
      </c>
      <c r="F66" s="7">
        <v>0</v>
      </c>
      <c r="G66" s="7">
        <f t="shared" ref="G66:G72" si="75">D66-E66</f>
        <v>0</v>
      </c>
    </row>
    <row r="67" spans="1:7" x14ac:dyDescent="0.2">
      <c r="A67" s="31" t="s">
        <v>11</v>
      </c>
      <c r="B67" s="7">
        <v>0</v>
      </c>
      <c r="C67" s="7">
        <v>0</v>
      </c>
      <c r="D67" s="7">
        <f t="shared" si="74"/>
        <v>0</v>
      </c>
      <c r="E67" s="7">
        <v>0</v>
      </c>
      <c r="F67" s="7">
        <v>0</v>
      </c>
      <c r="G67" s="7">
        <f t="shared" si="75"/>
        <v>0</v>
      </c>
    </row>
    <row r="68" spans="1:7" x14ac:dyDescent="0.2">
      <c r="A68" s="31" t="s">
        <v>13</v>
      </c>
      <c r="B68" s="7">
        <v>0</v>
      </c>
      <c r="C68" s="7">
        <v>0</v>
      </c>
      <c r="D68" s="7">
        <f t="shared" si="74"/>
        <v>0</v>
      </c>
      <c r="E68" s="7">
        <v>0</v>
      </c>
      <c r="F68" s="7">
        <v>0</v>
      </c>
      <c r="G68" s="7">
        <f t="shared" si="75"/>
        <v>0</v>
      </c>
    </row>
    <row r="69" spans="1:7" x14ac:dyDescent="0.2">
      <c r="A69" s="31" t="s">
        <v>25</v>
      </c>
      <c r="B69" s="7">
        <v>0</v>
      </c>
      <c r="C69" s="7">
        <v>0</v>
      </c>
      <c r="D69" s="7">
        <f t="shared" si="74"/>
        <v>0</v>
      </c>
      <c r="E69" s="7">
        <v>0</v>
      </c>
      <c r="F69" s="7">
        <v>0</v>
      </c>
      <c r="G69" s="7">
        <f t="shared" si="75"/>
        <v>0</v>
      </c>
    </row>
    <row r="70" spans="1:7" ht="11.25" customHeight="1" x14ac:dyDescent="0.2">
      <c r="A70" s="31" t="s">
        <v>26</v>
      </c>
      <c r="B70" s="7">
        <v>0</v>
      </c>
      <c r="C70" s="7">
        <v>0</v>
      </c>
      <c r="D70" s="7">
        <f t="shared" si="74"/>
        <v>0</v>
      </c>
      <c r="E70" s="7">
        <v>0</v>
      </c>
      <c r="F70" s="7">
        <v>0</v>
      </c>
      <c r="G70" s="7">
        <f t="shared" si="75"/>
        <v>0</v>
      </c>
    </row>
    <row r="71" spans="1:7" x14ac:dyDescent="0.2">
      <c r="A71" s="31" t="s">
        <v>128</v>
      </c>
      <c r="B71" s="7">
        <v>0</v>
      </c>
      <c r="C71" s="7">
        <v>0</v>
      </c>
      <c r="D71" s="7">
        <f t="shared" si="74"/>
        <v>0</v>
      </c>
      <c r="E71" s="7">
        <v>0</v>
      </c>
      <c r="F71" s="7">
        <v>0</v>
      </c>
      <c r="G71" s="7">
        <f t="shared" si="75"/>
        <v>0</v>
      </c>
    </row>
    <row r="72" spans="1:7" x14ac:dyDescent="0.2">
      <c r="A72" s="31" t="s">
        <v>14</v>
      </c>
      <c r="B72" s="7">
        <v>0</v>
      </c>
      <c r="C72" s="7">
        <v>0</v>
      </c>
      <c r="D72" s="7">
        <f t="shared" si="74"/>
        <v>0</v>
      </c>
      <c r="E72" s="7">
        <v>0</v>
      </c>
      <c r="F72" s="7">
        <v>0</v>
      </c>
      <c r="G72" s="7">
        <f t="shared" si="75"/>
        <v>0</v>
      </c>
    </row>
    <row r="73" spans="1:7" x14ac:dyDescent="0.2">
      <c r="A73" s="15" t="s">
        <v>50</v>
      </c>
      <c r="B73" s="23">
        <f t="shared" ref="B73:G73" si="76">SUM(B66:B72)</f>
        <v>0</v>
      </c>
      <c r="C73" s="23">
        <f t="shared" si="76"/>
        <v>0</v>
      </c>
      <c r="D73" s="23">
        <f t="shared" si="76"/>
        <v>0</v>
      </c>
      <c r="E73" s="23">
        <f t="shared" si="76"/>
        <v>0</v>
      </c>
      <c r="F73" s="23">
        <f t="shared" si="76"/>
        <v>0</v>
      </c>
      <c r="G73" s="23">
        <f t="shared" si="76"/>
        <v>0</v>
      </c>
    </row>
    <row r="75" spans="1:7" x14ac:dyDescent="0.2">
      <c r="A75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51:G51"/>
    <mergeCell ref="A2:A4"/>
    <mergeCell ref="B63:F63"/>
    <mergeCell ref="G63:G64"/>
    <mergeCell ref="B52:F52"/>
    <mergeCell ref="G52:G53"/>
    <mergeCell ref="A62:G62"/>
    <mergeCell ref="A52:A54"/>
    <mergeCell ref="A63:A6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A40" sqref="A40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6" t="s">
        <v>175</v>
      </c>
      <c r="B1" s="34"/>
      <c r="C1" s="34"/>
      <c r="D1" s="34"/>
      <c r="E1" s="34"/>
      <c r="F1" s="34"/>
      <c r="G1" s="35"/>
    </row>
    <row r="2" spans="1:7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7" ht="24.95" customHeight="1" x14ac:dyDescent="0.2">
      <c r="A3" s="40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8"/>
    </row>
    <row r="4" spans="1:7" x14ac:dyDescent="0.2">
      <c r="A4" s="41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x14ac:dyDescent="0.2">
      <c r="A5" s="12" t="s">
        <v>15</v>
      </c>
      <c r="B5" s="18">
        <f t="shared" ref="B5:G5" si="0">SUM(B6:B13)</f>
        <v>245219081.43000001</v>
      </c>
      <c r="C5" s="18">
        <f t="shared" si="0"/>
        <v>11688259.23</v>
      </c>
      <c r="D5" s="18">
        <f t="shared" si="0"/>
        <v>256907340.65999997</v>
      </c>
      <c r="E5" s="18">
        <f t="shared" si="0"/>
        <v>39097558.030000001</v>
      </c>
      <c r="F5" s="18">
        <f t="shared" si="0"/>
        <v>38868124.630000003</v>
      </c>
      <c r="G5" s="18">
        <f t="shared" si="0"/>
        <v>217809782.62999997</v>
      </c>
    </row>
    <row r="6" spans="1:7" x14ac:dyDescent="0.2">
      <c r="A6" s="32" t="s">
        <v>40</v>
      </c>
      <c r="B6" s="7">
        <v>10394531.050000001</v>
      </c>
      <c r="C6" s="7">
        <v>500000</v>
      </c>
      <c r="D6" s="7">
        <f>B6+C6</f>
        <v>10894531.050000001</v>
      </c>
      <c r="E6" s="7">
        <v>1481439.06</v>
      </c>
      <c r="F6" s="7">
        <v>1481439.06</v>
      </c>
      <c r="G6" s="7">
        <f>D6-E6</f>
        <v>9413091.9900000002</v>
      </c>
    </row>
    <row r="7" spans="1:7" x14ac:dyDescent="0.2">
      <c r="A7" s="32" t="s">
        <v>16</v>
      </c>
      <c r="B7" s="7">
        <v>8540716.1699999999</v>
      </c>
      <c r="C7" s="7">
        <v>0</v>
      </c>
      <c r="D7" s="7">
        <f t="shared" ref="D7:D13" si="1">B7+C7</f>
        <v>8540716.1699999999</v>
      </c>
      <c r="E7" s="7">
        <v>1497180.64</v>
      </c>
      <c r="F7" s="7">
        <v>1497180.64</v>
      </c>
      <c r="G7" s="7">
        <f t="shared" ref="G7:G13" si="2">D7-E7</f>
        <v>7043535.5300000003</v>
      </c>
    </row>
    <row r="8" spans="1:7" x14ac:dyDescent="0.2">
      <c r="A8" s="32" t="s">
        <v>122</v>
      </c>
      <c r="B8" s="7">
        <v>134812844.28</v>
      </c>
      <c r="C8" s="7">
        <v>-7342193.79</v>
      </c>
      <c r="D8" s="7">
        <f t="shared" si="1"/>
        <v>127470650.48999999</v>
      </c>
      <c r="E8" s="7">
        <v>16105169.08</v>
      </c>
      <c r="F8" s="7">
        <v>16144979.6</v>
      </c>
      <c r="G8" s="7">
        <f t="shared" si="2"/>
        <v>111365481.41</v>
      </c>
    </row>
    <row r="9" spans="1:7" x14ac:dyDescent="0.2">
      <c r="A9" s="32" t="s">
        <v>3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2" t="s">
        <v>22</v>
      </c>
      <c r="B10" s="7">
        <v>18286333.609999999</v>
      </c>
      <c r="C10" s="7">
        <v>1515000</v>
      </c>
      <c r="D10" s="7">
        <f t="shared" si="1"/>
        <v>19801333.609999999</v>
      </c>
      <c r="E10" s="7">
        <v>4368480.03</v>
      </c>
      <c r="F10" s="7">
        <v>4328669.51</v>
      </c>
      <c r="G10" s="7">
        <f t="shared" si="2"/>
        <v>15432853.579999998</v>
      </c>
    </row>
    <row r="11" spans="1:7" x14ac:dyDescent="0.2">
      <c r="A11" s="32" t="s">
        <v>17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2" t="s">
        <v>41</v>
      </c>
      <c r="B12" s="7">
        <v>71058859.180000007</v>
      </c>
      <c r="C12" s="7">
        <v>16997453.02</v>
      </c>
      <c r="D12" s="7">
        <f t="shared" si="1"/>
        <v>88056312.200000003</v>
      </c>
      <c r="E12" s="7">
        <v>15120813.75</v>
      </c>
      <c r="F12" s="7">
        <v>14891380.35</v>
      </c>
      <c r="G12" s="7">
        <f t="shared" si="2"/>
        <v>72935498.450000003</v>
      </c>
    </row>
    <row r="13" spans="1:7" x14ac:dyDescent="0.2">
      <c r="A13" s="32" t="s">
        <v>18</v>
      </c>
      <c r="B13" s="7">
        <v>2125797.14</v>
      </c>
      <c r="C13" s="7">
        <v>18000</v>
      </c>
      <c r="D13" s="7">
        <f t="shared" si="1"/>
        <v>2143797.14</v>
      </c>
      <c r="E13" s="7">
        <v>524475.47</v>
      </c>
      <c r="F13" s="7">
        <v>524475.47</v>
      </c>
      <c r="G13" s="7">
        <f t="shared" si="2"/>
        <v>1619321.6700000002</v>
      </c>
    </row>
    <row r="14" spans="1:7" x14ac:dyDescent="0.2">
      <c r="A14" s="12" t="s">
        <v>19</v>
      </c>
      <c r="B14" s="18">
        <f t="shared" ref="B14:G14" si="3">SUM(B15:B21)</f>
        <v>69926751.730000019</v>
      </c>
      <c r="C14" s="18">
        <f t="shared" si="3"/>
        <v>15651518</v>
      </c>
      <c r="D14" s="18">
        <f t="shared" si="3"/>
        <v>85578269.730000019</v>
      </c>
      <c r="E14" s="18">
        <f t="shared" si="3"/>
        <v>18717613.119999997</v>
      </c>
      <c r="F14" s="18">
        <f t="shared" si="3"/>
        <v>20409744.84</v>
      </c>
      <c r="G14" s="18">
        <f t="shared" si="3"/>
        <v>66860656.610000014</v>
      </c>
    </row>
    <row r="15" spans="1:7" x14ac:dyDescent="0.2">
      <c r="A15" s="32" t="s">
        <v>42</v>
      </c>
      <c r="B15" s="7">
        <v>2993905.5</v>
      </c>
      <c r="C15" s="7">
        <v>0</v>
      </c>
      <c r="D15" s="7">
        <f>B15+C15</f>
        <v>2993905.5</v>
      </c>
      <c r="E15" s="7">
        <v>561650.21</v>
      </c>
      <c r="F15" s="7">
        <v>561650.21</v>
      </c>
      <c r="G15" s="7">
        <f t="shared" ref="G15:G21" si="4">D15-E15</f>
        <v>2432255.29</v>
      </c>
    </row>
    <row r="16" spans="1:7" x14ac:dyDescent="0.2">
      <c r="A16" s="32" t="s">
        <v>27</v>
      </c>
      <c r="B16" s="7">
        <v>38094797.310000002</v>
      </c>
      <c r="C16" s="7">
        <v>429240</v>
      </c>
      <c r="D16" s="7">
        <f t="shared" ref="D16:D21" si="5">B16+C16</f>
        <v>38524037.310000002</v>
      </c>
      <c r="E16" s="7">
        <v>9203168.8300000001</v>
      </c>
      <c r="F16" s="7">
        <v>10895300.550000001</v>
      </c>
      <c r="G16" s="7">
        <f t="shared" si="4"/>
        <v>29320868.480000004</v>
      </c>
    </row>
    <row r="17" spans="1:7" x14ac:dyDescent="0.2">
      <c r="A17" s="32" t="s">
        <v>20</v>
      </c>
      <c r="B17" s="7">
        <v>0</v>
      </c>
      <c r="C17" s="7">
        <v>0</v>
      </c>
      <c r="D17" s="7">
        <f t="shared" si="5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32" t="s">
        <v>43</v>
      </c>
      <c r="B18" s="7">
        <v>4873629.4800000004</v>
      </c>
      <c r="C18" s="7">
        <v>0</v>
      </c>
      <c r="D18" s="7">
        <f t="shared" si="5"/>
        <v>4873629.4800000004</v>
      </c>
      <c r="E18" s="7">
        <v>1106026.49</v>
      </c>
      <c r="F18" s="7">
        <v>1106026.49</v>
      </c>
      <c r="G18" s="7">
        <f t="shared" si="4"/>
        <v>3767602.99</v>
      </c>
    </row>
    <row r="19" spans="1:7" x14ac:dyDescent="0.2">
      <c r="A19" s="32" t="s">
        <v>44</v>
      </c>
      <c r="B19" s="7">
        <v>2999543.27</v>
      </c>
      <c r="C19" s="7">
        <v>0</v>
      </c>
      <c r="D19" s="7">
        <f t="shared" si="5"/>
        <v>2999543.27</v>
      </c>
      <c r="E19" s="7">
        <v>439640.03</v>
      </c>
      <c r="F19" s="7">
        <v>439640.03</v>
      </c>
      <c r="G19" s="7">
        <f t="shared" si="4"/>
        <v>2559903.2400000002</v>
      </c>
    </row>
    <row r="20" spans="1:7" x14ac:dyDescent="0.2">
      <c r="A20" s="32" t="s">
        <v>45</v>
      </c>
      <c r="B20" s="7">
        <v>0</v>
      </c>
      <c r="C20" s="7">
        <v>0</v>
      </c>
      <c r="D20" s="7">
        <f t="shared" si="5"/>
        <v>0</v>
      </c>
      <c r="E20" s="7">
        <v>0</v>
      </c>
      <c r="F20" s="7">
        <v>0</v>
      </c>
      <c r="G20" s="7">
        <f t="shared" si="4"/>
        <v>0</v>
      </c>
    </row>
    <row r="21" spans="1:7" x14ac:dyDescent="0.2">
      <c r="A21" s="32" t="s">
        <v>4</v>
      </c>
      <c r="B21" s="7">
        <v>20964876.170000002</v>
      </c>
      <c r="C21" s="7">
        <v>15222278</v>
      </c>
      <c r="D21" s="7">
        <f t="shared" si="5"/>
        <v>36187154.170000002</v>
      </c>
      <c r="E21" s="7">
        <v>7407127.5599999996</v>
      </c>
      <c r="F21" s="7">
        <v>7407127.5599999996</v>
      </c>
      <c r="G21" s="7">
        <f t="shared" si="4"/>
        <v>28780026.610000003</v>
      </c>
    </row>
    <row r="22" spans="1:7" x14ac:dyDescent="0.2">
      <c r="A22" s="12" t="s">
        <v>46</v>
      </c>
      <c r="B22" s="18">
        <f t="shared" ref="B22:G22" si="6">SUM(B23:B31)</f>
        <v>50357930.180000007</v>
      </c>
      <c r="C22" s="18">
        <f t="shared" si="6"/>
        <v>45590630.310000002</v>
      </c>
      <c r="D22" s="18">
        <f t="shared" si="6"/>
        <v>95948560.489999995</v>
      </c>
      <c r="E22" s="18">
        <f t="shared" si="6"/>
        <v>26697245.390000001</v>
      </c>
      <c r="F22" s="18">
        <f t="shared" si="6"/>
        <v>26697245.390000001</v>
      </c>
      <c r="G22" s="18">
        <f t="shared" si="6"/>
        <v>69251315.099999994</v>
      </c>
    </row>
    <row r="23" spans="1:7" x14ac:dyDescent="0.2">
      <c r="A23" s="32" t="s">
        <v>28</v>
      </c>
      <c r="B23" s="7">
        <v>3545665.33</v>
      </c>
      <c r="C23" s="7">
        <v>0</v>
      </c>
      <c r="D23" s="7">
        <f>B23+C23</f>
        <v>3545665.33</v>
      </c>
      <c r="E23" s="7">
        <v>678317.69</v>
      </c>
      <c r="F23" s="7">
        <v>678317.69</v>
      </c>
      <c r="G23" s="7">
        <f t="shared" ref="G23:G31" si="7">D23-E23</f>
        <v>2867347.64</v>
      </c>
    </row>
    <row r="24" spans="1:7" x14ac:dyDescent="0.2">
      <c r="A24" s="32" t="s">
        <v>23</v>
      </c>
      <c r="B24" s="7">
        <v>8735410.2200000007</v>
      </c>
      <c r="C24" s="7">
        <v>-419589</v>
      </c>
      <c r="D24" s="7">
        <f t="shared" ref="D24:D31" si="8">B24+C24</f>
        <v>8315821.2200000007</v>
      </c>
      <c r="E24" s="7">
        <v>666796.85</v>
      </c>
      <c r="F24" s="7">
        <v>666796.85</v>
      </c>
      <c r="G24" s="7">
        <f t="shared" si="7"/>
        <v>7649024.370000001</v>
      </c>
    </row>
    <row r="25" spans="1:7" x14ac:dyDescent="0.2">
      <c r="A25" s="32" t="s">
        <v>29</v>
      </c>
      <c r="B25" s="7">
        <v>0</v>
      </c>
      <c r="C25" s="7">
        <v>0</v>
      </c>
      <c r="D25" s="7">
        <f t="shared" si="8"/>
        <v>0</v>
      </c>
      <c r="E25" s="7">
        <v>0</v>
      </c>
      <c r="F25" s="7">
        <v>0</v>
      </c>
      <c r="G25" s="7">
        <f t="shared" si="7"/>
        <v>0</v>
      </c>
    </row>
    <row r="26" spans="1:7" x14ac:dyDescent="0.2">
      <c r="A26" s="32" t="s">
        <v>47</v>
      </c>
      <c r="B26" s="7">
        <v>38076854.630000003</v>
      </c>
      <c r="C26" s="7">
        <v>46010219.310000002</v>
      </c>
      <c r="D26" s="7">
        <f t="shared" si="8"/>
        <v>84087073.939999998</v>
      </c>
      <c r="E26" s="7">
        <v>25352130.850000001</v>
      </c>
      <c r="F26" s="7">
        <v>25352130.850000001</v>
      </c>
      <c r="G26" s="7">
        <f t="shared" si="7"/>
        <v>58734943.089999996</v>
      </c>
    </row>
    <row r="27" spans="1:7" x14ac:dyDescent="0.2">
      <c r="A27" s="32" t="s">
        <v>21</v>
      </c>
      <c r="B27" s="7">
        <v>0</v>
      </c>
      <c r="C27" s="7">
        <v>0</v>
      </c>
      <c r="D27" s="7">
        <f t="shared" si="8"/>
        <v>0</v>
      </c>
      <c r="E27" s="7">
        <v>0</v>
      </c>
      <c r="F27" s="7">
        <v>0</v>
      </c>
      <c r="G27" s="7">
        <f t="shared" si="7"/>
        <v>0</v>
      </c>
    </row>
    <row r="28" spans="1:7" x14ac:dyDescent="0.2">
      <c r="A28" s="32" t="s">
        <v>5</v>
      </c>
      <c r="B28" s="7">
        <v>0</v>
      </c>
      <c r="C28" s="7">
        <v>0</v>
      </c>
      <c r="D28" s="7">
        <f t="shared" si="8"/>
        <v>0</v>
      </c>
      <c r="E28" s="7">
        <v>0</v>
      </c>
      <c r="F28" s="7">
        <v>0</v>
      </c>
      <c r="G28" s="7">
        <f t="shared" si="7"/>
        <v>0</v>
      </c>
    </row>
    <row r="29" spans="1:7" x14ac:dyDescent="0.2">
      <c r="A29" s="32" t="s">
        <v>6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7"/>
        <v>0</v>
      </c>
    </row>
    <row r="30" spans="1:7" x14ac:dyDescent="0.2">
      <c r="A30" s="32" t="s">
        <v>48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7"/>
        <v>0</v>
      </c>
    </row>
    <row r="31" spans="1:7" x14ac:dyDescent="0.2">
      <c r="A31" s="32" t="s">
        <v>30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7"/>
        <v>0</v>
      </c>
    </row>
    <row r="32" spans="1:7" x14ac:dyDescent="0.2">
      <c r="A32" s="12" t="s">
        <v>31</v>
      </c>
      <c r="B32" s="18">
        <f t="shared" ref="B32:G32" si="9">SUM(B33:B36)</f>
        <v>0</v>
      </c>
      <c r="C32" s="18">
        <f t="shared" si="9"/>
        <v>0</v>
      </c>
      <c r="D32" s="18">
        <f t="shared" si="9"/>
        <v>0</v>
      </c>
      <c r="E32" s="18">
        <f t="shared" si="9"/>
        <v>0</v>
      </c>
      <c r="F32" s="18">
        <f t="shared" si="9"/>
        <v>0</v>
      </c>
      <c r="G32" s="18">
        <f t="shared" si="9"/>
        <v>0</v>
      </c>
    </row>
    <row r="33" spans="1:7" x14ac:dyDescent="0.2">
      <c r="A33" s="32" t="s">
        <v>49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 t="shared" ref="G33:G36" si="10">D33-E33</f>
        <v>0</v>
      </c>
    </row>
    <row r="34" spans="1:7" ht="11.25" customHeight="1" x14ac:dyDescent="0.2">
      <c r="A34" s="32" t="s">
        <v>24</v>
      </c>
      <c r="B34" s="7">
        <v>0</v>
      </c>
      <c r="C34" s="7">
        <v>0</v>
      </c>
      <c r="D34" s="7">
        <f t="shared" ref="D34:D36" si="11">B34+C34</f>
        <v>0</v>
      </c>
      <c r="E34" s="7">
        <v>0</v>
      </c>
      <c r="F34" s="7">
        <v>0</v>
      </c>
      <c r="G34" s="7">
        <f t="shared" si="10"/>
        <v>0</v>
      </c>
    </row>
    <row r="35" spans="1:7" x14ac:dyDescent="0.2">
      <c r="A35" s="32" t="s">
        <v>32</v>
      </c>
      <c r="B35" s="7">
        <v>0</v>
      </c>
      <c r="C35" s="7">
        <v>0</v>
      </c>
      <c r="D35" s="7">
        <f t="shared" si="11"/>
        <v>0</v>
      </c>
      <c r="E35" s="7">
        <v>0</v>
      </c>
      <c r="F35" s="7">
        <v>0</v>
      </c>
      <c r="G35" s="7">
        <f t="shared" si="10"/>
        <v>0</v>
      </c>
    </row>
    <row r="36" spans="1:7" x14ac:dyDescent="0.2">
      <c r="A36" s="32" t="s">
        <v>7</v>
      </c>
      <c r="B36" s="7">
        <v>0</v>
      </c>
      <c r="C36" s="7">
        <v>0</v>
      </c>
      <c r="D36" s="7">
        <f t="shared" si="11"/>
        <v>0</v>
      </c>
      <c r="E36" s="7">
        <v>0</v>
      </c>
      <c r="F36" s="7">
        <v>0</v>
      </c>
      <c r="G36" s="7">
        <f t="shared" si="10"/>
        <v>0</v>
      </c>
    </row>
    <row r="37" spans="1:7" x14ac:dyDescent="0.2">
      <c r="A37" s="15" t="s">
        <v>50</v>
      </c>
      <c r="B37" s="23">
        <f t="shared" ref="B37:G37" si="12">SUM(B32+B22+B14+B5)</f>
        <v>365503763.34000003</v>
      </c>
      <c r="C37" s="23">
        <f t="shared" si="12"/>
        <v>72930407.540000007</v>
      </c>
      <c r="D37" s="23">
        <f t="shared" si="12"/>
        <v>438434170.88</v>
      </c>
      <c r="E37" s="23">
        <f t="shared" si="12"/>
        <v>84512416.539999992</v>
      </c>
      <c r="F37" s="23">
        <f t="shared" si="12"/>
        <v>85975114.860000014</v>
      </c>
      <c r="G37" s="23">
        <f t="shared" si="12"/>
        <v>353921754.33999997</v>
      </c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11" t="s">
        <v>120</v>
      </c>
      <c r="B39" s="11"/>
      <c r="C39" s="11"/>
      <c r="D39" s="11"/>
      <c r="E39" s="11"/>
      <c r="F39" s="11"/>
      <c r="G39" s="11"/>
    </row>
    <row r="40" spans="1:7" x14ac:dyDescent="0.2">
      <c r="A40" s="11"/>
      <c r="B40" s="11"/>
      <c r="C40" s="11"/>
      <c r="D40" s="11"/>
      <c r="E40" s="11"/>
      <c r="F40" s="11"/>
      <c r="G40" s="11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2023-05-03T18:25:35Z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