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1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44525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76" i="6"/>
  <c r="H75" i="6"/>
  <c r="H74" i="6"/>
  <c r="H73" i="6"/>
  <c r="H72" i="6"/>
  <c r="H71" i="6"/>
  <c r="H70" i="6"/>
  <c r="H69" i="6"/>
  <c r="H68" i="6"/>
  <c r="H67" i="6"/>
  <c r="H66" i="6"/>
  <c r="H63" i="6"/>
  <c r="H62" i="6"/>
  <c r="H61" i="6"/>
  <c r="H60" i="6"/>
  <c r="H59" i="6"/>
  <c r="H58" i="6"/>
  <c r="H56" i="6"/>
  <c r="H55" i="6"/>
  <c r="H52" i="6"/>
  <c r="H51" i="6"/>
  <c r="H48" i="6"/>
  <c r="H47" i="6"/>
  <c r="H46" i="6"/>
  <c r="H44" i="6"/>
  <c r="H42" i="6"/>
  <c r="H41" i="6"/>
  <c r="H40" i="6"/>
  <c r="H39" i="6"/>
  <c r="H38" i="6"/>
  <c r="H34" i="6"/>
  <c r="H32" i="6"/>
  <c r="H16" i="6"/>
  <c r="H11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H64" i="6" s="1"/>
  <c r="E63" i="6"/>
  <c r="E62" i="6"/>
  <c r="E61" i="6"/>
  <c r="E60" i="6"/>
  <c r="E59" i="6"/>
  <c r="E58" i="6"/>
  <c r="E56" i="6"/>
  <c r="E55" i="6"/>
  <c r="E54" i="6"/>
  <c r="H54" i="6" s="1"/>
  <c r="E52" i="6"/>
  <c r="E51" i="6"/>
  <c r="E50" i="6"/>
  <c r="H50" i="6" s="1"/>
  <c r="E49" i="6"/>
  <c r="H49" i="6" s="1"/>
  <c r="E48" i="6"/>
  <c r="E47" i="6"/>
  <c r="E46" i="6"/>
  <c r="E45" i="6"/>
  <c r="H45" i="6" s="1"/>
  <c r="E44" i="6"/>
  <c r="E42" i="6"/>
  <c r="E41" i="6"/>
  <c r="E40" i="6"/>
  <c r="E39" i="6"/>
  <c r="E38" i="6"/>
  <c r="E37" i="6"/>
  <c r="H37" i="6" s="1"/>
  <c r="E36" i="6"/>
  <c r="H36" i="6" s="1"/>
  <c r="E35" i="6"/>
  <c r="H35" i="6" s="1"/>
  <c r="E34" i="6"/>
  <c r="E32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H65" i="6" l="1"/>
  <c r="E57" i="6"/>
  <c r="H57" i="6" s="1"/>
  <c r="E53" i="6"/>
  <c r="H53" i="6" s="1"/>
  <c r="E43" i="6"/>
  <c r="H43" i="6" s="1"/>
  <c r="E33" i="6"/>
  <c r="H33" i="6" s="1"/>
  <c r="E23" i="6"/>
  <c r="H23" i="6" s="1"/>
  <c r="E13" i="6"/>
  <c r="H13" i="6" s="1"/>
  <c r="G77" i="6"/>
  <c r="D77" i="6"/>
  <c r="C77" i="6"/>
  <c r="F77" i="6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<sst xmlns="http://schemas.openxmlformats.org/spreadsheetml/2006/main" count="203" uniqueCount="142">
  <si>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</si>
  <si>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</si>
  <si>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</si>
  <si>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</si>
  <si>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</si>
  <si>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</si>
  <si>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</si>
  <si>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</si>
  <si>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</si>
  <si>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</si>
  <si>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</si>
  <si>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</si>
  <si>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</si>
  <si>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</si>
  <si>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</si>
  <si>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</si>
  <si>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</si>
  <si>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</si>
  <si>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</si>
  <si>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</si>
  <si>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</si>
  <si>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</si>
  <si>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</si>
  <si>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</si>
  <si>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</si>
  <si>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</si>
  <si>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</si>
  <si>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</si>
  <si>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</si>
  <si>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</si>
  <si>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</si>
  <si>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</si>
  <si>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</si>
  <si>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</si>
  <si>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</si>
  <si>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</si>
  <si>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</si>
  <si>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</si>
  <si>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</si>
  <si>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</si>
  <si>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</si>
  <si>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</si>
  <si>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</si>
  <si>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</si>
  <si>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</si>
  <si>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</si>
  <si>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</si>
  <si>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</si>
  <si>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</si>
  <si>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</si>
  <si>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</si>
  <si>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</si>
  <si>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</si>
  <si>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</si>
  <si>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</si>
  <si>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</si>
  <si>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</si>
  <si>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</si>
  <si>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</si>
  <si>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</si>
  <si>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</si>
  <si>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</si>
  <si>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</si>
  <si>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</si>
  <si>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</si>
  <si>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</si>
  <si>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</si>
  <si>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</si>
  <si>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</si>
  <si>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</si>
  <si>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</si>
  <si>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</si>
  <si>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</si>
  <si>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</si>
  <si>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</si>
  <si>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</si>
  <si>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</si>
  <si>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</si>
  <si>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</si>
  <si>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</si>
  <si>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</si>
  <si>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</si>
  <si>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</si>
  <si>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</si>
  <si>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</si>
  <si>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</si>
  <si>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</si>
  <si>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</si>
  <si>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</si>
  <si>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</si>
  <si>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</si>
  <si>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</si>
  <si>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</si>
  <si>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</si>
  <si>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</si>
  <si>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</si>
  <si>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</si>
  <si>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</si>
  <si>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</si>
  <si>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</si>
  <si>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</si>
  <si>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</si>
  <si>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</si>
  <si>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</si>
  <si>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</si>
  <si>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</si>
  <si>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</si>
  <si>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</si>
  <si>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</si>
  <si>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</si>
  <si>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</si>
  <si>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</si>
  <si>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</si>
  <si>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</si>
  <si>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</si>
  <si>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</si>
  <si>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</si>
  <si>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</si>
  <si>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</si>
  <si>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</si>
  <si>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</si>
  <si>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</si>
  <si>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</si>
  <si>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</si>
  <si>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</si>
  <si>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</si>
  <si>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</si>
  <si>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</si>
  <si>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</si>
  <si>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</si>
  <si>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</si>
  <si>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</si>
  <si>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</si>
  <si>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</si>
  <si>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</si>
  <si>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</si>
  <si>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</si>
  <si>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Municipio de Apaseo el Grande, Guanajuato
Estado Analítico del Ejercicio del Presupuesto de Egresos
Clasificación por Objeto del Gasto (Capítulo y Concepto)
Del 1 de Enero al 31 de Marzo de 2022</t>
  </si>
  <si>
    <t>Municipio de Apaseo el Grande, Guanajuato
Estado Analítico del Ejercicio del Presupuesto de Egresos
Clasificación Económica (por Tipo de Gasto)
Del 1 de Enero al 31 de Marzo de 2022</t>
  </si>
  <si>
    <t>Municipio de Apaseo el Grande, Guanajuato
Estado Analítico del Ejercicio del Presupuesto de Egresos
Clasificación Administrativa
Del 1 de Enero al 31 de Marzo de 2022</t>
  </si>
  <si>
    <t>Municipio de Apaseo el Grande, Guanajuato
Estado Analítico del Ejercicio del Presupuesto de Egresos
Clasificación Administrativa (Sector Paraestatal)
Del 1 de Enero al 31 de Marzo de 2022</t>
  </si>
  <si>
    <t>Municipio de Apaseo el Grande, Guanajuato
Estado Analítico del Ejercicio del Presupuesto de Egresos
Clasificación Funcional (Finalidad y Función)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</si>
</sst>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workbookViewId="0">
      <selection activeCell="M27" sqref="M2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137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58</v>
      </c>
      <c r="B2" s="47"/>
      <c r="C2" s="41" t="s">
        <v>64</v>
      </c>
      <c r="D2" s="42"/>
      <c r="E2" s="42"/>
      <c r="F2" s="42"/>
      <c r="G2" s="43"/>
      <c r="H2" s="44" t="s">
        <v>63</v>
      </c>
    </row>
    <row r="3" spans="1:8" ht="24.95" customHeight="1" x14ac:dyDescent="0.2">
      <c r="A3" s="48"/>
      <c r="B3" s="49"/>
      <c r="C3" s="8" t="s">
        <v>59</v>
      </c>
      <c r="D3" s="8" t="s">
        <v>129</v>
      </c>
      <c r="E3" s="8" t="s">
        <v>60</v>
      </c>
      <c r="F3" s="8" t="s">
        <v>61</v>
      </c>
      <c r="G3" s="8" t="s">
        <v>62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130</v>
      </c>
      <c r="F4" s="9">
        <v>4</v>
      </c>
      <c r="G4" s="9">
        <v>5</v>
      </c>
      <c r="H4" s="9" t="s">
        <v>131</v>
      </c>
    </row>
    <row r="5" spans="1:8" x14ac:dyDescent="0.2">
      <c r="A5" s="29" t="s">
        <v>65</v>
      </c>
      <c r="B5" s="6"/>
      <c r="C5" s="34">
        <f>SUM(C6:C12)</f>
        <v>162639798.55000001</v>
      </c>
      <c r="D5" s="34">
        <f>SUM(D6:D12)</f>
        <v>5137713.0299999993</v>
      </c>
      <c r="E5" s="34">
        <f>C5+D5</f>
        <v>167777511.58000001</v>
      </c>
      <c r="F5" s="34">
        <f>SUM(F6:F12)</f>
        <v>32449630.710000001</v>
      </c>
      <c r="G5" s="34">
        <f>SUM(G6:G12)</f>
        <v>32432702.710000001</v>
      </c>
      <c r="H5" s="34">
        <f>E5-F5</f>
        <v>135327880.87</v>
      </c>
    </row>
    <row r="6" spans="1:8" x14ac:dyDescent="0.2">
      <c r="A6" s="28">
        <v>1100</v>
      </c>
      <c r="B6" s="10" t="s">
        <v>74</v>
      </c>
      <c r="C6" s="12">
        <v>91387813.079999998</v>
      </c>
      <c r="D6" s="12">
        <v>3094705.8</v>
      </c>
      <c r="E6" s="12">
        <f t="shared" ref="E6:E69" si="0">C6+D6</f>
        <v>94482518.879999995</v>
      </c>
      <c r="F6" s="12">
        <v>19081086.809999999</v>
      </c>
      <c r="G6" s="12">
        <v>19081086.809999999</v>
      </c>
      <c r="H6" s="12">
        <f t="shared" ref="H6:H69" si="1">E6-F6</f>
        <v>75401432.069999993</v>
      </c>
    </row>
    <row r="7" spans="1:8" x14ac:dyDescent="0.2">
      <c r="A7" s="28">
        <v>1200</v>
      </c>
      <c r="B7" s="10" t="s">
        <v>75</v>
      </c>
      <c r="C7" s="12">
        <v>8566292.5099999998</v>
      </c>
      <c r="D7" s="12">
        <v>243007.23</v>
      </c>
      <c r="E7" s="12">
        <f t="shared" si="0"/>
        <v>8809299.7400000002</v>
      </c>
      <c r="F7" s="12">
        <v>2553170.2999999998</v>
      </c>
      <c r="G7" s="12">
        <v>2553170.2999999998</v>
      </c>
      <c r="H7" s="12">
        <f t="shared" si="1"/>
        <v>6256129.4400000004</v>
      </c>
    </row>
    <row r="8" spans="1:8" x14ac:dyDescent="0.2">
      <c r="A8" s="28">
        <v>1300</v>
      </c>
      <c r="B8" s="10" t="s">
        <v>76</v>
      </c>
      <c r="C8" s="12">
        <v>15740946.15</v>
      </c>
      <c r="D8" s="12">
        <v>0</v>
      </c>
      <c r="E8" s="12">
        <f t="shared" si="0"/>
        <v>15740946.15</v>
      </c>
      <c r="F8" s="12">
        <v>184296.76</v>
      </c>
      <c r="G8" s="12">
        <v>183761.32</v>
      </c>
      <c r="H8" s="12">
        <f t="shared" si="1"/>
        <v>15556649.390000001</v>
      </c>
    </row>
    <row r="9" spans="1:8" x14ac:dyDescent="0.2">
      <c r="A9" s="28">
        <v>1400</v>
      </c>
      <c r="B9" s="10" t="s">
        <v>34</v>
      </c>
      <c r="C9" s="12">
        <v>17458862.329999998</v>
      </c>
      <c r="D9" s="12">
        <v>1800000</v>
      </c>
      <c r="E9" s="12">
        <f t="shared" si="0"/>
        <v>19258862.329999998</v>
      </c>
      <c r="F9" s="12">
        <v>4368096.09</v>
      </c>
      <c r="G9" s="12">
        <v>4368096.09</v>
      </c>
      <c r="H9" s="12">
        <f t="shared" si="1"/>
        <v>14890766.239999998</v>
      </c>
    </row>
    <row r="10" spans="1:8" x14ac:dyDescent="0.2">
      <c r="A10" s="28">
        <v>1500</v>
      </c>
      <c r="B10" s="10" t="s">
        <v>77</v>
      </c>
      <c r="C10" s="12">
        <v>6360258.2199999997</v>
      </c>
      <c r="D10" s="12">
        <v>0</v>
      </c>
      <c r="E10" s="12">
        <f t="shared" si="0"/>
        <v>6360258.2199999997</v>
      </c>
      <c r="F10" s="12">
        <v>1421099.75</v>
      </c>
      <c r="G10" s="12">
        <v>1404707.19</v>
      </c>
      <c r="H10" s="12">
        <f t="shared" si="1"/>
        <v>4939158.47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78</v>
      </c>
      <c r="C12" s="12">
        <v>23125626.260000002</v>
      </c>
      <c r="D12" s="12">
        <v>0</v>
      </c>
      <c r="E12" s="12">
        <f t="shared" si="0"/>
        <v>23125626.260000002</v>
      </c>
      <c r="F12" s="12">
        <v>4841881</v>
      </c>
      <c r="G12" s="12">
        <v>4841881</v>
      </c>
      <c r="H12" s="12">
        <f t="shared" si="1"/>
        <v>18283745.260000002</v>
      </c>
    </row>
    <row r="13" spans="1:8" x14ac:dyDescent="0.2">
      <c r="A13" s="29" t="s">
        <v>66</v>
      </c>
      <c r="B13" s="6"/>
      <c r="C13" s="35">
        <f>SUM(C14:C22)</f>
        <v>25395409.5</v>
      </c>
      <c r="D13" s="35">
        <f>SUM(D14:D22)</f>
        <v>3286903.3200000003</v>
      </c>
      <c r="E13" s="35">
        <f t="shared" si="0"/>
        <v>28682312.82</v>
      </c>
      <c r="F13" s="35">
        <f>SUM(F14:F22)</f>
        <v>4920485.0600000005</v>
      </c>
      <c r="G13" s="35">
        <f>SUM(G14:G22)</f>
        <v>4518985.3099999996</v>
      </c>
      <c r="H13" s="35">
        <f t="shared" si="1"/>
        <v>23761827.759999998</v>
      </c>
    </row>
    <row r="14" spans="1:8" x14ac:dyDescent="0.2">
      <c r="A14" s="28">
        <v>2100</v>
      </c>
      <c r="B14" s="10" t="s">
        <v>79</v>
      </c>
      <c r="C14" s="12">
        <v>3802054.55</v>
      </c>
      <c r="D14" s="12">
        <v>330246.37</v>
      </c>
      <c r="E14" s="12">
        <f t="shared" si="0"/>
        <v>4132300.92</v>
      </c>
      <c r="F14" s="12">
        <v>534655.65</v>
      </c>
      <c r="G14" s="12">
        <v>416435.47</v>
      </c>
      <c r="H14" s="12">
        <f t="shared" si="1"/>
        <v>3597645.27</v>
      </c>
    </row>
    <row r="15" spans="1:8" x14ac:dyDescent="0.2">
      <c r="A15" s="28">
        <v>2200</v>
      </c>
      <c r="B15" s="10" t="s">
        <v>80</v>
      </c>
      <c r="C15" s="12">
        <v>120366.46</v>
      </c>
      <c r="D15" s="12">
        <v>538960.5</v>
      </c>
      <c r="E15" s="12">
        <f t="shared" si="0"/>
        <v>659326.96</v>
      </c>
      <c r="F15" s="12">
        <v>10476.709999999999</v>
      </c>
      <c r="G15" s="12">
        <v>10476.709999999999</v>
      </c>
      <c r="H15" s="12">
        <f t="shared" si="1"/>
        <v>648850.25</v>
      </c>
    </row>
    <row r="16" spans="1:8" x14ac:dyDescent="0.2">
      <c r="A16" s="28">
        <v>2300</v>
      </c>
      <c r="B16" s="10" t="s">
        <v>81</v>
      </c>
      <c r="C16" s="12">
        <v>15592.5</v>
      </c>
      <c r="D16" s="12">
        <v>425000</v>
      </c>
      <c r="E16" s="12">
        <f t="shared" si="0"/>
        <v>440592.5</v>
      </c>
      <c r="F16" s="12">
        <v>23539.119999999999</v>
      </c>
      <c r="G16" s="12">
        <v>23539.119999999999</v>
      </c>
      <c r="H16" s="12">
        <f t="shared" si="1"/>
        <v>417053.38</v>
      </c>
    </row>
    <row r="17" spans="1:8" x14ac:dyDescent="0.2">
      <c r="A17" s="28">
        <v>2400</v>
      </c>
      <c r="B17" s="10" t="s">
        <v>82</v>
      </c>
      <c r="C17" s="12">
        <v>2988937.32</v>
      </c>
      <c r="D17" s="12">
        <v>627281.55000000005</v>
      </c>
      <c r="E17" s="12">
        <f t="shared" si="0"/>
        <v>3616218.87</v>
      </c>
      <c r="F17" s="12">
        <v>434861.19</v>
      </c>
      <c r="G17" s="12">
        <v>374903.11</v>
      </c>
      <c r="H17" s="12">
        <f t="shared" si="1"/>
        <v>3181357.68</v>
      </c>
    </row>
    <row r="18" spans="1:8" x14ac:dyDescent="0.2">
      <c r="A18" s="28">
        <v>2500</v>
      </c>
      <c r="B18" s="10" t="s">
        <v>83</v>
      </c>
      <c r="C18" s="12">
        <v>174144.76</v>
      </c>
      <c r="D18" s="12">
        <v>34708</v>
      </c>
      <c r="E18" s="12">
        <f t="shared" si="0"/>
        <v>208852.76</v>
      </c>
      <c r="F18" s="12">
        <v>5037.5</v>
      </c>
      <c r="G18" s="12">
        <v>5037.5</v>
      </c>
      <c r="H18" s="12">
        <f t="shared" si="1"/>
        <v>203815.26</v>
      </c>
    </row>
    <row r="19" spans="1:8" x14ac:dyDescent="0.2">
      <c r="A19" s="28">
        <v>2600</v>
      </c>
      <c r="B19" s="10" t="s">
        <v>84</v>
      </c>
      <c r="C19" s="12">
        <v>13299919.18</v>
      </c>
      <c r="D19" s="12">
        <v>405000</v>
      </c>
      <c r="E19" s="12">
        <f t="shared" si="0"/>
        <v>13704919.18</v>
      </c>
      <c r="F19" s="12">
        <v>2678270.83</v>
      </c>
      <c r="G19" s="12">
        <v>2597195.73</v>
      </c>
      <c r="H19" s="12">
        <f t="shared" si="1"/>
        <v>11026648.35</v>
      </c>
    </row>
    <row r="20" spans="1:8" x14ac:dyDescent="0.2">
      <c r="A20" s="28">
        <v>2700</v>
      </c>
      <c r="B20" s="10" t="s">
        <v>85</v>
      </c>
      <c r="C20" s="12">
        <v>1218705.96</v>
      </c>
      <c r="D20" s="12">
        <v>1070362.6100000001</v>
      </c>
      <c r="E20" s="12">
        <f t="shared" si="0"/>
        <v>2289068.5700000003</v>
      </c>
      <c r="F20" s="12">
        <v>111207.73</v>
      </c>
      <c r="G20" s="12">
        <v>97025.34</v>
      </c>
      <c r="H20" s="12">
        <f t="shared" si="1"/>
        <v>2177860.8400000003</v>
      </c>
    </row>
    <row r="21" spans="1:8" x14ac:dyDescent="0.2">
      <c r="A21" s="28">
        <v>2800</v>
      </c>
      <c r="B21" s="10" t="s">
        <v>86</v>
      </c>
      <c r="C21" s="12">
        <v>2079</v>
      </c>
      <c r="D21" s="12">
        <v>10000</v>
      </c>
      <c r="E21" s="12">
        <f t="shared" si="0"/>
        <v>12079</v>
      </c>
      <c r="F21" s="12">
        <v>0</v>
      </c>
      <c r="G21" s="12">
        <v>0</v>
      </c>
      <c r="H21" s="12">
        <f t="shared" si="1"/>
        <v>12079</v>
      </c>
    </row>
    <row r="22" spans="1:8" x14ac:dyDescent="0.2">
      <c r="A22" s="28">
        <v>2900</v>
      </c>
      <c r="B22" s="10" t="s">
        <v>87</v>
      </c>
      <c r="C22" s="12">
        <v>3773609.77</v>
      </c>
      <c r="D22" s="12">
        <v>-154655.71</v>
      </c>
      <c r="E22" s="12">
        <f t="shared" si="0"/>
        <v>3618954.06</v>
      </c>
      <c r="F22" s="12">
        <v>1122436.33</v>
      </c>
      <c r="G22" s="12">
        <v>994372.33</v>
      </c>
      <c r="H22" s="12">
        <f t="shared" si="1"/>
        <v>2496517.73</v>
      </c>
    </row>
    <row r="23" spans="1:8" x14ac:dyDescent="0.2">
      <c r="A23" s="29" t="s">
        <v>67</v>
      </c>
      <c r="B23" s="6"/>
      <c r="C23" s="35">
        <f>SUM(C24:C32)</f>
        <v>29437133.030000001</v>
      </c>
      <c r="D23" s="35">
        <f>SUM(D24:D32)</f>
        <v>2750580.4</v>
      </c>
      <c r="E23" s="35">
        <f t="shared" si="0"/>
        <v>32187713.43</v>
      </c>
      <c r="F23" s="35">
        <f>SUM(F24:F32)</f>
        <v>5136779.2200000007</v>
      </c>
      <c r="G23" s="35">
        <f>SUM(G24:G32)</f>
        <v>4991536.26</v>
      </c>
      <c r="H23" s="35">
        <f t="shared" si="1"/>
        <v>27050934.210000001</v>
      </c>
    </row>
    <row r="24" spans="1:8" x14ac:dyDescent="0.2">
      <c r="A24" s="28">
        <v>3100</v>
      </c>
      <c r="B24" s="10" t="s">
        <v>88</v>
      </c>
      <c r="C24" s="12">
        <v>2190905.5699999998</v>
      </c>
      <c r="D24" s="12">
        <v>153577.10999999999</v>
      </c>
      <c r="E24" s="12">
        <f t="shared" si="0"/>
        <v>2344482.6799999997</v>
      </c>
      <c r="F24" s="12">
        <v>378588.54</v>
      </c>
      <c r="G24" s="12">
        <v>355715.54</v>
      </c>
      <c r="H24" s="12">
        <f t="shared" si="1"/>
        <v>1965894.1399999997</v>
      </c>
    </row>
    <row r="25" spans="1:8" x14ac:dyDescent="0.2">
      <c r="A25" s="28">
        <v>3200</v>
      </c>
      <c r="B25" s="10" t="s">
        <v>89</v>
      </c>
      <c r="C25" s="12">
        <v>2305236.4300000002</v>
      </c>
      <c r="D25" s="12">
        <v>1178239.5</v>
      </c>
      <c r="E25" s="12">
        <f t="shared" si="0"/>
        <v>3483475.93</v>
      </c>
      <c r="F25" s="12">
        <v>805082.6</v>
      </c>
      <c r="G25" s="12">
        <v>797832.6</v>
      </c>
      <c r="H25" s="12">
        <f t="shared" si="1"/>
        <v>2678393.33</v>
      </c>
    </row>
    <row r="26" spans="1:8" x14ac:dyDescent="0.2">
      <c r="A26" s="28">
        <v>3300</v>
      </c>
      <c r="B26" s="10" t="s">
        <v>90</v>
      </c>
      <c r="C26" s="12">
        <v>761019.9</v>
      </c>
      <c r="D26" s="12">
        <v>449084.15</v>
      </c>
      <c r="E26" s="12">
        <f t="shared" si="0"/>
        <v>1210104.05</v>
      </c>
      <c r="F26" s="12">
        <v>160937.35</v>
      </c>
      <c r="G26" s="12">
        <v>119873.35</v>
      </c>
      <c r="H26" s="12">
        <f t="shared" si="1"/>
        <v>1049166.7</v>
      </c>
    </row>
    <row r="27" spans="1:8" x14ac:dyDescent="0.2">
      <c r="A27" s="28">
        <v>3400</v>
      </c>
      <c r="B27" s="10" t="s">
        <v>91</v>
      </c>
      <c r="C27" s="12">
        <v>1711375.69</v>
      </c>
      <c r="D27" s="12">
        <v>-127418.94</v>
      </c>
      <c r="E27" s="12">
        <f t="shared" si="0"/>
        <v>1583956.75</v>
      </c>
      <c r="F27" s="12">
        <v>58875.8</v>
      </c>
      <c r="G27" s="12">
        <v>58875.8</v>
      </c>
      <c r="H27" s="12">
        <f t="shared" si="1"/>
        <v>1525080.95</v>
      </c>
    </row>
    <row r="28" spans="1:8" x14ac:dyDescent="0.2">
      <c r="A28" s="28">
        <v>3500</v>
      </c>
      <c r="B28" s="10" t="s">
        <v>92</v>
      </c>
      <c r="C28" s="12">
        <v>6790980.2599999998</v>
      </c>
      <c r="D28" s="12">
        <v>211925.85</v>
      </c>
      <c r="E28" s="12">
        <f t="shared" si="0"/>
        <v>7002906.1099999994</v>
      </c>
      <c r="F28" s="12">
        <v>426079.46</v>
      </c>
      <c r="G28" s="12">
        <v>383016.06</v>
      </c>
      <c r="H28" s="12">
        <f t="shared" si="1"/>
        <v>6576826.6499999994</v>
      </c>
    </row>
    <row r="29" spans="1:8" x14ac:dyDescent="0.2">
      <c r="A29" s="28">
        <v>3600</v>
      </c>
      <c r="B29" s="10" t="s">
        <v>93</v>
      </c>
      <c r="C29" s="12">
        <v>1897049.88</v>
      </c>
      <c r="D29" s="12">
        <v>-354560.07</v>
      </c>
      <c r="E29" s="12">
        <f t="shared" si="0"/>
        <v>1542489.8099999998</v>
      </c>
      <c r="F29" s="12">
        <v>371293.24</v>
      </c>
      <c r="G29" s="12">
        <v>361293.24</v>
      </c>
      <c r="H29" s="12">
        <f t="shared" si="1"/>
        <v>1171196.5699999998</v>
      </c>
    </row>
    <row r="30" spans="1:8" x14ac:dyDescent="0.2">
      <c r="A30" s="28">
        <v>3700</v>
      </c>
      <c r="B30" s="10" t="s">
        <v>94</v>
      </c>
      <c r="C30" s="12">
        <v>519419.49</v>
      </c>
      <c r="D30" s="12">
        <v>11189.27</v>
      </c>
      <c r="E30" s="12">
        <f t="shared" si="0"/>
        <v>530608.76</v>
      </c>
      <c r="F30" s="12">
        <v>10031</v>
      </c>
      <c r="G30" s="12">
        <v>9084</v>
      </c>
      <c r="H30" s="12">
        <f t="shared" si="1"/>
        <v>520577.76</v>
      </c>
    </row>
    <row r="31" spans="1:8" x14ac:dyDescent="0.2">
      <c r="A31" s="28">
        <v>3800</v>
      </c>
      <c r="B31" s="10" t="s">
        <v>95</v>
      </c>
      <c r="C31" s="12">
        <v>9581347.6899999995</v>
      </c>
      <c r="D31" s="12">
        <v>-713905.97</v>
      </c>
      <c r="E31" s="12">
        <f t="shared" si="0"/>
        <v>8867441.7199999988</v>
      </c>
      <c r="F31" s="12">
        <v>362484.58</v>
      </c>
      <c r="G31" s="12">
        <v>342439.02</v>
      </c>
      <c r="H31" s="12">
        <f t="shared" si="1"/>
        <v>8504957.1399999987</v>
      </c>
    </row>
    <row r="32" spans="1:8" x14ac:dyDescent="0.2">
      <c r="A32" s="28">
        <v>3900</v>
      </c>
      <c r="B32" s="10" t="s">
        <v>18</v>
      </c>
      <c r="C32" s="12">
        <v>3679798.12</v>
      </c>
      <c r="D32" s="12">
        <v>1942449.5</v>
      </c>
      <c r="E32" s="12">
        <f t="shared" si="0"/>
        <v>5622247.6200000001</v>
      </c>
      <c r="F32" s="12">
        <v>2563406.65</v>
      </c>
      <c r="G32" s="12">
        <v>2563406.65</v>
      </c>
      <c r="H32" s="12">
        <f t="shared" si="1"/>
        <v>3058840.97</v>
      </c>
    </row>
    <row r="33" spans="1:8" x14ac:dyDescent="0.2">
      <c r="A33" s="29" t="s">
        <v>68</v>
      </c>
      <c r="B33" s="6"/>
      <c r="C33" s="35">
        <f>SUM(C34:C42)</f>
        <v>35992305.409999996</v>
      </c>
      <c r="D33" s="35">
        <f>SUM(D34:D42)</f>
        <v>4599925.0199999996</v>
      </c>
      <c r="E33" s="35">
        <f t="shared" si="0"/>
        <v>40592230.429999992</v>
      </c>
      <c r="F33" s="35">
        <f>SUM(F34:F42)</f>
        <v>6763390.5</v>
      </c>
      <c r="G33" s="35">
        <f>SUM(G34:G42)</f>
        <v>6736244.5</v>
      </c>
      <c r="H33" s="35">
        <f t="shared" si="1"/>
        <v>33828839.929999992</v>
      </c>
    </row>
    <row r="34" spans="1:8" x14ac:dyDescent="0.2">
      <c r="A34" s="28">
        <v>4100</v>
      </c>
      <c r="B34" s="10" t="s">
        <v>96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97</v>
      </c>
      <c r="C35" s="12">
        <v>879430.66</v>
      </c>
      <c r="D35" s="12">
        <v>100000</v>
      </c>
      <c r="E35" s="12">
        <f t="shared" si="0"/>
        <v>979430.66</v>
      </c>
      <c r="F35" s="12">
        <v>139440</v>
      </c>
      <c r="G35" s="12">
        <v>139440</v>
      </c>
      <c r="H35" s="12">
        <f t="shared" si="1"/>
        <v>839990.66</v>
      </c>
    </row>
    <row r="36" spans="1:8" x14ac:dyDescent="0.2">
      <c r="A36" s="28">
        <v>4300</v>
      </c>
      <c r="B36" s="10" t="s">
        <v>98</v>
      </c>
      <c r="C36" s="12">
        <v>18425905.140000001</v>
      </c>
      <c r="D36" s="12">
        <v>0</v>
      </c>
      <c r="E36" s="12">
        <f t="shared" si="0"/>
        <v>18425905.140000001</v>
      </c>
      <c r="F36" s="12">
        <v>4603877.5199999996</v>
      </c>
      <c r="G36" s="12">
        <v>4603877.5199999996</v>
      </c>
      <c r="H36" s="12">
        <f t="shared" si="1"/>
        <v>13822027.620000001</v>
      </c>
    </row>
    <row r="37" spans="1:8" x14ac:dyDescent="0.2">
      <c r="A37" s="28">
        <v>4400</v>
      </c>
      <c r="B37" s="10" t="s">
        <v>99</v>
      </c>
      <c r="C37" s="12">
        <v>16686969.609999999</v>
      </c>
      <c r="D37" s="12">
        <v>4499925.0199999996</v>
      </c>
      <c r="E37" s="12">
        <f t="shared" si="0"/>
        <v>21186894.629999999</v>
      </c>
      <c r="F37" s="12">
        <v>2020072.98</v>
      </c>
      <c r="G37" s="12">
        <v>1992926.98</v>
      </c>
      <c r="H37" s="12">
        <f t="shared" si="1"/>
        <v>19166821.649999999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100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101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102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69</v>
      </c>
      <c r="B43" s="6"/>
      <c r="C43" s="35">
        <f>SUM(C44:C52)</f>
        <v>1831327.94</v>
      </c>
      <c r="D43" s="35">
        <f>SUM(D44:D52)</f>
        <v>1024438.8799999999</v>
      </c>
      <c r="E43" s="35">
        <f t="shared" si="0"/>
        <v>2855766.82</v>
      </c>
      <c r="F43" s="35">
        <f>SUM(F44:F52)</f>
        <v>134660.22</v>
      </c>
      <c r="G43" s="35">
        <f>SUM(G44:G52)</f>
        <v>103815.75</v>
      </c>
      <c r="H43" s="35">
        <f t="shared" si="1"/>
        <v>2721106.5999999996</v>
      </c>
    </row>
    <row r="44" spans="1:8" x14ac:dyDescent="0.2">
      <c r="A44" s="28">
        <v>5100</v>
      </c>
      <c r="B44" s="10" t="s">
        <v>103</v>
      </c>
      <c r="C44" s="12">
        <v>1017756.71</v>
      </c>
      <c r="D44" s="12">
        <v>1069945.8799999999</v>
      </c>
      <c r="E44" s="12">
        <f t="shared" si="0"/>
        <v>2087702.5899999999</v>
      </c>
      <c r="F44" s="12">
        <v>114987.14</v>
      </c>
      <c r="G44" s="12">
        <v>89210.77</v>
      </c>
      <c r="H44" s="12">
        <f t="shared" si="1"/>
        <v>1972715.45</v>
      </c>
    </row>
    <row r="45" spans="1:8" x14ac:dyDescent="0.2">
      <c r="A45" s="28">
        <v>5200</v>
      </c>
      <c r="B45" s="10" t="s">
        <v>104</v>
      </c>
      <c r="C45" s="12">
        <v>99895.95</v>
      </c>
      <c r="D45" s="12">
        <v>-15100</v>
      </c>
      <c r="E45" s="12">
        <f t="shared" si="0"/>
        <v>84795.95</v>
      </c>
      <c r="F45" s="12">
        <v>0</v>
      </c>
      <c r="G45" s="12">
        <v>0</v>
      </c>
      <c r="H45" s="12">
        <f t="shared" si="1"/>
        <v>84795.95</v>
      </c>
    </row>
    <row r="46" spans="1:8" x14ac:dyDescent="0.2">
      <c r="A46" s="28">
        <v>5300</v>
      </c>
      <c r="B46" s="10" t="s">
        <v>105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106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107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108</v>
      </c>
      <c r="C49" s="12">
        <v>686773.02</v>
      </c>
      <c r="D49" s="12">
        <v>-30407</v>
      </c>
      <c r="E49" s="12">
        <f t="shared" si="0"/>
        <v>656366.02</v>
      </c>
      <c r="F49" s="12">
        <v>19673.080000000002</v>
      </c>
      <c r="G49" s="12">
        <v>14604.98</v>
      </c>
      <c r="H49" s="12">
        <f t="shared" si="1"/>
        <v>636692.94000000006</v>
      </c>
    </row>
    <row r="50" spans="1:8" x14ac:dyDescent="0.2">
      <c r="A50" s="28">
        <v>5700</v>
      </c>
      <c r="B50" s="10" t="s">
        <v>109</v>
      </c>
      <c r="C50" s="12">
        <v>12972.96</v>
      </c>
      <c r="D50" s="12">
        <v>0</v>
      </c>
      <c r="E50" s="12">
        <f t="shared" si="0"/>
        <v>12972.96</v>
      </c>
      <c r="F50" s="12">
        <v>0</v>
      </c>
      <c r="G50" s="12">
        <v>0</v>
      </c>
      <c r="H50" s="12">
        <f t="shared" si="1"/>
        <v>12972.96</v>
      </c>
    </row>
    <row r="51" spans="1:8" x14ac:dyDescent="0.2">
      <c r="A51" s="28">
        <v>5800</v>
      </c>
      <c r="B51" s="10" t="s">
        <v>110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111</v>
      </c>
      <c r="C52" s="12">
        <v>13929.3</v>
      </c>
      <c r="D52" s="12">
        <v>0</v>
      </c>
      <c r="E52" s="12">
        <f t="shared" si="0"/>
        <v>13929.3</v>
      </c>
      <c r="F52" s="12">
        <v>0</v>
      </c>
      <c r="G52" s="12">
        <v>0</v>
      </c>
      <c r="H52" s="12">
        <f t="shared" si="1"/>
        <v>13929.3</v>
      </c>
    </row>
    <row r="53" spans="1:8" x14ac:dyDescent="0.2">
      <c r="A53" s="29" t="s">
        <v>70</v>
      </c>
      <c r="B53" s="6"/>
      <c r="C53" s="35">
        <f>SUM(C54:C56)</f>
        <v>24445793.239999998</v>
      </c>
      <c r="D53" s="35">
        <f>SUM(D54:D56)</f>
        <v>5258898.01</v>
      </c>
      <c r="E53" s="35">
        <f t="shared" si="0"/>
        <v>29704691.25</v>
      </c>
      <c r="F53" s="35">
        <f>SUM(F54:F56)</f>
        <v>4664071.41</v>
      </c>
      <c r="G53" s="35">
        <f>SUM(G54:G56)</f>
        <v>4664071.42</v>
      </c>
      <c r="H53" s="35">
        <f t="shared" si="1"/>
        <v>25040619.84</v>
      </c>
    </row>
    <row r="54" spans="1:8" x14ac:dyDescent="0.2">
      <c r="A54" s="28">
        <v>6100</v>
      </c>
      <c r="B54" s="10" t="s">
        <v>112</v>
      </c>
      <c r="C54" s="12">
        <v>23283650.239999998</v>
      </c>
      <c r="D54" s="12">
        <v>5671041.0099999998</v>
      </c>
      <c r="E54" s="12">
        <f t="shared" si="0"/>
        <v>28954691.25</v>
      </c>
      <c r="F54" s="12">
        <v>4594007.41</v>
      </c>
      <c r="G54" s="12">
        <v>4594007.42</v>
      </c>
      <c r="H54" s="12">
        <f t="shared" si="1"/>
        <v>24360683.84</v>
      </c>
    </row>
    <row r="55" spans="1:8" x14ac:dyDescent="0.2">
      <c r="A55" s="28">
        <v>6200</v>
      </c>
      <c r="B55" s="10" t="s">
        <v>113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114</v>
      </c>
      <c r="C56" s="12">
        <v>1162143</v>
      </c>
      <c r="D56" s="12">
        <v>-412143</v>
      </c>
      <c r="E56" s="12">
        <f t="shared" si="0"/>
        <v>750000</v>
      </c>
      <c r="F56" s="12">
        <v>70064</v>
      </c>
      <c r="G56" s="12">
        <v>70064</v>
      </c>
      <c r="H56" s="12">
        <f t="shared" si="1"/>
        <v>679936</v>
      </c>
    </row>
    <row r="57" spans="1:8" x14ac:dyDescent="0.2">
      <c r="A57" s="29" t="s">
        <v>71</v>
      </c>
      <c r="B57" s="6"/>
      <c r="C57" s="35">
        <f>SUM(C58:C64)</f>
        <v>13764889.060000001</v>
      </c>
      <c r="D57" s="35">
        <f>SUM(D58:D64)</f>
        <v>28144022.010000002</v>
      </c>
      <c r="E57" s="35">
        <f t="shared" si="0"/>
        <v>41908911.07</v>
      </c>
      <c r="F57" s="35">
        <f>SUM(F58:F64)</f>
        <v>0</v>
      </c>
      <c r="G57" s="35">
        <f>SUM(G58:G64)</f>
        <v>0</v>
      </c>
      <c r="H57" s="35">
        <f t="shared" si="1"/>
        <v>41908911.07</v>
      </c>
    </row>
    <row r="58" spans="1:8" x14ac:dyDescent="0.2">
      <c r="A58" s="28">
        <v>7100</v>
      </c>
      <c r="B58" s="10" t="s">
        <v>115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116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117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118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119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120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121</v>
      </c>
      <c r="C64" s="12">
        <v>13764889.060000001</v>
      </c>
      <c r="D64" s="12">
        <v>28144022.010000002</v>
      </c>
      <c r="E64" s="12">
        <f t="shared" si="0"/>
        <v>41908911.07</v>
      </c>
      <c r="F64" s="12">
        <v>0</v>
      </c>
      <c r="G64" s="12">
        <v>0</v>
      </c>
      <c r="H64" s="12">
        <f t="shared" si="1"/>
        <v>41908911.07</v>
      </c>
    </row>
    <row r="65" spans="1:8" x14ac:dyDescent="0.2">
      <c r="A65" s="29" t="s">
        <v>72</v>
      </c>
      <c r="B65" s="6"/>
      <c r="C65" s="35">
        <f>SUM(C66:C68)</f>
        <v>12220790</v>
      </c>
      <c r="D65" s="35">
        <f>SUM(D66:D68)</f>
        <v>9300000</v>
      </c>
      <c r="E65" s="35">
        <f t="shared" si="0"/>
        <v>21520790</v>
      </c>
      <c r="F65" s="35">
        <f>SUM(F66:F68)</f>
        <v>6439548.5099999998</v>
      </c>
      <c r="G65" s="35">
        <f>SUM(G66:G68)</f>
        <v>6439548.5099999998</v>
      </c>
      <c r="H65" s="35">
        <f t="shared" si="1"/>
        <v>15081241.49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12220790</v>
      </c>
      <c r="D68" s="12">
        <v>9300000</v>
      </c>
      <c r="E68" s="12">
        <f t="shared" si="0"/>
        <v>21520790</v>
      </c>
      <c r="F68" s="12">
        <v>6439548.5099999998</v>
      </c>
      <c r="G68" s="12">
        <v>6439548.5099999998</v>
      </c>
      <c r="H68" s="12">
        <f t="shared" si="1"/>
        <v>15081241.49</v>
      </c>
    </row>
    <row r="69" spans="1:8" x14ac:dyDescent="0.2">
      <c r="A69" s="29" t="s">
        <v>73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122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123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124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125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126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127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128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57</v>
      </c>
      <c r="C77" s="37">
        <f t="shared" ref="C77:H77" si="4">SUM(C5+C13+C23+C33+C43+C53+C57+C65+C69)</f>
        <v>305727446.73000002</v>
      </c>
      <c r="D77" s="37">
        <f t="shared" si="4"/>
        <v>59502480.670000002</v>
      </c>
      <c r="E77" s="37">
        <f t="shared" si="4"/>
        <v>365229927.39999998</v>
      </c>
      <c r="F77" s="37">
        <f t="shared" si="4"/>
        <v>60508565.630000003</v>
      </c>
      <c r="G77" s="37">
        <f t="shared" si="4"/>
        <v>59886904.460000001</v>
      </c>
      <c r="H77" s="37">
        <f t="shared" si="4"/>
        <v>304721361.76999998</v>
      </c>
    </row>
    <row r="79" spans="1:8" x14ac:dyDescent="0.2">
      <c r="A79" s="1" t="s">
        <v>133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138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58</v>
      </c>
      <c r="B2" s="47"/>
      <c r="C2" s="41" t="s">
        <v>64</v>
      </c>
      <c r="D2" s="42"/>
      <c r="E2" s="42"/>
      <c r="F2" s="42"/>
      <c r="G2" s="43"/>
      <c r="H2" s="44" t="s">
        <v>63</v>
      </c>
    </row>
    <row r="3" spans="1:8" ht="24.95" customHeight="1" x14ac:dyDescent="0.2">
      <c r="A3" s="48"/>
      <c r="B3" s="49"/>
      <c r="C3" s="8" t="s">
        <v>59</v>
      </c>
      <c r="D3" s="8" t="s">
        <v>129</v>
      </c>
      <c r="E3" s="8" t="s">
        <v>60</v>
      </c>
      <c r="F3" s="8" t="s">
        <v>61</v>
      </c>
      <c r="G3" s="8" t="s">
        <v>62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130</v>
      </c>
      <c r="F4" s="9">
        <v>4</v>
      </c>
      <c r="G4" s="9">
        <v>5</v>
      </c>
      <c r="H4" s="9" t="s">
        <v>131</v>
      </c>
    </row>
    <row r="5" spans="1:8" x14ac:dyDescent="0.2">
      <c r="A5" s="5"/>
      <c r="B5" s="13" t="s">
        <v>0</v>
      </c>
      <c r="C5" s="38">
        <v>267045703.05000001</v>
      </c>
      <c r="D5" s="38">
        <v>43919143.780000001</v>
      </c>
      <c r="E5" s="38">
        <f>C5+D5</f>
        <v>310964846.83000004</v>
      </c>
      <c r="F5" s="38">
        <v>49270285.490000002</v>
      </c>
      <c r="G5" s="38">
        <v>48679468.780000001</v>
      </c>
      <c r="H5" s="38">
        <f>E5-F5</f>
        <v>261694561.34000003</v>
      </c>
    </row>
    <row r="6" spans="1:8" x14ac:dyDescent="0.2">
      <c r="A6" s="5"/>
      <c r="B6" s="13" t="s">
        <v>1</v>
      </c>
      <c r="C6" s="38">
        <v>38681743.68</v>
      </c>
      <c r="D6" s="38">
        <v>15583336.890000001</v>
      </c>
      <c r="E6" s="38">
        <f>C6+D6</f>
        <v>54265080.57</v>
      </c>
      <c r="F6" s="38">
        <v>11238280.140000001</v>
      </c>
      <c r="G6" s="38">
        <v>11207435.68</v>
      </c>
      <c r="H6" s="38">
        <f>E6-F6</f>
        <v>43026800.43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57</v>
      </c>
      <c r="C10" s="37">
        <f t="shared" ref="C10:H10" si="0">SUM(C5+C6+C7+C8+C9)</f>
        <v>305727446.73000002</v>
      </c>
      <c r="D10" s="37">
        <f t="shared" si="0"/>
        <v>59502480.670000002</v>
      </c>
      <c r="E10" s="37">
        <f t="shared" si="0"/>
        <v>365229927.40000004</v>
      </c>
      <c r="F10" s="37">
        <f t="shared" si="0"/>
        <v>60508565.630000003</v>
      </c>
      <c r="G10" s="37">
        <f t="shared" si="0"/>
        <v>59886904.460000001</v>
      </c>
      <c r="H10" s="37">
        <f t="shared" si="0"/>
        <v>304721361.77000004</v>
      </c>
    </row>
    <row r="12" spans="1:8" x14ac:dyDescent="0.2">
      <c r="A12" s="1" t="s">
        <v>133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opLeftCell="A13" workbookViewId="0">
      <selection activeCell="J35" sqref="J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139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58</v>
      </c>
      <c r="B2" s="47"/>
      <c r="C2" s="41" t="s">
        <v>64</v>
      </c>
      <c r="D2" s="42"/>
      <c r="E2" s="42"/>
      <c r="F2" s="42"/>
      <c r="G2" s="43"/>
      <c r="H2" s="44" t="s">
        <v>63</v>
      </c>
    </row>
    <row r="3" spans="1:8" ht="24.95" customHeight="1" x14ac:dyDescent="0.2">
      <c r="A3" s="48"/>
      <c r="B3" s="49"/>
      <c r="C3" s="8" t="s">
        <v>59</v>
      </c>
      <c r="D3" s="8" t="s">
        <v>129</v>
      </c>
      <c r="E3" s="8" t="s">
        <v>60</v>
      </c>
      <c r="F3" s="8" t="s">
        <v>61</v>
      </c>
      <c r="G3" s="8" t="s">
        <v>62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130</v>
      </c>
      <c r="F4" s="9">
        <v>4</v>
      </c>
      <c r="G4" s="9">
        <v>5</v>
      </c>
      <c r="H4" s="9" t="s">
        <v>131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51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4"/>
      <c r="B7" s="15" t="s">
        <v>52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53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54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135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56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57</v>
      </c>
      <c r="C14" s="40">
        <f t="shared" ref="C14:H14" si="2">SUM(C6:C13)</f>
        <v>0</v>
      </c>
      <c r="D14" s="40">
        <f t="shared" si="2"/>
        <v>0</v>
      </c>
      <c r="E14" s="40">
        <f t="shared" si="2"/>
        <v>0</v>
      </c>
      <c r="F14" s="40">
        <f t="shared" si="2"/>
        <v>0</v>
      </c>
      <c r="G14" s="40">
        <f t="shared" si="2"/>
        <v>0</v>
      </c>
      <c r="H14" s="40">
        <f t="shared" si="2"/>
        <v>0</v>
      </c>
    </row>
    <row r="17" spans="1:8" ht="45" customHeight="1" x14ac:dyDescent="0.2">
      <c r="A17" s="41" t="s">
        <v>132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58</v>
      </c>
      <c r="B18" s="47"/>
      <c r="C18" s="41" t="s">
        <v>64</v>
      </c>
      <c r="D18" s="42"/>
      <c r="E18" s="42"/>
      <c r="F18" s="42"/>
      <c r="G18" s="43"/>
      <c r="H18" s="44" t="s">
        <v>63</v>
      </c>
    </row>
    <row r="19" spans="1:8" ht="22.5" x14ac:dyDescent="0.2">
      <c r="A19" s="48"/>
      <c r="B19" s="49"/>
      <c r="C19" s="8" t="s">
        <v>59</v>
      </c>
      <c r="D19" s="8" t="s">
        <v>129</v>
      </c>
      <c r="E19" s="8" t="s">
        <v>60</v>
      </c>
      <c r="F19" s="8" t="s">
        <v>61</v>
      </c>
      <c r="G19" s="8" t="s">
        <v>62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130</v>
      </c>
      <c r="F20" s="9">
        <v>4</v>
      </c>
      <c r="G20" s="9">
        <v>5</v>
      </c>
      <c r="H20" s="9" t="s">
        <v>131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134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57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140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58</v>
      </c>
      <c r="B29" s="47"/>
      <c r="C29" s="41" t="s">
        <v>64</v>
      </c>
      <c r="D29" s="42"/>
      <c r="E29" s="42"/>
      <c r="F29" s="42"/>
      <c r="G29" s="43"/>
      <c r="H29" s="44" t="s">
        <v>63</v>
      </c>
    </row>
    <row r="30" spans="1:8" ht="22.5" x14ac:dyDescent="0.2">
      <c r="A30" s="48"/>
      <c r="B30" s="49"/>
      <c r="C30" s="8" t="s">
        <v>59</v>
      </c>
      <c r="D30" s="8" t="s">
        <v>129</v>
      </c>
      <c r="E30" s="8" t="s">
        <v>60</v>
      </c>
      <c r="F30" s="8" t="s">
        <v>61</v>
      </c>
      <c r="G30" s="8" t="s">
        <v>62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130</v>
      </c>
      <c r="F31" s="9">
        <v>4</v>
      </c>
      <c r="G31" s="9">
        <v>5</v>
      </c>
      <c r="H31" s="9" t="s">
        <v>131</v>
      </c>
    </row>
    <row r="32" spans="1:8" x14ac:dyDescent="0.2">
      <c r="A32" s="4"/>
      <c r="B32" s="19" t="s">
        <v>12</v>
      </c>
      <c r="C32" s="12">
        <v>0</v>
      </c>
      <c r="D32" s="12">
        <v>0</v>
      </c>
      <c r="E32" s="12">
        <f t="shared" ref="E32:E38" si="6">C32+D32</f>
        <v>0</v>
      </c>
      <c r="F32" s="12">
        <v>0</v>
      </c>
      <c r="G32" s="12">
        <v>0</v>
      </c>
      <c r="H32" s="12">
        <f t="shared" ref="H32:H38" si="7">E32-F32</f>
        <v>0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57</v>
      </c>
      <c r="C39" s="40">
        <f t="shared" ref="C39:H39" si="8">SUM(C32:C38)</f>
        <v>0</v>
      </c>
      <c r="D39" s="40">
        <f t="shared" si="8"/>
        <v>0</v>
      </c>
      <c r="E39" s="40">
        <f t="shared" si="8"/>
        <v>0</v>
      </c>
      <c r="F39" s="40">
        <f t="shared" si="8"/>
        <v>0</v>
      </c>
      <c r="G39" s="40">
        <f t="shared" si="8"/>
        <v>0</v>
      </c>
      <c r="H39" s="40">
        <f t="shared" si="8"/>
        <v>0</v>
      </c>
    </row>
    <row r="41" spans="1:8" x14ac:dyDescent="0.2">
      <c r="A41" s="1" t="s">
        <v>133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activeCell="C5" sqref="C5:H37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58</v>
      </c>
      <c r="B2" s="47"/>
      <c r="C2" s="41" t="s">
        <v>64</v>
      </c>
      <c r="D2" s="42"/>
      <c r="E2" s="42"/>
      <c r="F2" s="42"/>
      <c r="G2" s="43"/>
      <c r="H2" s="44" t="s">
        <v>63</v>
      </c>
    </row>
    <row r="3" spans="1:8" ht="24.95" customHeight="1" x14ac:dyDescent="0.2">
      <c r="A3" s="48"/>
      <c r="B3" s="49"/>
      <c r="C3" s="8" t="s">
        <v>59</v>
      </c>
      <c r="D3" s="8" t="s">
        <v>129</v>
      </c>
      <c r="E3" s="8" t="s">
        <v>60</v>
      </c>
      <c r="F3" s="8" t="s">
        <v>61</v>
      </c>
      <c r="G3" s="8" t="s">
        <v>62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130</v>
      </c>
      <c r="F4" s="9">
        <v>4</v>
      </c>
      <c r="G4" s="9">
        <v>5</v>
      </c>
      <c r="H4" s="9" t="s">
        <v>131</v>
      </c>
    </row>
    <row r="5" spans="1:8" x14ac:dyDescent="0.2">
      <c r="A5" s="24" t="s">
        <v>15</v>
      </c>
      <c r="B5" s="23"/>
      <c r="C5" s="35">
        <f t="shared" ref="C5:H5" si="0">SUM(C6:C13)</f>
        <v>187113876.10999998</v>
      </c>
      <c r="D5" s="35">
        <f t="shared" si="0"/>
        <v>35157076.010000005</v>
      </c>
      <c r="E5" s="35">
        <f t="shared" si="0"/>
        <v>222270952.12000003</v>
      </c>
      <c r="F5" s="35">
        <f t="shared" si="0"/>
        <v>35293611.460000001</v>
      </c>
      <c r="G5" s="35">
        <f t="shared" si="0"/>
        <v>34929754.75</v>
      </c>
      <c r="H5" s="35">
        <f t="shared" si="0"/>
        <v>186977340.66</v>
      </c>
    </row>
    <row r="6" spans="1:8" x14ac:dyDescent="0.2">
      <c r="A6" s="22"/>
      <c r="B6" s="25" t="s">
        <v>41</v>
      </c>
      <c r="C6" s="12">
        <v>9435436.4399999995</v>
      </c>
      <c r="D6" s="12">
        <v>0</v>
      </c>
      <c r="E6" s="12">
        <f>C6+D6</f>
        <v>9435436.4399999995</v>
      </c>
      <c r="F6" s="12">
        <v>1488726.43</v>
      </c>
      <c r="G6" s="12">
        <v>1463139.53</v>
      </c>
      <c r="H6" s="12">
        <f>E6-F6</f>
        <v>7946710.0099999998</v>
      </c>
    </row>
    <row r="7" spans="1:8" x14ac:dyDescent="0.2">
      <c r="A7" s="22"/>
      <c r="B7" s="25" t="s">
        <v>16</v>
      </c>
      <c r="C7" s="12">
        <v>6614485.6600000001</v>
      </c>
      <c r="D7" s="12">
        <v>2100000</v>
      </c>
      <c r="E7" s="12">
        <f t="shared" ref="E7:E13" si="1">C7+D7</f>
        <v>8714485.6600000001</v>
      </c>
      <c r="F7" s="12">
        <v>3005423.18</v>
      </c>
      <c r="G7" s="12">
        <v>3002258.79</v>
      </c>
      <c r="H7" s="12">
        <f t="shared" ref="H7:H13" si="2">E7-F7</f>
        <v>5709062.4800000004</v>
      </c>
    </row>
    <row r="8" spans="1:8" x14ac:dyDescent="0.2">
      <c r="A8" s="22"/>
      <c r="B8" s="25" t="s">
        <v>136</v>
      </c>
      <c r="C8" s="12">
        <v>85450743.930000007</v>
      </c>
      <c r="D8" s="12">
        <v>25524030.010000002</v>
      </c>
      <c r="E8" s="12">
        <f t="shared" si="1"/>
        <v>110974773.94000001</v>
      </c>
      <c r="F8" s="12">
        <v>13633006.84</v>
      </c>
      <c r="G8" s="12">
        <v>13547935.960000001</v>
      </c>
      <c r="H8" s="12">
        <f t="shared" si="2"/>
        <v>97341767.100000009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17658786.670000002</v>
      </c>
      <c r="D10" s="12">
        <v>0</v>
      </c>
      <c r="E10" s="12">
        <f t="shared" si="1"/>
        <v>17658786.670000002</v>
      </c>
      <c r="F10" s="12">
        <v>3091502.92</v>
      </c>
      <c r="G10" s="12">
        <v>3033055.77</v>
      </c>
      <c r="H10" s="12">
        <f t="shared" si="2"/>
        <v>14567283.750000002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65935956.490000002</v>
      </c>
      <c r="D12" s="12">
        <v>7533046</v>
      </c>
      <c r="E12" s="12">
        <f t="shared" si="1"/>
        <v>73469002.49000001</v>
      </c>
      <c r="F12" s="12">
        <v>13481705.27</v>
      </c>
      <c r="G12" s="12">
        <v>13379253.08</v>
      </c>
      <c r="H12" s="12">
        <f t="shared" si="2"/>
        <v>59987297.220000014</v>
      </c>
    </row>
    <row r="13" spans="1:8" x14ac:dyDescent="0.2">
      <c r="A13" s="22"/>
      <c r="B13" s="25" t="s">
        <v>18</v>
      </c>
      <c r="C13" s="12">
        <v>2018466.92</v>
      </c>
      <c r="D13" s="12">
        <v>0</v>
      </c>
      <c r="E13" s="12">
        <f t="shared" si="1"/>
        <v>2018466.92</v>
      </c>
      <c r="F13" s="12">
        <v>593246.81999999995</v>
      </c>
      <c r="G13" s="12">
        <v>504111.62</v>
      </c>
      <c r="H13" s="12">
        <f t="shared" si="2"/>
        <v>1425220.1</v>
      </c>
    </row>
    <row r="14" spans="1:8" x14ac:dyDescent="0.2">
      <c r="A14" s="24" t="s">
        <v>19</v>
      </c>
      <c r="B14" s="26"/>
      <c r="C14" s="35">
        <f t="shared" ref="C14:H14" si="3">SUM(C15:C21)</f>
        <v>66302677.089999996</v>
      </c>
      <c r="D14" s="35">
        <f t="shared" si="3"/>
        <v>15777024.710000001</v>
      </c>
      <c r="E14" s="35">
        <f t="shared" si="3"/>
        <v>82079701.799999997</v>
      </c>
      <c r="F14" s="35">
        <f t="shared" si="3"/>
        <v>15919739.24</v>
      </c>
      <c r="G14" s="35">
        <f t="shared" si="3"/>
        <v>15767209.18</v>
      </c>
      <c r="H14" s="35">
        <f t="shared" si="3"/>
        <v>66159962.560000002</v>
      </c>
    </row>
    <row r="15" spans="1:8" x14ac:dyDescent="0.2">
      <c r="A15" s="22"/>
      <c r="B15" s="25" t="s">
        <v>43</v>
      </c>
      <c r="C15" s="12">
        <v>2586780.2999999998</v>
      </c>
      <c r="D15" s="12">
        <v>0</v>
      </c>
      <c r="E15" s="12">
        <f>C15+D15</f>
        <v>2586780.2999999998</v>
      </c>
      <c r="F15" s="12">
        <v>466555.33</v>
      </c>
      <c r="G15" s="12">
        <v>461791.03</v>
      </c>
      <c r="H15" s="12">
        <f t="shared" ref="H15:H21" si="4">E15-F15</f>
        <v>2120224.9699999997</v>
      </c>
    </row>
    <row r="16" spans="1:8" x14ac:dyDescent="0.2">
      <c r="A16" s="22"/>
      <c r="B16" s="25" t="s">
        <v>27</v>
      </c>
      <c r="C16" s="12">
        <v>36932761.93</v>
      </c>
      <c r="D16" s="12">
        <v>10845000</v>
      </c>
      <c r="E16" s="12">
        <f t="shared" ref="E16:E21" si="5">C16+D16</f>
        <v>47777761.93</v>
      </c>
      <c r="F16" s="12">
        <v>11832736.34</v>
      </c>
      <c r="G16" s="12">
        <v>11697337.390000001</v>
      </c>
      <c r="H16" s="12">
        <f t="shared" si="4"/>
        <v>35945025.590000004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4578215.26</v>
      </c>
      <c r="D18" s="12">
        <v>243007.23</v>
      </c>
      <c r="E18" s="12">
        <f t="shared" si="5"/>
        <v>4821222.49</v>
      </c>
      <c r="F18" s="12">
        <v>744596.79</v>
      </c>
      <c r="G18" s="12">
        <v>739479.98</v>
      </c>
      <c r="H18" s="12">
        <f t="shared" si="4"/>
        <v>4076625.7</v>
      </c>
    </row>
    <row r="19" spans="1:8" x14ac:dyDescent="0.2">
      <c r="A19" s="22"/>
      <c r="B19" s="25" t="s">
        <v>45</v>
      </c>
      <c r="C19" s="12">
        <v>2722360.74</v>
      </c>
      <c r="D19" s="12">
        <v>0</v>
      </c>
      <c r="E19" s="12">
        <f t="shared" si="5"/>
        <v>2722360.74</v>
      </c>
      <c r="F19" s="12">
        <v>362480.18</v>
      </c>
      <c r="G19" s="12">
        <v>355230.18</v>
      </c>
      <c r="H19" s="12">
        <f t="shared" si="4"/>
        <v>2359880.56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19482558.859999999</v>
      </c>
      <c r="D21" s="12">
        <v>4689017.4800000004</v>
      </c>
      <c r="E21" s="12">
        <f t="shared" si="5"/>
        <v>24171576.34</v>
      </c>
      <c r="F21" s="12">
        <v>2513370.6</v>
      </c>
      <c r="G21" s="12">
        <v>2513370.6</v>
      </c>
      <c r="H21" s="12">
        <f t="shared" si="4"/>
        <v>21658205.739999998</v>
      </c>
    </row>
    <row r="22" spans="1:8" x14ac:dyDescent="0.2">
      <c r="A22" s="24" t="s">
        <v>47</v>
      </c>
      <c r="B22" s="26"/>
      <c r="C22" s="35">
        <f t="shared" ref="C22:H22" si="6">SUM(C23:C31)</f>
        <v>52310893.530000001</v>
      </c>
      <c r="D22" s="35">
        <f t="shared" si="6"/>
        <v>8568379.9499999993</v>
      </c>
      <c r="E22" s="35">
        <f t="shared" si="6"/>
        <v>60879273.479999997</v>
      </c>
      <c r="F22" s="35">
        <f t="shared" si="6"/>
        <v>9295214.9299999997</v>
      </c>
      <c r="G22" s="35">
        <f t="shared" si="6"/>
        <v>9189940.5299999993</v>
      </c>
      <c r="H22" s="35">
        <f t="shared" si="6"/>
        <v>51584058.549999997</v>
      </c>
    </row>
    <row r="23" spans="1:8" x14ac:dyDescent="0.2">
      <c r="A23" s="22"/>
      <c r="B23" s="25" t="s">
        <v>28</v>
      </c>
      <c r="C23" s="12">
        <v>3310003.1</v>
      </c>
      <c r="D23" s="12">
        <v>0</v>
      </c>
      <c r="E23" s="12">
        <f>C23+D23</f>
        <v>3310003.1</v>
      </c>
      <c r="F23" s="12">
        <v>672457.57</v>
      </c>
      <c r="G23" s="12">
        <v>633405.18000000005</v>
      </c>
      <c r="H23" s="12">
        <f t="shared" ref="H23:H31" si="7">E23-F23</f>
        <v>2637545.5300000003</v>
      </c>
    </row>
    <row r="24" spans="1:8" x14ac:dyDescent="0.2">
      <c r="A24" s="22"/>
      <c r="B24" s="25" t="s">
        <v>23</v>
      </c>
      <c r="C24" s="12">
        <v>8014911.29</v>
      </c>
      <c r="D24" s="12">
        <v>152346.94</v>
      </c>
      <c r="E24" s="12">
        <f t="shared" ref="E24:E31" si="8">C24+D24</f>
        <v>8167258.2300000004</v>
      </c>
      <c r="F24" s="12">
        <v>630658.09</v>
      </c>
      <c r="G24" s="12">
        <v>630658.09</v>
      </c>
      <c r="H24" s="12">
        <f t="shared" si="7"/>
        <v>7536600.1400000006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40985979.140000001</v>
      </c>
      <c r="D26" s="12">
        <v>8416033.0099999998</v>
      </c>
      <c r="E26" s="12">
        <f t="shared" si="8"/>
        <v>49402012.149999999</v>
      </c>
      <c r="F26" s="12">
        <v>7992099.2699999996</v>
      </c>
      <c r="G26" s="12">
        <v>7925877.2599999998</v>
      </c>
      <c r="H26" s="12">
        <f t="shared" si="7"/>
        <v>41409912.879999995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57</v>
      </c>
      <c r="C37" s="40">
        <f t="shared" ref="C37:H37" si="12">SUM(C32+C22+C14+C5)</f>
        <v>305727446.73000002</v>
      </c>
      <c r="D37" s="40">
        <f t="shared" si="12"/>
        <v>59502480.670000002</v>
      </c>
      <c r="E37" s="40">
        <f t="shared" si="12"/>
        <v>365229927.40000004</v>
      </c>
      <c r="F37" s="40">
        <f t="shared" si="12"/>
        <v>60508565.630000003</v>
      </c>
      <c r="G37" s="40">
        <f t="shared" si="12"/>
        <v>59886904.460000001</v>
      </c>
      <c r="H37" s="40">
        <f t="shared" si="12"/>
        <v>304721361.76999998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2018-07-14T22:21:14Z</cp:lastPrinted>
  <dcterms:created xsi:type="dcterms:W3CDTF">2014-02-10T03:37:14Z</dcterms:created>
  <dcterms:modified xsi:type="dcterms:W3CDTF">2022-05-16T20:19:21Z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