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21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C57" i="6"/>
  <c r="C53" i="6"/>
  <c r="E53" i="6" s="1"/>
  <c r="H53" i="6" s="1"/>
  <c r="C43" i="6"/>
  <c r="C33" i="6"/>
  <c r="C23" i="6"/>
  <c r="C13" i="6"/>
  <c r="C5" i="6"/>
  <c r="E43" i="6" l="1"/>
  <c r="E69" i="6"/>
  <c r="H69" i="6" s="1"/>
  <c r="E33" i="6"/>
  <c r="H33" i="6" s="1"/>
  <c r="H65" i="6"/>
  <c r="H43" i="6"/>
  <c r="E23" i="6"/>
  <c r="H23" i="6" s="1"/>
  <c r="E13" i="6"/>
  <c r="H13" i="6" s="1"/>
  <c r="C77" i="6"/>
  <c r="E5" i="6"/>
  <c r="D77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<sst xmlns="http://schemas.openxmlformats.org/spreadsheetml/2006/main" count="219" uniqueCount="146">
  <si>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</si>
  <si>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</si>
  <si>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</si>
  <si>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</si>
  <si>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</si>
  <si>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</si>
  <si>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</si>
  <si>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</si>
  <si>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</si>
  <si>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</si>
  <si>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</si>
  <si>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</si>
  <si>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</si>
  <si>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</si>
  <si>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</si>
  <si>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</si>
  <si>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</si>
  <si>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</si>
  <si>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</si>
  <si>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</si>
  <si>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</si>
  <si>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</si>
  <si>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</si>
  <si>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</si>
  <si>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</si>
  <si>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</si>
  <si>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</si>
  <si>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</si>
  <si>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</si>
  <si>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</si>
  <si>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</si>
  <si>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</si>
  <si>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</si>
  <si>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</si>
  <si>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</si>
  <si>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</si>
  <si>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</si>
  <si>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</si>
  <si>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</si>
  <si>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</si>
  <si>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</si>
  <si>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</si>
  <si>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</si>
  <si>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</si>
  <si>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</si>
  <si>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</si>
  <si>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</si>
  <si>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</si>
  <si>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</si>
  <si>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</si>
  <si>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</si>
  <si>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</si>
  <si>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</si>
  <si>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</si>
  <si>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</si>
  <si>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</si>
  <si>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</si>
  <si>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</si>
  <si>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</si>
  <si>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</si>
  <si>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</si>
  <si>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</si>
  <si>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</si>
  <si>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</si>
  <si>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</si>
  <si>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</si>
  <si>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</si>
  <si>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</si>
  <si>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</si>
  <si>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</si>
  <si>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</si>
  <si>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</si>
  <si>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</si>
  <si>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</si>
  <si>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</si>
  <si>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</si>
  <si>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</si>
  <si>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</si>
  <si>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</si>
  <si>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</si>
  <si>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</si>
  <si>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</si>
  <si>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</si>
  <si>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</si>
  <si>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</si>
  <si>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</si>
  <si>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</si>
  <si>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</si>
  <si>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</si>
  <si>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</si>
  <si>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</si>
  <si>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</si>
  <si>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</si>
  <si>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</si>
  <si>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</si>
  <si>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</si>
  <si>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</si>
  <si>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</si>
  <si>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</si>
  <si>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</si>
  <si>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</si>
  <si>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</si>
  <si>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</si>
  <si>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</si>
  <si>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</si>
  <si>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</si>
  <si>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</si>
  <si>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</si>
  <si>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</si>
  <si>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</si>
  <si>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</si>
  <si>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</si>
  <si>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</si>
  <si>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</si>
  <si>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</si>
  <si>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</si>
  <si>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</si>
  <si>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</si>
  <si>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</si>
  <si>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</si>
  <si>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</si>
  <si>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</si>
  <si>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</si>
  <si>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</si>
  <si>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</si>
  <si>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</si>
  <si>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</si>
  <si>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</si>
  <si>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</si>
  <si>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</si>
  <si>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</si>
  <si>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</si>
  <si>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</si>
  <si>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Apaseo el Grande, Gto.
Estado Analítico del Ejercicio del Presupuesto de Egresos
Clasificación por Objeto del Gasto (Capítulo y Concepto)
Del 1 de Enero al 31 de Diciembre de 2022</t>
  </si>
  <si>
    <t>Sistema para el Desarrollo Integral de la Familia del Municipio de Apaseo el Grande, Gto.
Estado Analítico del Ejercicio del Presupuesto de Egresos
Clasificación Económica (por Tipo de Gasto)
Del 1 de Enero al 31 de Diciembre de 2022</t>
  </si>
  <si>
    <t>31120-8201 Patronato</t>
  </si>
  <si>
    <t>31120-8202 Contabilidad</t>
  </si>
  <si>
    <t>31120-8203 Dirección General</t>
  </si>
  <si>
    <t>Sistema para el Desarrollo Integral de la Familia del Municipio de Apaseo el Grande, Gto.
Estado Analítico del Ejercicio del Presupuesto de Egresos
Clasificación Administrativa
Del 1 de Enero al 31 de Diciembre de 2022</t>
  </si>
  <si>
    <t>Sistema para el Desarrollo Integral de la Familia del Municipio de Apaseo el Grande, Gto.
Estado Analítico del Ejercicio del Presupuesto de Egresos
Clasificación Administrativa (Poderes)
Del 1 de Enero al 31 de Diciembre de 2022</t>
  </si>
  <si>
    <t>Sistema para el Desarrollo Integral de la Familia del Municipio de Apaseo el Grande, Gto.
Estado Analítico del Ejercicio del Presupuesto de Egresos
Clasificación Administrativa (Sector Paraestatal)
Del 1 de Enero al 31 de Diciembre de 2022</t>
  </si>
  <si>
    <t>Sistema para el Desarrollo Integral de la Familia del Municipio de Apaseo el Grande, Gto.
Estado Analítico del Ejercicio del Presupuesto de Egresos
Clasificación Funcional (Finalidad y Función)
Del 1 de Enero al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</si>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</sst>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opLeftCell="A37" workbookViewId="0">
      <selection activeCell="A82" sqref="A82:XFD83"/>
    </sheetView>
  </sheetViews>
  <sheetFormatPr baseColWidth="10" defaultRowHeight="11.25" x14ac:dyDescent="0.2"/>
  <cols>
    <col min="1" max="1" width="1.5" style="1" customWidth="1"/>
    <col min="2" max="2" width="55.1640625" style="1" customWidth="1"/>
    <col min="3" max="3" width="13" style="1" customWidth="1"/>
    <col min="4" max="4" width="14" style="1" customWidth="1"/>
    <col min="5" max="5" width="12.6640625" style="1" customWidth="1"/>
    <col min="6" max="6" width="12.83203125" style="1" customWidth="1"/>
    <col min="7" max="7" width="13.5" style="1" customWidth="1"/>
    <col min="8" max="8" width="12" style="1" customWidth="1"/>
    <col min="9" max="16384" width="12" style="1"/>
  </cols>
  <sheetData>
    <row r="1" spans="1:8" ht="50.1" customHeight="1" x14ac:dyDescent="0.2">
      <c r="A1" s="41" t="s">
        <v>133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36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9" t="s">
        <v>62</v>
      </c>
      <c r="B5" s="6"/>
      <c r="C5" s="34">
        <f>SUM(C6:C12)</f>
        <v>14364234.77</v>
      </c>
      <c r="D5" s="34">
        <f>SUM(D6:D12)</f>
        <v>-616907.94999999995</v>
      </c>
      <c r="E5" s="34">
        <f>C5+D5</f>
        <v>13747326.82</v>
      </c>
      <c r="F5" s="34">
        <f>SUM(F6:F12)</f>
        <v>13558402.440000001</v>
      </c>
      <c r="G5" s="34">
        <f>SUM(G6:G12)</f>
        <v>13558402.440000001</v>
      </c>
      <c r="H5" s="34">
        <f>E5-F5</f>
        <v>188924.37999999896</v>
      </c>
    </row>
    <row r="6" spans="1:8" x14ac:dyDescent="0.2">
      <c r="A6" s="28">
        <v>1100</v>
      </c>
      <c r="B6" s="10" t="s">
        <v>71</v>
      </c>
      <c r="C6" s="12">
        <v>7144370.1799999997</v>
      </c>
      <c r="D6" s="12">
        <v>439075.27</v>
      </c>
      <c r="E6" s="12">
        <f t="shared" ref="E6:E69" si="0">C6+D6</f>
        <v>7583445.4499999993</v>
      </c>
      <c r="F6" s="12">
        <v>7511366.6100000003</v>
      </c>
      <c r="G6" s="12">
        <v>7511366.6100000003</v>
      </c>
      <c r="H6" s="12">
        <f t="shared" ref="H6:H69" si="1">E6-F6</f>
        <v>72078.83999999892</v>
      </c>
    </row>
    <row r="7" spans="1:8" x14ac:dyDescent="0.2">
      <c r="A7" s="28">
        <v>1200</v>
      </c>
      <c r="B7" s="10" t="s">
        <v>72</v>
      </c>
      <c r="C7" s="12">
        <v>1512575.44</v>
      </c>
      <c r="D7" s="12">
        <v>-869549.71</v>
      </c>
      <c r="E7" s="12">
        <f t="shared" si="0"/>
        <v>643025.73</v>
      </c>
      <c r="F7" s="12">
        <v>605738.74</v>
      </c>
      <c r="G7" s="12">
        <v>605738.74</v>
      </c>
      <c r="H7" s="12">
        <f t="shared" si="1"/>
        <v>37286.989999999991</v>
      </c>
    </row>
    <row r="8" spans="1:8" x14ac:dyDescent="0.2">
      <c r="A8" s="28">
        <v>1300</v>
      </c>
      <c r="B8" s="10" t="s">
        <v>73</v>
      </c>
      <c r="C8" s="12">
        <v>1183056.6499999999</v>
      </c>
      <c r="D8" s="12">
        <v>119886.99</v>
      </c>
      <c r="E8" s="12">
        <f t="shared" si="0"/>
        <v>1302943.6399999999</v>
      </c>
      <c r="F8" s="12">
        <v>1275346.3899999999</v>
      </c>
      <c r="G8" s="12">
        <v>1275346.3899999999</v>
      </c>
      <c r="H8" s="12">
        <f t="shared" si="1"/>
        <v>27597.25</v>
      </c>
    </row>
    <row r="9" spans="1:8" x14ac:dyDescent="0.2">
      <c r="A9" s="28">
        <v>1400</v>
      </c>
      <c r="B9" s="10" t="s">
        <v>34</v>
      </c>
      <c r="C9" s="12">
        <v>2087865.99</v>
      </c>
      <c r="D9" s="12">
        <v>-546744.11</v>
      </c>
      <c r="E9" s="12">
        <f t="shared" si="0"/>
        <v>1541121.88</v>
      </c>
      <c r="F9" s="12">
        <v>1521229.49</v>
      </c>
      <c r="G9" s="12">
        <v>1521229.49</v>
      </c>
      <c r="H9" s="12">
        <f t="shared" si="1"/>
        <v>19892.389999999898</v>
      </c>
    </row>
    <row r="10" spans="1:8" x14ac:dyDescent="0.2">
      <c r="A10" s="28">
        <v>1500</v>
      </c>
      <c r="B10" s="10" t="s">
        <v>74</v>
      </c>
      <c r="C10" s="12">
        <v>2436366.5099999998</v>
      </c>
      <c r="D10" s="12">
        <v>240423.61</v>
      </c>
      <c r="E10" s="12">
        <f t="shared" si="0"/>
        <v>2676790.1199999996</v>
      </c>
      <c r="F10" s="12">
        <v>2644721.21</v>
      </c>
      <c r="G10" s="12">
        <v>2644721.21</v>
      </c>
      <c r="H10" s="12">
        <f t="shared" si="1"/>
        <v>32068.909999999683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63</v>
      </c>
      <c r="B13" s="6"/>
      <c r="C13" s="35">
        <f>SUM(C14:C22)</f>
        <v>930368.53</v>
      </c>
      <c r="D13" s="35">
        <f>SUM(D14:D22)</f>
        <v>445906.7</v>
      </c>
      <c r="E13" s="35">
        <f t="shared" si="0"/>
        <v>1376275.23</v>
      </c>
      <c r="F13" s="35">
        <f>SUM(F14:F22)</f>
        <v>1246948.6300000001</v>
      </c>
      <c r="G13" s="35">
        <f>SUM(G14:G22)</f>
        <v>1244698.6300000001</v>
      </c>
      <c r="H13" s="35">
        <f t="shared" si="1"/>
        <v>129326.59999999986</v>
      </c>
    </row>
    <row r="14" spans="1:8" x14ac:dyDescent="0.2">
      <c r="A14" s="28">
        <v>2100</v>
      </c>
      <c r="B14" s="10" t="s">
        <v>76</v>
      </c>
      <c r="C14" s="12">
        <v>173375.89</v>
      </c>
      <c r="D14" s="12">
        <v>92707.57</v>
      </c>
      <c r="E14" s="12">
        <f t="shared" si="0"/>
        <v>266083.46000000002</v>
      </c>
      <c r="F14" s="12">
        <v>236562.65</v>
      </c>
      <c r="G14" s="12">
        <v>236562.65</v>
      </c>
      <c r="H14" s="12">
        <f t="shared" si="1"/>
        <v>29520.810000000027</v>
      </c>
    </row>
    <row r="15" spans="1:8" x14ac:dyDescent="0.2">
      <c r="A15" s="28">
        <v>2200</v>
      </c>
      <c r="B15" s="10" t="s">
        <v>77</v>
      </c>
      <c r="C15" s="12">
        <v>44773.35</v>
      </c>
      <c r="D15" s="12">
        <v>154245.63</v>
      </c>
      <c r="E15" s="12">
        <f t="shared" si="0"/>
        <v>199018.98</v>
      </c>
      <c r="F15" s="12">
        <v>177371.34</v>
      </c>
      <c r="G15" s="12">
        <v>177371.34</v>
      </c>
      <c r="H15" s="12">
        <f t="shared" si="1"/>
        <v>21647.640000000014</v>
      </c>
    </row>
    <row r="16" spans="1:8" x14ac:dyDescent="0.2">
      <c r="A16" s="28">
        <v>2300</v>
      </c>
      <c r="B16" s="10" t="s">
        <v>78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79</v>
      </c>
      <c r="C17" s="12">
        <v>23144.42</v>
      </c>
      <c r="D17" s="12">
        <v>-3046.2</v>
      </c>
      <c r="E17" s="12">
        <f t="shared" si="0"/>
        <v>20098.219999999998</v>
      </c>
      <c r="F17" s="12">
        <v>16650.419999999998</v>
      </c>
      <c r="G17" s="12">
        <v>16650.419999999998</v>
      </c>
      <c r="H17" s="12">
        <f t="shared" si="1"/>
        <v>3447.7999999999993</v>
      </c>
    </row>
    <row r="18" spans="1:8" x14ac:dyDescent="0.2">
      <c r="A18" s="28">
        <v>2500</v>
      </c>
      <c r="B18" s="10" t="s">
        <v>80</v>
      </c>
      <c r="C18" s="12">
        <v>50796.44</v>
      </c>
      <c r="D18" s="12">
        <v>-20709.03</v>
      </c>
      <c r="E18" s="12">
        <f t="shared" si="0"/>
        <v>30087.410000000003</v>
      </c>
      <c r="F18" s="12">
        <v>25048.11</v>
      </c>
      <c r="G18" s="12">
        <v>25048.11</v>
      </c>
      <c r="H18" s="12">
        <f t="shared" si="1"/>
        <v>5039.3000000000029</v>
      </c>
    </row>
    <row r="19" spans="1:8" x14ac:dyDescent="0.2">
      <c r="A19" s="28">
        <v>2600</v>
      </c>
      <c r="B19" s="10" t="s">
        <v>81</v>
      </c>
      <c r="C19" s="12">
        <v>513106.56</v>
      </c>
      <c r="D19" s="12">
        <v>107357.82</v>
      </c>
      <c r="E19" s="12">
        <f t="shared" si="0"/>
        <v>620464.38</v>
      </c>
      <c r="F19" s="12">
        <v>566807.76</v>
      </c>
      <c r="G19" s="12">
        <v>567882.76</v>
      </c>
      <c r="H19" s="12">
        <f t="shared" si="1"/>
        <v>53656.619999999995</v>
      </c>
    </row>
    <row r="20" spans="1:8" x14ac:dyDescent="0.2">
      <c r="A20" s="28">
        <v>2700</v>
      </c>
      <c r="B20" s="10" t="s">
        <v>82</v>
      </c>
      <c r="C20" s="12">
        <v>2079</v>
      </c>
      <c r="D20" s="12">
        <v>31898.47</v>
      </c>
      <c r="E20" s="12">
        <f t="shared" si="0"/>
        <v>33977.47</v>
      </c>
      <c r="F20" s="12">
        <v>33406</v>
      </c>
      <c r="G20" s="12">
        <v>33406</v>
      </c>
      <c r="H20" s="12">
        <f t="shared" si="1"/>
        <v>571.47000000000116</v>
      </c>
    </row>
    <row r="21" spans="1:8" x14ac:dyDescent="0.2">
      <c r="A21" s="28">
        <v>2800</v>
      </c>
      <c r="B21" s="10" t="s">
        <v>83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84</v>
      </c>
      <c r="C22" s="12">
        <v>123092.87</v>
      </c>
      <c r="D22" s="12">
        <v>83452.44</v>
      </c>
      <c r="E22" s="12">
        <f t="shared" si="0"/>
        <v>206545.31</v>
      </c>
      <c r="F22" s="12">
        <v>191102.35</v>
      </c>
      <c r="G22" s="12">
        <v>187777.35</v>
      </c>
      <c r="H22" s="12">
        <f t="shared" si="1"/>
        <v>15442.959999999992</v>
      </c>
    </row>
    <row r="23" spans="1:8" x14ac:dyDescent="0.2">
      <c r="A23" s="29" t="s">
        <v>64</v>
      </c>
      <c r="B23" s="6"/>
      <c r="C23" s="35">
        <f>SUM(C24:C32)</f>
        <v>910032.24</v>
      </c>
      <c r="D23" s="35">
        <f>SUM(D24:D32)</f>
        <v>155165.57999999999</v>
      </c>
      <c r="E23" s="35">
        <f t="shared" si="0"/>
        <v>1065197.82</v>
      </c>
      <c r="F23" s="35">
        <f>SUM(F24:F32)</f>
        <v>1005441.67</v>
      </c>
      <c r="G23" s="35">
        <f>SUM(G24:G32)</f>
        <v>1007691.67</v>
      </c>
      <c r="H23" s="35">
        <f t="shared" si="1"/>
        <v>59756.150000000023</v>
      </c>
    </row>
    <row r="24" spans="1:8" x14ac:dyDescent="0.2">
      <c r="A24" s="28">
        <v>3100</v>
      </c>
      <c r="B24" s="10" t="s">
        <v>85</v>
      </c>
      <c r="C24" s="12">
        <v>145150.9</v>
      </c>
      <c r="D24" s="12">
        <v>10411.15</v>
      </c>
      <c r="E24" s="12">
        <f t="shared" si="0"/>
        <v>155562.04999999999</v>
      </c>
      <c r="F24" s="12">
        <v>145497.32</v>
      </c>
      <c r="G24" s="12">
        <v>145497.32</v>
      </c>
      <c r="H24" s="12">
        <f t="shared" si="1"/>
        <v>10064.729999999981</v>
      </c>
    </row>
    <row r="25" spans="1:8" x14ac:dyDescent="0.2">
      <c r="A25" s="28">
        <v>3200</v>
      </c>
      <c r="B25" s="10" t="s">
        <v>86</v>
      </c>
      <c r="C25" s="12">
        <v>59999.94</v>
      </c>
      <c r="D25" s="12">
        <v>-8947.39</v>
      </c>
      <c r="E25" s="12">
        <f t="shared" si="0"/>
        <v>51052.55</v>
      </c>
      <c r="F25" s="12">
        <v>47012.87</v>
      </c>
      <c r="G25" s="12">
        <v>47012.87</v>
      </c>
      <c r="H25" s="12">
        <f t="shared" si="1"/>
        <v>4039.6800000000003</v>
      </c>
    </row>
    <row r="26" spans="1:8" x14ac:dyDescent="0.2">
      <c r="A26" s="28">
        <v>3300</v>
      </c>
      <c r="B26" s="10" t="s">
        <v>87</v>
      </c>
      <c r="C26" s="12">
        <v>21829.5</v>
      </c>
      <c r="D26" s="12">
        <v>-21829.5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88</v>
      </c>
      <c r="C27" s="12">
        <v>160188.35999999999</v>
      </c>
      <c r="D27" s="12">
        <v>-52800.32</v>
      </c>
      <c r="E27" s="12">
        <f t="shared" si="0"/>
        <v>107388.03999999998</v>
      </c>
      <c r="F27" s="12">
        <v>107125.25</v>
      </c>
      <c r="G27" s="12">
        <v>107125.25</v>
      </c>
      <c r="H27" s="12">
        <f t="shared" si="1"/>
        <v>262.78999999997905</v>
      </c>
    </row>
    <row r="28" spans="1:8" x14ac:dyDescent="0.2">
      <c r="A28" s="28">
        <v>3500</v>
      </c>
      <c r="B28" s="10" t="s">
        <v>89</v>
      </c>
      <c r="C28" s="12">
        <v>120633.21</v>
      </c>
      <c r="D28" s="12">
        <v>-49838</v>
      </c>
      <c r="E28" s="12">
        <f t="shared" si="0"/>
        <v>70795.210000000006</v>
      </c>
      <c r="F28" s="12">
        <v>52050.65</v>
      </c>
      <c r="G28" s="12">
        <v>54300.65</v>
      </c>
      <c r="H28" s="12">
        <f t="shared" si="1"/>
        <v>18744.560000000005</v>
      </c>
    </row>
    <row r="29" spans="1:8" x14ac:dyDescent="0.2">
      <c r="A29" s="28">
        <v>3600</v>
      </c>
      <c r="B29" s="10" t="s">
        <v>90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91</v>
      </c>
      <c r="C30" s="12">
        <v>40819</v>
      </c>
      <c r="D30" s="12">
        <v>-8384.25</v>
      </c>
      <c r="E30" s="12">
        <f t="shared" si="0"/>
        <v>32434.75</v>
      </c>
      <c r="F30" s="12">
        <v>32150.77</v>
      </c>
      <c r="G30" s="12">
        <v>32150.77</v>
      </c>
      <c r="H30" s="12">
        <f t="shared" si="1"/>
        <v>283.97999999999956</v>
      </c>
    </row>
    <row r="31" spans="1:8" x14ac:dyDescent="0.2">
      <c r="A31" s="28">
        <v>3800</v>
      </c>
      <c r="B31" s="10" t="s">
        <v>92</v>
      </c>
      <c r="C31" s="12">
        <v>183845.89</v>
      </c>
      <c r="D31" s="12">
        <v>188069.27</v>
      </c>
      <c r="E31" s="12">
        <f t="shared" si="0"/>
        <v>371915.16000000003</v>
      </c>
      <c r="F31" s="12">
        <v>348425.55</v>
      </c>
      <c r="G31" s="12">
        <v>348425.55</v>
      </c>
      <c r="H31" s="12">
        <f t="shared" si="1"/>
        <v>23489.610000000044</v>
      </c>
    </row>
    <row r="32" spans="1:8" x14ac:dyDescent="0.2">
      <c r="A32" s="28">
        <v>3900</v>
      </c>
      <c r="B32" s="10" t="s">
        <v>18</v>
      </c>
      <c r="C32" s="12">
        <v>177565.44</v>
      </c>
      <c r="D32" s="12">
        <v>98484.62</v>
      </c>
      <c r="E32" s="12">
        <f t="shared" si="0"/>
        <v>276050.06</v>
      </c>
      <c r="F32" s="12">
        <v>273179.26</v>
      </c>
      <c r="G32" s="12">
        <v>273179.26</v>
      </c>
      <c r="H32" s="12">
        <f t="shared" si="1"/>
        <v>2870.7999999999884</v>
      </c>
    </row>
    <row r="33" spans="1:8" x14ac:dyDescent="0.2">
      <c r="A33" s="29" t="s">
        <v>65</v>
      </c>
      <c r="B33" s="6"/>
      <c r="C33" s="35">
        <f>SUM(C34:C42)</f>
        <v>421257.38</v>
      </c>
      <c r="D33" s="35">
        <f>SUM(D34:D42)</f>
        <v>245425.21</v>
      </c>
      <c r="E33" s="35">
        <f t="shared" si="0"/>
        <v>666682.59</v>
      </c>
      <c r="F33" s="35">
        <f>SUM(F34:F42)</f>
        <v>539866.47</v>
      </c>
      <c r="G33" s="35">
        <f>SUM(G34:G42)</f>
        <v>539866.47</v>
      </c>
      <c r="H33" s="35">
        <f t="shared" si="1"/>
        <v>126816.12</v>
      </c>
    </row>
    <row r="34" spans="1:8" x14ac:dyDescent="0.2">
      <c r="A34" s="28">
        <v>4100</v>
      </c>
      <c r="B34" s="10" t="s">
        <v>93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94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95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96</v>
      </c>
      <c r="C37" s="12">
        <v>421257.38</v>
      </c>
      <c r="D37" s="12">
        <v>245425.21</v>
      </c>
      <c r="E37" s="12">
        <f t="shared" si="0"/>
        <v>666682.59</v>
      </c>
      <c r="F37" s="12">
        <v>539866.47</v>
      </c>
      <c r="G37" s="12">
        <v>539866.47</v>
      </c>
      <c r="H37" s="12">
        <f t="shared" si="1"/>
        <v>126816.12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97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98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99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66</v>
      </c>
      <c r="B43" s="6"/>
      <c r="C43" s="35">
        <f>SUM(C44:C52)</f>
        <v>0</v>
      </c>
      <c r="D43" s="35">
        <f>SUM(D44:D52)</f>
        <v>18000</v>
      </c>
      <c r="E43" s="35">
        <f t="shared" si="0"/>
        <v>18000</v>
      </c>
      <c r="F43" s="35">
        <f>SUM(F44:F52)</f>
        <v>17168</v>
      </c>
      <c r="G43" s="35">
        <f>SUM(G44:G52)</f>
        <v>17168</v>
      </c>
      <c r="H43" s="35">
        <f t="shared" si="1"/>
        <v>832</v>
      </c>
    </row>
    <row r="44" spans="1:8" x14ac:dyDescent="0.2">
      <c r="A44" s="28">
        <v>5100</v>
      </c>
      <c r="B44" s="10" t="s">
        <v>100</v>
      </c>
      <c r="C44" s="12">
        <v>0</v>
      </c>
      <c r="D44" s="12">
        <v>18000</v>
      </c>
      <c r="E44" s="12">
        <f t="shared" si="0"/>
        <v>18000</v>
      </c>
      <c r="F44" s="12">
        <v>17168</v>
      </c>
      <c r="G44" s="12">
        <v>17168</v>
      </c>
      <c r="H44" s="12">
        <f t="shared" si="1"/>
        <v>832</v>
      </c>
    </row>
    <row r="45" spans="1:8" x14ac:dyDescent="0.2">
      <c r="A45" s="28">
        <v>5200</v>
      </c>
      <c r="B45" s="10" t="s">
        <v>101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102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103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104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105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106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107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108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67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109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110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111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68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112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113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114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115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116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117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118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69</v>
      </c>
      <c r="B65" s="6"/>
      <c r="C65" s="35">
        <f>SUM(C66:C68)</f>
        <v>367466.51</v>
      </c>
      <c r="D65" s="35">
        <f>SUM(D66:D68)</f>
        <v>96202.55</v>
      </c>
      <c r="E65" s="35">
        <f t="shared" si="0"/>
        <v>463669.06</v>
      </c>
      <c r="F65" s="35">
        <f>SUM(F66:F68)</f>
        <v>445247.36</v>
      </c>
      <c r="G65" s="35">
        <f>SUM(G66:G68)</f>
        <v>445247.36</v>
      </c>
      <c r="H65" s="35">
        <f t="shared" si="1"/>
        <v>18421.700000000012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367466.51</v>
      </c>
      <c r="D68" s="12">
        <v>96202.55</v>
      </c>
      <c r="E68" s="12">
        <f t="shared" si="0"/>
        <v>463669.06</v>
      </c>
      <c r="F68" s="12">
        <v>445247.36</v>
      </c>
      <c r="G68" s="12">
        <v>445247.36</v>
      </c>
      <c r="H68" s="12">
        <f t="shared" si="1"/>
        <v>18421.700000000012</v>
      </c>
    </row>
    <row r="69" spans="1:8" x14ac:dyDescent="0.2">
      <c r="A69" s="29" t="s">
        <v>70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119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120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121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122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123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124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125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54</v>
      </c>
      <c r="C77" s="37">
        <f t="shared" ref="C77:H77" si="4">SUM(C5+C13+C23+C33+C43+C53+C57+C65+C69)</f>
        <v>16993359.43</v>
      </c>
      <c r="D77" s="37">
        <f t="shared" si="4"/>
        <v>343792.09</v>
      </c>
      <c r="E77" s="37">
        <f t="shared" si="4"/>
        <v>17337151.52</v>
      </c>
      <c r="F77" s="37">
        <f t="shared" si="4"/>
        <v>16813074.570000004</v>
      </c>
      <c r="G77" s="37">
        <f t="shared" si="4"/>
        <v>16813074.570000004</v>
      </c>
      <c r="H77" s="37">
        <f t="shared" si="4"/>
        <v>524076.94999999885</v>
      </c>
    </row>
    <row r="78" spans="1:8" x14ac:dyDescent="0.2">
      <c r="A78" s="1" t="s">
        <v>129</v>
      </c>
    </row>
    <row r="82" spans="1:5" x14ac:dyDescent="0.2">
      <c r="A82" s="1" t="s">
        <v>142</v>
      </c>
      <c r="E82" s="1" t="s">
        <v>143</v>
      </c>
    </row>
    <row r="83" spans="1:5" x14ac:dyDescent="0.2">
      <c r="A83" s="1" t="s">
        <v>144</v>
      </c>
      <c r="E83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A20" sqref="A20:XFD2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134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5"/>
      <c r="B5" s="13" t="s">
        <v>0</v>
      </c>
      <c r="C5" s="38">
        <v>16625892.92</v>
      </c>
      <c r="D5" s="38">
        <v>229589.54</v>
      </c>
      <c r="E5" s="38">
        <f>C5+D5</f>
        <v>16855482.460000001</v>
      </c>
      <c r="F5" s="38">
        <v>16350659.210000001</v>
      </c>
      <c r="G5" s="38">
        <v>16350659.210000001</v>
      </c>
      <c r="H5" s="38">
        <f>E5-F5</f>
        <v>504823.25</v>
      </c>
    </row>
    <row r="6" spans="1:8" x14ac:dyDescent="0.2">
      <c r="A6" s="5"/>
      <c r="B6" s="13" t="s">
        <v>1</v>
      </c>
      <c r="C6" s="38">
        <v>367466.51</v>
      </c>
      <c r="D6" s="38">
        <v>114202.55</v>
      </c>
      <c r="E6" s="38">
        <f>C6+D6</f>
        <v>481669.06</v>
      </c>
      <c r="F6" s="38">
        <v>462415.35999999999</v>
      </c>
      <c r="G6" s="38">
        <v>462415.35999999999</v>
      </c>
      <c r="H6" s="38">
        <f>E6-F6</f>
        <v>19253.700000000012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54</v>
      </c>
      <c r="C10" s="37">
        <f t="shared" ref="C10:H10" si="0">SUM(C5+C6+C7+C8+C9)</f>
        <v>16993359.43</v>
      </c>
      <c r="D10" s="37">
        <f t="shared" si="0"/>
        <v>343792.09</v>
      </c>
      <c r="E10" s="37">
        <f t="shared" si="0"/>
        <v>17337151.52</v>
      </c>
      <c r="F10" s="37">
        <f t="shared" si="0"/>
        <v>16813074.57</v>
      </c>
      <c r="G10" s="37">
        <f t="shared" si="0"/>
        <v>16813074.57</v>
      </c>
      <c r="H10" s="37">
        <f t="shared" si="0"/>
        <v>524076.95</v>
      </c>
    </row>
    <row r="12" spans="1:8" x14ac:dyDescent="0.2">
      <c r="A12" s="1" t="s">
        <v>129</v>
      </c>
    </row>
    <row r="20" spans="1:5" x14ac:dyDescent="0.2">
      <c r="A20" s="1" t="s">
        <v>142</v>
      </c>
      <c r="E20" s="1" t="s">
        <v>143</v>
      </c>
    </row>
    <row r="21" spans="1:5" x14ac:dyDescent="0.2">
      <c r="A21" s="1" t="s">
        <v>144</v>
      </c>
      <c r="E21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5118110236220472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opLeftCell="A10" workbookViewId="0">
      <selection activeCell="A45" sqref="A45:XFD4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3" width="16" style="1" customWidth="1"/>
    <col min="4" max="4" width="15.5" style="1" customWidth="1"/>
    <col min="5" max="5" width="14.1640625" style="1" customWidth="1"/>
    <col min="6" max="6" width="13.83203125" style="1" customWidth="1"/>
    <col min="7" max="7" width="14" style="1" customWidth="1"/>
    <col min="8" max="8" width="14.16406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135</v>
      </c>
      <c r="C6" s="12">
        <v>540148.34</v>
      </c>
      <c r="D6" s="12">
        <v>-158000</v>
      </c>
      <c r="E6" s="12">
        <f>C6+D6</f>
        <v>382148.33999999997</v>
      </c>
      <c r="F6" s="12">
        <v>362914.57</v>
      </c>
      <c r="G6" s="12">
        <v>362914.57</v>
      </c>
      <c r="H6" s="12">
        <f>E6-F6</f>
        <v>19233.76999999996</v>
      </c>
    </row>
    <row r="7" spans="1:8" x14ac:dyDescent="0.2">
      <c r="A7" s="4"/>
      <c r="B7" s="15" t="s">
        <v>136</v>
      </c>
      <c r="C7" s="12">
        <v>1230998.8</v>
      </c>
      <c r="D7" s="12">
        <v>-36626.080000000002</v>
      </c>
      <c r="E7" s="12">
        <f t="shared" ref="E7:E12" si="0">C7+D7</f>
        <v>1194372.72</v>
      </c>
      <c r="F7" s="12">
        <v>1187943.24</v>
      </c>
      <c r="G7" s="12">
        <v>1187739.21</v>
      </c>
      <c r="H7" s="12">
        <f t="shared" ref="H7:H12" si="1">E7-F7</f>
        <v>6429.4799999999814</v>
      </c>
    </row>
    <row r="8" spans="1:8" x14ac:dyDescent="0.2">
      <c r="A8" s="4"/>
      <c r="B8" s="15" t="s">
        <v>137</v>
      </c>
      <c r="C8" s="12">
        <v>15222212.289999999</v>
      </c>
      <c r="D8" s="12">
        <v>538418.17000000004</v>
      </c>
      <c r="E8" s="12">
        <f t="shared" si="0"/>
        <v>15760630.459999999</v>
      </c>
      <c r="F8" s="12">
        <v>15262216.76</v>
      </c>
      <c r="G8" s="12">
        <v>15262420.789999999</v>
      </c>
      <c r="H8" s="12">
        <f t="shared" si="1"/>
        <v>498413.69999999925</v>
      </c>
    </row>
    <row r="9" spans="1:8" x14ac:dyDescent="0.2">
      <c r="A9" s="4"/>
      <c r="B9" s="15" t="s">
        <v>51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131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52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53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54</v>
      </c>
      <c r="C14" s="40">
        <f t="shared" ref="C14:H14" si="2">SUM(C6:C13)</f>
        <v>16993359.43</v>
      </c>
      <c r="D14" s="40">
        <f t="shared" si="2"/>
        <v>343792.09</v>
      </c>
      <c r="E14" s="40">
        <f t="shared" si="2"/>
        <v>17337151.52</v>
      </c>
      <c r="F14" s="40">
        <f t="shared" si="2"/>
        <v>16813074.57</v>
      </c>
      <c r="G14" s="40">
        <f t="shared" si="2"/>
        <v>16813074.57</v>
      </c>
      <c r="H14" s="40">
        <f t="shared" si="2"/>
        <v>524076.9499999992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55</v>
      </c>
      <c r="B18" s="47"/>
      <c r="C18" s="41" t="s">
        <v>61</v>
      </c>
      <c r="D18" s="42"/>
      <c r="E18" s="42"/>
      <c r="F18" s="42"/>
      <c r="G18" s="43"/>
      <c r="H18" s="44" t="s">
        <v>60</v>
      </c>
    </row>
    <row r="19" spans="1:8" ht="22.5" x14ac:dyDescent="0.2">
      <c r="A19" s="48"/>
      <c r="B19" s="49"/>
      <c r="C19" s="8" t="s">
        <v>56</v>
      </c>
      <c r="D19" s="8" t="s">
        <v>126</v>
      </c>
      <c r="E19" s="8" t="s">
        <v>57</v>
      </c>
      <c r="F19" s="8" t="s">
        <v>58</v>
      </c>
      <c r="G19" s="8" t="s">
        <v>59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127</v>
      </c>
      <c r="F20" s="9">
        <v>4</v>
      </c>
      <c r="G20" s="9">
        <v>5</v>
      </c>
      <c r="H20" s="9" t="s">
        <v>128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130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54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55</v>
      </c>
      <c r="B29" s="47"/>
      <c r="C29" s="41" t="s">
        <v>61</v>
      </c>
      <c r="D29" s="42"/>
      <c r="E29" s="42"/>
      <c r="F29" s="42"/>
      <c r="G29" s="43"/>
      <c r="H29" s="44" t="s">
        <v>60</v>
      </c>
    </row>
    <row r="30" spans="1:8" ht="22.5" x14ac:dyDescent="0.2">
      <c r="A30" s="48"/>
      <c r="B30" s="49"/>
      <c r="C30" s="8" t="s">
        <v>56</v>
      </c>
      <c r="D30" s="8" t="s">
        <v>126</v>
      </c>
      <c r="E30" s="8" t="s">
        <v>57</v>
      </c>
      <c r="F30" s="8" t="s">
        <v>58</v>
      </c>
      <c r="G30" s="8" t="s">
        <v>59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127</v>
      </c>
      <c r="F31" s="9">
        <v>4</v>
      </c>
      <c r="G31" s="9">
        <v>5</v>
      </c>
      <c r="H31" s="9" t="s">
        <v>128</v>
      </c>
    </row>
    <row r="32" spans="1:8" x14ac:dyDescent="0.2">
      <c r="A32" s="4"/>
      <c r="B32" s="19" t="s">
        <v>12</v>
      </c>
      <c r="C32" s="12">
        <v>16993359.43</v>
      </c>
      <c r="D32" s="12">
        <v>343792.09</v>
      </c>
      <c r="E32" s="12">
        <f t="shared" ref="E32:E38" si="6">C32+D32</f>
        <v>17337151.52</v>
      </c>
      <c r="F32" s="12">
        <v>16813074.57</v>
      </c>
      <c r="G32" s="12">
        <v>16813074.57</v>
      </c>
      <c r="H32" s="12">
        <f t="shared" ref="H32:H38" si="7">E32-F32</f>
        <v>524076.94999999925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54</v>
      </c>
      <c r="C39" s="40">
        <f t="shared" ref="C39:H39" si="8">SUM(C32:C38)</f>
        <v>16993359.43</v>
      </c>
      <c r="D39" s="40">
        <f t="shared" si="8"/>
        <v>343792.09</v>
      </c>
      <c r="E39" s="40">
        <f t="shared" si="8"/>
        <v>17337151.52</v>
      </c>
      <c r="F39" s="40">
        <f t="shared" si="8"/>
        <v>16813074.57</v>
      </c>
      <c r="G39" s="40">
        <f t="shared" si="8"/>
        <v>16813074.57</v>
      </c>
      <c r="H39" s="40">
        <f t="shared" si="8"/>
        <v>524076.94999999925</v>
      </c>
    </row>
    <row r="40" spans="1:8" x14ac:dyDescent="0.2">
      <c r="A40" s="1" t="s">
        <v>129</v>
      </c>
    </row>
    <row r="45" spans="1:8" x14ac:dyDescent="0.2">
      <c r="A45" s="1" t="s">
        <v>142</v>
      </c>
      <c r="E45" s="1" t="s">
        <v>143</v>
      </c>
    </row>
    <row r="46" spans="1:8" x14ac:dyDescent="0.2">
      <c r="A46" s="1" t="s">
        <v>144</v>
      </c>
      <c r="E46" s="1" t="s">
        <v>145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topLeftCell="A2" workbookViewId="0">
      <selection sqref="A1:H43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4" width="15.33203125" style="3" customWidth="1"/>
    <col min="5" max="5" width="14" style="3" customWidth="1"/>
    <col min="6" max="6" width="14.83203125" style="3" customWidth="1"/>
    <col min="7" max="7" width="14.5" style="3" customWidth="1"/>
    <col min="8" max="8" width="14.16406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4" t="s">
        <v>15</v>
      </c>
      <c r="B5" s="23"/>
      <c r="C5" s="35">
        <f t="shared" ref="C5:H5" si="0">SUM(C6:C13)</f>
        <v>1771147.1400000001</v>
      </c>
      <c r="D5" s="35">
        <f t="shared" si="0"/>
        <v>-194626.08000000002</v>
      </c>
      <c r="E5" s="35">
        <f t="shared" si="0"/>
        <v>1576521.06</v>
      </c>
      <c r="F5" s="35">
        <f t="shared" si="0"/>
        <v>1550857.81</v>
      </c>
      <c r="G5" s="35">
        <f t="shared" si="0"/>
        <v>1550653.78</v>
      </c>
      <c r="H5" s="35">
        <f t="shared" si="0"/>
        <v>25663.249999999942</v>
      </c>
    </row>
    <row r="6" spans="1:8" x14ac:dyDescent="0.2">
      <c r="A6" s="22"/>
      <c r="B6" s="25" t="s">
        <v>41</v>
      </c>
      <c r="C6" s="12">
        <v>540148.34</v>
      </c>
      <c r="D6" s="12">
        <v>-158000</v>
      </c>
      <c r="E6" s="12">
        <f>C6+D6</f>
        <v>382148.33999999997</v>
      </c>
      <c r="F6" s="12">
        <v>362914.57</v>
      </c>
      <c r="G6" s="12">
        <v>362914.57</v>
      </c>
      <c r="H6" s="12">
        <f>E6-F6</f>
        <v>19233.76999999996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132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1230998.8</v>
      </c>
      <c r="D10" s="12">
        <v>-36626.080000000002</v>
      </c>
      <c r="E10" s="12">
        <f t="shared" si="1"/>
        <v>1194372.72</v>
      </c>
      <c r="F10" s="12">
        <v>1187943.24</v>
      </c>
      <c r="G10" s="12">
        <v>1187739.21</v>
      </c>
      <c r="H10" s="12">
        <f t="shared" si="2"/>
        <v>6429.4799999999814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15222212.289999999</v>
      </c>
      <c r="D14" s="35">
        <f t="shared" si="3"/>
        <v>538418.16999999993</v>
      </c>
      <c r="E14" s="35">
        <f t="shared" si="3"/>
        <v>15760630.460000001</v>
      </c>
      <c r="F14" s="35">
        <f t="shared" si="3"/>
        <v>15262216.76</v>
      </c>
      <c r="G14" s="35">
        <f t="shared" si="3"/>
        <v>15262420.789999999</v>
      </c>
      <c r="H14" s="35">
        <f t="shared" si="3"/>
        <v>498413.69999999995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1854615.85</v>
      </c>
      <c r="D19" s="12">
        <v>-118985.31</v>
      </c>
      <c r="E19" s="12">
        <f t="shared" si="5"/>
        <v>1735630.54</v>
      </c>
      <c r="F19" s="12">
        <v>1731672.68</v>
      </c>
      <c r="G19" s="12">
        <v>1731672.68</v>
      </c>
      <c r="H19" s="12">
        <f t="shared" si="4"/>
        <v>3957.8600000001024</v>
      </c>
    </row>
    <row r="20" spans="1:8" x14ac:dyDescent="0.2">
      <c r="A20" s="22"/>
      <c r="B20" s="25" t="s">
        <v>46</v>
      </c>
      <c r="C20" s="12">
        <v>13367596.439999999</v>
      </c>
      <c r="D20" s="12">
        <v>657403.48</v>
      </c>
      <c r="E20" s="12">
        <f t="shared" si="5"/>
        <v>14024999.92</v>
      </c>
      <c r="F20" s="12">
        <v>13530544.08</v>
      </c>
      <c r="G20" s="12">
        <v>13530748.109999999</v>
      </c>
      <c r="H20" s="12">
        <f t="shared" si="4"/>
        <v>494455.83999999985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54</v>
      </c>
      <c r="C37" s="40">
        <f t="shared" ref="C37:H37" si="12">SUM(C32+C22+C14+C5)</f>
        <v>16993359.43</v>
      </c>
      <c r="D37" s="40">
        <f t="shared" si="12"/>
        <v>343792.08999999991</v>
      </c>
      <c r="E37" s="40">
        <f t="shared" si="12"/>
        <v>17337151.52</v>
      </c>
      <c r="F37" s="40">
        <f t="shared" si="12"/>
        <v>16813074.57</v>
      </c>
      <c r="G37" s="40">
        <f t="shared" si="12"/>
        <v>16813074.57</v>
      </c>
      <c r="H37" s="40">
        <f t="shared" si="12"/>
        <v>524076.9499999999</v>
      </c>
    </row>
    <row r="38" spans="1:8" x14ac:dyDescent="0.2">
      <c r="A38" s="21" t="s">
        <v>129</v>
      </c>
      <c r="B38" s="21"/>
      <c r="C38" s="21"/>
      <c r="D38" s="21"/>
      <c r="E38" s="21"/>
      <c r="F38" s="21"/>
      <c r="G38" s="21"/>
      <c r="H38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2" spans="1:8" s="1" customFormat="1" x14ac:dyDescent="0.2">
      <c r="A42" s="1" t="s">
        <v>142</v>
      </c>
      <c r="E42" s="1" t="s">
        <v>143</v>
      </c>
    </row>
    <row r="43" spans="1:8" s="1" customFormat="1" x14ac:dyDescent="0.2">
      <c r="A43" s="1" t="s">
        <v>144</v>
      </c>
      <c r="E43" s="1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2023-01-20T21:38:10Z</cp:lastPrinted>
  <dcterms:created xsi:type="dcterms:W3CDTF">2014-02-10T03:37:14Z</dcterms:created>
  <dcterms:modified xsi:type="dcterms:W3CDTF">2023-01-20T21:38:11Z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