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CF841973-993E-4DE9-872C-9EB1A3EF22DA}" xr6:coauthVersionLast="47" xr6:coauthVersionMax="47" xr10:uidLastSave="{00000000-0000-0000-0000-000000000000}"/>
  <bookViews>
    <workbookView xWindow="-120" yWindow="-120" windowWidth="29040" windowHeight="15720" tabRatio="885" activeTab="3" xr2:uid="{00000000-000D-0000-FFFF-FFFF00000000}"/>
  </bookViews>
  <sheets>
    <sheet name="COG" sheetId="6" r:id="rId1"/>
    <sheet name="CTG" sheetId="9" r:id="rId2"/>
    <sheet name="CA" sheetId="10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G52" i="10" l="1"/>
  <c r="F52" i="10"/>
  <c r="H50" i="10"/>
  <c r="H48" i="10"/>
  <c r="H46" i="10"/>
  <c r="H44" i="10"/>
  <c r="H42" i="10"/>
  <c r="H40" i="10"/>
  <c r="E52" i="10"/>
  <c r="D52" i="10"/>
  <c r="C52" i="10"/>
  <c r="H38" i="10"/>
  <c r="E50" i="10"/>
  <c r="E48" i="10"/>
  <c r="E46" i="10"/>
  <c r="E44" i="10"/>
  <c r="E42" i="10"/>
  <c r="E40" i="10"/>
  <c r="E38" i="10"/>
  <c r="H30" i="10"/>
  <c r="G30" i="10"/>
  <c r="F30" i="10"/>
  <c r="E30" i="10"/>
  <c r="D30" i="10"/>
  <c r="C30" i="10"/>
  <c r="H28" i="10"/>
  <c r="H27" i="10"/>
  <c r="H26" i="10"/>
  <c r="H25" i="10"/>
  <c r="E28" i="10"/>
  <c r="E27" i="10"/>
  <c r="E26" i="10"/>
  <c r="E25" i="10"/>
  <c r="H16" i="10"/>
  <c r="G16" i="10"/>
  <c r="F16" i="10"/>
  <c r="E16" i="10"/>
  <c r="D16" i="10"/>
  <c r="C16" i="10"/>
  <c r="H13" i="10"/>
  <c r="H12" i="10"/>
  <c r="H11" i="10"/>
  <c r="H10" i="10"/>
  <c r="H9" i="10"/>
  <c r="H8" i="10"/>
  <c r="H7" i="10"/>
  <c r="E13" i="10"/>
  <c r="E12" i="10"/>
  <c r="E11" i="10"/>
  <c r="E10" i="10"/>
  <c r="E9" i="10"/>
  <c r="E8" i="10"/>
  <c r="E7" i="10"/>
  <c r="G14" i="9"/>
  <c r="G12" i="9"/>
  <c r="G10" i="9"/>
  <c r="F16" i="9"/>
  <c r="E16" i="9"/>
  <c r="C16" i="9"/>
  <c r="B16" i="9"/>
  <c r="D14" i="9"/>
  <c r="D12" i="9"/>
  <c r="D10" i="9"/>
  <c r="D8" i="9"/>
  <c r="G8" i="9" s="1"/>
  <c r="D6" i="9"/>
  <c r="G6" i="9" s="1"/>
  <c r="H52" i="10" l="1"/>
  <c r="G16" i="9"/>
  <c r="D16" i="9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B33" i="6"/>
  <c r="B23" i="6"/>
  <c r="B13" i="6"/>
  <c r="B5" i="6"/>
  <c r="D23" i="6" l="1"/>
  <c r="G23" i="6" s="1"/>
  <c r="D13" i="6"/>
  <c r="G13" i="6"/>
  <c r="D43" i="6"/>
  <c r="G43" i="6" s="1"/>
  <c r="D33" i="6"/>
  <c r="G33" i="6" s="1"/>
  <c r="D65" i="6"/>
  <c r="G65" i="6" s="1"/>
  <c r="D57" i="6"/>
  <c r="G57" i="6" s="1"/>
  <c r="F77" i="6"/>
  <c r="B77" i="6"/>
  <c r="C77" i="6"/>
  <c r="D5" i="6"/>
  <c r="E77" i="6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<sst xmlns="http://schemas.openxmlformats.org/spreadsheetml/2006/main" count="220" uniqueCount="146">
  <si>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</si>
  <si>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</si>
  <si>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</si>
  <si>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</si>
  <si>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</si>
  <si>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</si>
  <si>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</si>
  <si>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</si>
  <si>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</si>
  <si>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</si>
  <si>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</si>
  <si>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</si>
  <si>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</si>
  <si>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</si>
  <si>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</si>
  <si>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</si>
  <si>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</si>
  <si>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</si>
  <si>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</si>
  <si>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</si>
  <si>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</si>
  <si>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</si>
  <si>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</si>
  <si>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</si>
  <si>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</si>
  <si>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</si>
  <si>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</si>
  <si>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</si>
  <si>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</si>
  <si>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</si>
  <si>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</si>
  <si>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</si>
  <si>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</si>
  <si>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</si>
  <si>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</si>
  <si>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</si>
  <si>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</si>
  <si>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</si>
  <si>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</si>
  <si>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</si>
  <si>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</si>
  <si>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</si>
  <si>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</si>
  <si>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</si>
  <si>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</si>
  <si>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</si>
  <si>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</si>
  <si>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</si>
  <si>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</si>
  <si>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</si>
  <si>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</si>
  <si>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</si>
  <si>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</si>
  <si>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</si>
  <si>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</si>
  <si>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</si>
  <si>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</si>
  <si>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</si>
  <si>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</si>
  <si>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</si>
  <si>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</si>
  <si>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</si>
  <si>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</si>
  <si>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</si>
  <si>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</si>
  <si>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</si>
  <si>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</si>
  <si>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</si>
  <si>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</si>
  <si>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</si>
  <si>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</si>
  <si>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</si>
  <si>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</si>
  <si>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</si>
  <si>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</si>
  <si>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</si>
  <si>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</si>
  <si>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</si>
  <si>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</si>
  <si>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</si>
  <si>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</si>
  <si>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</si>
  <si>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</si>
  <si>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</si>
  <si>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</si>
  <si>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</si>
  <si>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</si>
  <si>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</si>
  <si>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</si>
  <si>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</si>
  <si>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</si>
  <si>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</si>
  <si>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</si>
  <si>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</si>
  <si>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</si>
  <si>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</si>
  <si>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</si>
  <si>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</si>
  <si>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</si>
  <si>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</si>
  <si>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</si>
  <si>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</si>
  <si>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</si>
  <si>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</si>
  <si>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</si>
  <si>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</si>
  <si>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</si>
  <si>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</si>
  <si>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</si>
  <si>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</si>
  <si>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</si>
  <si>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</si>
  <si>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</si>
  <si>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</si>
  <si>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</si>
  <si>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</si>
  <si>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</si>
  <si>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</si>
  <si>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</si>
  <si>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</si>
  <si>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</si>
  <si>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</si>
  <si>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</si>
  <si>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</si>
  <si>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</si>
  <si>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Comité Municipal de Agua Potable y Alcantarillado de Apaseo el Grande, Gto.
Estado Analítico del Ejercicio del Presupuesto de Egresos
Clasificación por Objeto del Gasto (Capítulo y Concepto)
Del 1 de Enero al 30 de Septiembre de 2023</t>
  </si>
  <si>
    <t>Comité Municipal de Agua Potable y Alcantarillado de Apaseo el Grande, Gto.
Estado Analítico del Ejercicio del Presupuesto de Egresos
Clasificación Económica (por Tipo de Gasto)
Del 1 de Enero al 30 de Septiembre de 2023</t>
  </si>
  <si>
    <t>31120M04A010000 DIRECCION GENERAL</t>
  </si>
  <si>
    <t>31120M04A010100 COORDINACION ADMINISTRAT</t>
  </si>
  <si>
    <t>31120M04A010200 COORDINACION COMERCIAL</t>
  </si>
  <si>
    <t>31120M04A010300 COORDINACION TECNICA</t>
  </si>
  <si>
    <t>31120M04A010400 COORDINACION JURIDICA</t>
  </si>
  <si>
    <t>31120M04A010500 COORDINACION COMUNIDADES</t>
  </si>
  <si>
    <t>31120M04A010600 COORDINACION OPERATIVA</t>
  </si>
  <si>
    <t>Comité Municipal de Agua Potable y Alcantarillado de Apaseo el Grande, Gto.
Estado Analítico del Ejercicio del Presupuesto de Egresos
Clasificación Administrativa
Del 1 de Enero al 30 de Septiembre de 2023</t>
  </si>
  <si>
    <t>Comité Municipal de Agua Potable y Alcantarillado de Apaseo el Grande, Gto.
Estado Analítico del Ejercicio del Presupuesto de Egresos
Clasificación Funcional (Finalidad y Función)
Del 1 de Enero al 30 de Septiembre de 2023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</si>
  <si>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</si>
  <si>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</si>
  <si>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</si>
  <si>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</si>
  <si>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</si>
  <si>
    <t>Órganos Autónomos</t>
  </si>
  <si>
    <t>Entidades Paraestatales Finanacieras No Monetarias con Participacion Estatal Mayoritaria</t>
  </si>
  <si>
    <t>Gobierno (Federal/Estatal/Municipal) de Comité Municipal de Agua Potable y Alcantarillado de Apaseo el Grande, Gto.
Estado Analítico del Ejercicio del Presupuesto de Egresos
Clasificación Administrativa
Del  1 de Enero al 30 de Septiembre de 2023</t>
  </si>
  <si>
    <t>Sector Paraestatal del Gobierno (Federal/Estatal/Municipal) de Comité Municipal de Agua Potable y Alcantarillado de Apaseo el Grande, Gto.
Estado Analítico del Ejercicio del Presupuesto de Egresos
Clasificación Administrativa
Del  1 de Enero al 30 de Septiembre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</si>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</sst>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5" tint="-0.499984740745262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2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8" applyFont="1" applyProtection="1">
      <protection locked="0"/>
    </xf>
    <xf numFmtId="0" fontId="1" fillId="0" borderId="0" xfId="41"/>
    <xf numFmtId="0" fontId="7" fillId="0" borderId="0" xfId="8" applyFont="1" applyAlignment="1" applyProtection="1">
      <alignment vertical="top" wrapText="1"/>
      <protection locked="0"/>
    </xf>
    <xf numFmtId="0" fontId="7" fillId="2" borderId="7" xfId="23" applyFont="1" applyFill="1" applyBorder="1" applyAlignment="1" applyProtection="1">
      <alignment horizontal="centerContinuous" vertical="center" wrapText="1"/>
      <protection locked="0"/>
    </xf>
    <xf numFmtId="0" fontId="7" fillId="2" borderId="8" xfId="23" applyFont="1" applyFill="1" applyBorder="1" applyAlignment="1" applyProtection="1">
      <alignment horizontal="centerContinuous" vertical="center" wrapText="1"/>
      <protection locked="0"/>
    </xf>
    <xf numFmtId="0" fontId="7" fillId="2" borderId="9" xfId="23" applyFont="1" applyFill="1" applyBorder="1" applyAlignment="1" applyProtection="1">
      <alignment horizontal="centerContinuous" vertical="center" wrapText="1"/>
      <protection locked="0"/>
    </xf>
    <xf numFmtId="4" fontId="7" fillId="2" borderId="6" xfId="23" applyNumberFormat="1" applyFont="1" applyFill="1" applyBorder="1" applyAlignment="1">
      <alignment horizontal="center" vertical="center" wrapText="1"/>
    </xf>
    <xf numFmtId="0" fontId="7" fillId="2" borderId="6" xfId="23" applyFont="1" applyFill="1" applyBorder="1" applyAlignment="1">
      <alignment horizontal="center" vertical="center" wrapText="1"/>
    </xf>
    <xf numFmtId="0" fontId="3" fillId="0" borderId="0" xfId="24" applyFont="1" applyAlignment="1">
      <alignment horizontal="left" indent="1"/>
    </xf>
    <xf numFmtId="0" fontId="3" fillId="0" borderId="10" xfId="24" applyFont="1" applyBorder="1" applyProtection="1">
      <protection locked="0"/>
    </xf>
    <xf numFmtId="0" fontId="3" fillId="0" borderId="12" xfId="24" applyFont="1" applyBorder="1" applyProtection="1">
      <protection locked="0"/>
    </xf>
    <xf numFmtId="0" fontId="3" fillId="0" borderId="4" xfId="24" applyFont="1" applyBorder="1" applyAlignment="1">
      <alignment horizontal="left" indent="1"/>
    </xf>
    <xf numFmtId="0" fontId="3" fillId="0" borderId="11" xfId="24" applyFont="1" applyBorder="1" applyProtection="1">
      <protection locked="0"/>
    </xf>
    <xf numFmtId="0" fontId="11" fillId="0" borderId="4" xfId="24" applyFont="1" applyBorder="1" applyAlignment="1" applyProtection="1">
      <alignment horizontal="left" indent="1"/>
      <protection locked="0"/>
    </xf>
    <xf numFmtId="4" fontId="7" fillId="0" borderId="11" xfId="24" applyNumberFormat="1" applyFont="1" applyBorder="1" applyProtection="1">
      <protection locked="0"/>
    </xf>
    <xf numFmtId="0" fontId="7" fillId="2" borderId="10" xfId="9" applyFont="1" applyFill="1" applyBorder="1" applyAlignment="1">
      <alignment horizontal="center" vertical="center" wrapText="1"/>
    </xf>
    <xf numFmtId="0" fontId="10" fillId="0" borderId="0" xfId="24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7" fillId="0" borderId="8" xfId="24" applyFont="1" applyBorder="1" applyAlignment="1" applyProtection="1">
      <alignment horizontal="left"/>
      <protection locked="0"/>
    </xf>
    <xf numFmtId="4" fontId="3" fillId="0" borderId="12" xfId="24" applyNumberFormat="1" applyFont="1" applyBorder="1" applyProtection="1">
      <protection locked="0"/>
    </xf>
    <xf numFmtId="4" fontId="3" fillId="0" borderId="11" xfId="24" applyNumberFormat="1" applyFont="1" applyBorder="1" applyProtection="1">
      <protection locked="0"/>
    </xf>
    <xf numFmtId="4" fontId="7" fillId="0" borderId="6" xfId="24" applyNumberFormat="1" applyFont="1" applyBorder="1" applyProtection="1"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10" fillId="0" borderId="14" xfId="24" applyBorder="1" applyProtection="1">
      <protection locked="0"/>
    </xf>
    <xf numFmtId="0" fontId="3" fillId="0" borderId="2" xfId="23" applyFont="1" applyBorder="1" applyAlignment="1">
      <alignment horizontal="center" vertical="center"/>
    </xf>
    <xf numFmtId="4" fontId="3" fillId="0" borderId="10" xfId="23" applyNumberFormat="1" applyFont="1" applyBorder="1" applyAlignment="1">
      <alignment horizontal="center" vertical="center" wrapText="1"/>
    </xf>
    <xf numFmtId="0" fontId="10" fillId="0" borderId="1" xfId="24" applyBorder="1" applyProtection="1">
      <protection locked="0"/>
    </xf>
    <xf numFmtId="0" fontId="3" fillId="0" borderId="3" xfId="24" applyFont="1" applyBorder="1" applyProtection="1">
      <protection locked="0"/>
    </xf>
    <xf numFmtId="0" fontId="3" fillId="0" borderId="5" xfId="24" applyFont="1" applyBorder="1" applyProtection="1">
      <protection locked="0"/>
    </xf>
    <xf numFmtId="0" fontId="10" fillId="0" borderId="7" xfId="24" applyBorder="1" applyProtection="1">
      <protection locked="0"/>
    </xf>
    <xf numFmtId="0" fontId="10" fillId="0" borderId="15" xfId="24" applyBorder="1" applyProtection="1">
      <protection locked="0"/>
    </xf>
    <xf numFmtId="4" fontId="10" fillId="0" borderId="10" xfId="24" applyNumberFormat="1" applyBorder="1" applyProtection="1">
      <protection locked="0"/>
    </xf>
    <xf numFmtId="4" fontId="10" fillId="0" borderId="12" xfId="24" applyNumberFormat="1" applyBorder="1" applyProtection="1">
      <protection locked="0"/>
    </xf>
    <xf numFmtId="4" fontId="10" fillId="0" borderId="11" xfId="24" applyNumberFormat="1" applyBorder="1" applyProtection="1">
      <protection locked="0"/>
    </xf>
    <xf numFmtId="0" fontId="10" fillId="0" borderId="0" xfId="24" applyAlignment="1" applyProtection="1">
      <alignment wrapText="1"/>
      <protection locked="0"/>
    </xf>
    <xf numFmtId="0" fontId="10" fillId="0" borderId="13" xfId="24" applyBorder="1" applyProtection="1">
      <protection locked="0"/>
    </xf>
    <xf numFmtId="0" fontId="10" fillId="0" borderId="4" xfId="24" applyBorder="1" applyProtection="1">
      <protection locked="0"/>
    </xf>
    <xf numFmtId="4" fontId="3" fillId="0" borderId="10" xfId="24" applyNumberFormat="1" applyFont="1" applyBorder="1" applyProtection="1">
      <protection locked="0"/>
    </xf>
    <xf numFmtId="0" fontId="3" fillId="0" borderId="0" xfId="24" applyFont="1" applyAlignment="1">
      <alignment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0" xfId="23" applyNumberFormat="1" applyFont="1" applyFill="1" applyBorder="1" applyAlignment="1">
      <alignment horizontal="center" vertical="center" wrapText="1"/>
    </xf>
    <xf numFmtId="4" fontId="7" fillId="2" borderId="11" xfId="23" applyNumberFormat="1" applyFont="1" applyFill="1" applyBorder="1" applyAlignment="1">
      <alignment horizontal="center" vertical="center" wrapText="1"/>
    </xf>
    <xf numFmtId="0" fontId="7" fillId="2" borderId="7" xfId="23" applyFont="1" applyFill="1" applyBorder="1" applyAlignment="1" applyProtection="1">
      <alignment horizontal="center" vertical="center" wrapText="1"/>
      <protection locked="0"/>
    </xf>
    <xf numFmtId="0" fontId="7" fillId="2" borderId="8" xfId="23" applyFont="1" applyFill="1" applyBorder="1" applyAlignment="1" applyProtection="1">
      <alignment horizontal="center" vertical="center" wrapText="1"/>
      <protection locked="0"/>
    </xf>
    <xf numFmtId="0" fontId="7" fillId="2" borderId="9" xfId="23" applyFont="1" applyFill="1" applyBorder="1" applyAlignment="1" applyProtection="1">
      <alignment horizontal="center" vertical="center" wrapText="1"/>
      <protection locked="0"/>
    </xf>
    <xf numFmtId="0" fontId="7" fillId="2" borderId="14" xfId="23" applyFont="1" applyFill="1" applyBorder="1" applyAlignment="1">
      <alignment horizontal="center" vertical="center"/>
    </xf>
    <xf numFmtId="0" fontId="7" fillId="2" borderId="2" xfId="23" applyFont="1" applyFill="1" applyBorder="1" applyAlignment="1">
      <alignment horizontal="center" vertical="center"/>
    </xf>
    <xf numFmtId="0" fontId="7" fillId="2" borderId="1" xfId="23" applyFont="1" applyFill="1" applyBorder="1" applyAlignment="1">
      <alignment horizontal="center" vertical="center"/>
    </xf>
    <xf numFmtId="0" fontId="7" fillId="2" borderId="3" xfId="23" applyFont="1" applyFill="1" applyBorder="1" applyAlignment="1">
      <alignment horizontal="center" vertical="center"/>
    </xf>
    <xf numFmtId="0" fontId="7" fillId="2" borderId="13" xfId="23" applyFont="1" applyFill="1" applyBorder="1" applyAlignment="1">
      <alignment horizontal="center" vertical="center"/>
    </xf>
    <xf numFmtId="0" fontId="7" fillId="2" borderId="5" xfId="23" applyFont="1" applyFill="1" applyBorder="1" applyAlignment="1">
      <alignment horizontal="center" vertical="center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5" xfId="9" applyFont="1" applyFill="1" applyBorder="1" applyAlignment="1">
      <alignment vertical="center"/>
    </xf>
  </cellXfs>
  <cellStyles count="54">
    <cellStyle name="Euro" xfId="1" xr:uid="{00000000-0005-0000-0000-000000000000}"/>
    <cellStyle name="Hipervínculo 2" xfId="50" xr:uid="{165D8546-661D-4218-9B32-789C3CF626D0}"/>
    <cellStyle name="Millares 2" xfId="2" xr:uid="{00000000-0005-0000-0000-000001000000}"/>
    <cellStyle name="Millares 2 2" xfId="3" xr:uid="{00000000-0005-0000-0000-000002000000}"/>
    <cellStyle name="Millares 2 2 2" xfId="37" xr:uid="{44D543AB-0754-4C00-873E-D13892B60235}"/>
    <cellStyle name="Millares 2 2 3" xfId="28" xr:uid="{29E8E098-76FA-49C4-93C2-C4D57AE1E461}"/>
    <cellStyle name="Millares 2 2 4" xfId="17" xr:uid="{2690EA1E-117C-4457-86FB-EB63B66E9AB7}"/>
    <cellStyle name="Millares 2 3" xfId="4" xr:uid="{00000000-0005-0000-0000-000003000000}"/>
    <cellStyle name="Millares 2 3 2" xfId="38" xr:uid="{9BD07EA3-9FBF-4A3F-B67B-0CA924C6BE0F}"/>
    <cellStyle name="Millares 2 3 3" xfId="29" xr:uid="{32E179AA-C25E-43BA-8B9A-C2DD5B58EA43}"/>
    <cellStyle name="Millares 2 3 4" xfId="18" xr:uid="{2760C929-65B9-470F-BF60-5261C576BFD4}"/>
    <cellStyle name="Millares 2 4" xfId="36" xr:uid="{FE183CEF-1898-4BEA-908F-E3B704B7A26A}"/>
    <cellStyle name="Millares 2 5" xfId="27" xr:uid="{F3259A97-9FA2-4D45-8AB2-86E3B323E983}"/>
    <cellStyle name="Millares 2 6" xfId="16" xr:uid="{76B68E6F-A02D-4256-B20D-791CB955AFCE}"/>
    <cellStyle name="Millares 3" xfId="5" xr:uid="{00000000-0005-0000-0000-000004000000}"/>
    <cellStyle name="Millares 3 2" xfId="39" xr:uid="{159D2008-06FC-4493-B8C2-7CDA05930989}"/>
    <cellStyle name="Millares 3 3" xfId="30" xr:uid="{7F67E4F6-1D4F-4279-BD99-C3D4A7B6F73A}"/>
    <cellStyle name="Millares 3 4" xfId="19" xr:uid="{C97CC608-9D75-4FA1-A5F9-416BE4946C5F}"/>
    <cellStyle name="Moneda 2" xfId="6" xr:uid="{00000000-0005-0000-0000-000005000000}"/>
    <cellStyle name="Moneda 2 2" xfId="40" xr:uid="{DE53A22F-CA70-4B53-BEB3-5E5FA764C5F6}"/>
    <cellStyle name="Moneda 2 3" xfId="31" xr:uid="{94E3A5DF-C62B-4AA4-8A86-5A5B2B6BFA71}"/>
    <cellStyle name="Moneda 2 4" xfId="20" xr:uid="{5EB67DE9-91BF-4795-AC63-0A0A2A188CA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CC68DBDC-F7A6-4BC8-872F-086422A8CA8D}"/>
    <cellStyle name="Normal 2 3 2" xfId="49" xr:uid="{70ED0816-A172-482B-AD46-666673E34700}"/>
    <cellStyle name="Normal 2 3 3" xfId="47" xr:uid="{294F91D6-D48A-40C9-965E-63880ABDD961}"/>
    <cellStyle name="Normal 2 4" xfId="32" xr:uid="{FE6EF1A5-ED2A-4641-A6B8-2F93C35B74A3}"/>
    <cellStyle name="Normal 2 5" xfId="21" xr:uid="{D70D366A-885D-4917-A098-2C737E81081B}"/>
    <cellStyle name="Normal 2 6" xfId="24" xr:uid="{A2258CA2-4142-4B5E-A8D0-6AE1AAE9A3EB}"/>
    <cellStyle name="Normal 3" xfId="9" xr:uid="{00000000-0005-0000-0000-000009000000}"/>
    <cellStyle name="Normal 3 2" xfId="42" xr:uid="{69BC96A5-9911-455D-876C-3BFF5E12421E}"/>
    <cellStyle name="Normal 3 2 2" xfId="23" xr:uid="{8D4BAC36-654E-4D9B-85D1-F3C58030A118}"/>
    <cellStyle name="Normal 3 2 2 2" xfId="48" xr:uid="{662CEB05-3DC8-4F4A-999D-4672D24A05F2}"/>
    <cellStyle name="Normal 3 3" xfId="33" xr:uid="{ACD71710-4DCE-46E6-8ECD-BE4DA5806407}"/>
    <cellStyle name="Normal 3 3 2" xfId="46" xr:uid="{20520BC0-F0CA-4BA6-AF4A-76D9BBFD26D4}"/>
    <cellStyle name="Normal 3 4" xfId="22" xr:uid="{AB06A971-1075-4AFA-852D-F9646D0D5B39}"/>
    <cellStyle name="Normal 3 5" xfId="45" xr:uid="{CA3B1F1B-1632-41B3-AE69-09217C36F6DA}"/>
    <cellStyle name="Normal 4" xfId="10" xr:uid="{00000000-0005-0000-0000-00000A000000}"/>
    <cellStyle name="Normal 4 2" xfId="11" xr:uid="{00000000-0005-0000-0000-00000B000000}"/>
    <cellStyle name="Normal 4 3" xfId="51" xr:uid="{585CE080-38B1-4421-B6FE-A1C13706A0BA}"/>
    <cellStyle name="Normal 5" xfId="12" xr:uid="{00000000-0005-0000-0000-00000C000000}"/>
    <cellStyle name="Normal 5 2" xfId="13" xr:uid="{00000000-0005-0000-0000-00000D000000}"/>
    <cellStyle name="Normal 5 3" xfId="53" xr:uid="{51F6ACA0-F912-4292-AFFC-D004CA5C810A}"/>
    <cellStyle name="Normal 5 4" xfId="52" xr:uid="{2BE866E4-481E-403C-A610-4A634FE32BFC}"/>
    <cellStyle name="Normal 6" xfId="14" xr:uid="{00000000-0005-0000-0000-00000E000000}"/>
    <cellStyle name="Normal 6 2" xfId="15" xr:uid="{00000000-0005-0000-0000-00000F000000}"/>
    <cellStyle name="Normal 6 2 2" xfId="44" xr:uid="{774D3437-AFC4-453B-B016-89653CAFE837}"/>
    <cellStyle name="Normal 6 2 3" xfId="35" xr:uid="{FF8A8E34-AF91-4624-B0FF-2EBFB1C6FB49}"/>
    <cellStyle name="Normal 6 2 4" xfId="26" xr:uid="{493FDA7D-83A0-47AC-BCF6-E36FCF14D278}"/>
    <cellStyle name="Normal 6 3" xfId="43" xr:uid="{179F7D77-2BD2-489A-8D08-E6B09F04826C}"/>
    <cellStyle name="Normal 6 4" xfId="34" xr:uid="{E43D967E-8743-4FCE-8E59-2D790C674073}"/>
    <cellStyle name="Normal 6 5" xfId="25" xr:uid="{AF12FA09-63AA-422E-9EF2-1F815FCB9A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58" t="s">
        <v>125</v>
      </c>
      <c r="B1" s="58"/>
      <c r="C1" s="58"/>
      <c r="D1" s="58"/>
      <c r="E1" s="58"/>
      <c r="F1" s="58"/>
      <c r="G1" s="59"/>
    </row>
    <row r="2" spans="1:8" x14ac:dyDescent="0.2">
      <c r="A2" s="74"/>
      <c r="B2" s="60" t="s">
        <v>57</v>
      </c>
      <c r="C2" s="58"/>
      <c r="D2" s="58"/>
      <c r="E2" s="58"/>
      <c r="F2" s="59"/>
      <c r="G2" s="61" t="s">
        <v>56</v>
      </c>
    </row>
    <row r="3" spans="1:8" ht="24.95" customHeight="1" x14ac:dyDescent="0.2">
      <c r="A3" s="75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62"/>
    </row>
    <row r="4" spans="1:8" x14ac:dyDescent="0.2">
      <c r="A4" s="76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4" t="s">
        <v>58</v>
      </c>
      <c r="B5" s="10">
        <f>SUM(B6:B12)</f>
        <v>20616834</v>
      </c>
      <c r="C5" s="10">
        <f>SUM(C6:C12)</f>
        <v>1033363.0499999999</v>
      </c>
      <c r="D5" s="10">
        <f>B5+C5</f>
        <v>21650197.050000001</v>
      </c>
      <c r="E5" s="10">
        <f>SUM(E6:E12)</f>
        <v>12509917.220000001</v>
      </c>
      <c r="F5" s="10">
        <f>SUM(F6:F12)</f>
        <v>12468290.85</v>
      </c>
      <c r="G5" s="10">
        <f>D5-E5</f>
        <v>9140279.8300000001</v>
      </c>
    </row>
    <row r="6" spans="1:8" x14ac:dyDescent="0.2">
      <c r="A6" s="16" t="s">
        <v>62</v>
      </c>
      <c r="B6" s="5">
        <v>10171463.76</v>
      </c>
      <c r="C6" s="5">
        <v>-111443.29</v>
      </c>
      <c r="D6" s="5">
        <f t="shared" ref="D6:D69" si="0">B6+C6</f>
        <v>10060020.470000001</v>
      </c>
      <c r="E6" s="5">
        <v>6526548.6600000001</v>
      </c>
      <c r="F6" s="5">
        <v>6525882.6600000001</v>
      </c>
      <c r="G6" s="5">
        <f t="shared" ref="G6:G69" si="1">D6-E6</f>
        <v>3533471.8100000005</v>
      </c>
      <c r="H6" s="7">
        <v>1100</v>
      </c>
    </row>
    <row r="7" spans="1:8" x14ac:dyDescent="0.2">
      <c r="A7" s="16" t="s">
        <v>63</v>
      </c>
      <c r="B7" s="5">
        <v>649600</v>
      </c>
      <c r="C7" s="5">
        <v>1112491.82</v>
      </c>
      <c r="D7" s="5">
        <f t="shared" si="0"/>
        <v>1762091.82</v>
      </c>
      <c r="E7" s="5">
        <v>1141267.3600000001</v>
      </c>
      <c r="F7" s="5">
        <v>1141267.3600000001</v>
      </c>
      <c r="G7" s="5">
        <f t="shared" si="1"/>
        <v>620824.46</v>
      </c>
      <c r="H7" s="7">
        <v>1200</v>
      </c>
    </row>
    <row r="8" spans="1:8" x14ac:dyDescent="0.2">
      <c r="A8" s="16" t="s">
        <v>64</v>
      </c>
      <c r="B8" s="5">
        <v>2591449</v>
      </c>
      <c r="C8" s="5">
        <v>218178.51</v>
      </c>
      <c r="D8" s="5">
        <f t="shared" si="0"/>
        <v>2809627.51</v>
      </c>
      <c r="E8" s="5">
        <v>686716.96</v>
      </c>
      <c r="F8" s="5">
        <v>663356.59</v>
      </c>
      <c r="G8" s="5">
        <f t="shared" si="1"/>
        <v>2122910.5499999998</v>
      </c>
      <c r="H8" s="7">
        <v>1300</v>
      </c>
    </row>
    <row r="9" spans="1:8" x14ac:dyDescent="0.2">
      <c r="A9" s="16" t="s">
        <v>33</v>
      </c>
      <c r="B9" s="5">
        <v>2576262.6</v>
      </c>
      <c r="C9" s="5">
        <v>91424.93</v>
      </c>
      <c r="D9" s="5">
        <f t="shared" si="0"/>
        <v>2667687.5300000003</v>
      </c>
      <c r="E9" s="5">
        <v>1824229.87</v>
      </c>
      <c r="F9" s="5">
        <v>1824229.87</v>
      </c>
      <c r="G9" s="5">
        <f t="shared" si="1"/>
        <v>843457.66000000015</v>
      </c>
      <c r="H9" s="7">
        <v>1400</v>
      </c>
    </row>
    <row r="10" spans="1:8" x14ac:dyDescent="0.2">
      <c r="A10" s="16" t="s">
        <v>65</v>
      </c>
      <c r="B10" s="5">
        <v>1385500</v>
      </c>
      <c r="C10" s="5">
        <v>-255000</v>
      </c>
      <c r="D10" s="5">
        <f t="shared" si="0"/>
        <v>1130500</v>
      </c>
      <c r="E10" s="5">
        <v>308878.37</v>
      </c>
      <c r="F10" s="5">
        <v>291412.37</v>
      </c>
      <c r="G10" s="5">
        <f t="shared" si="1"/>
        <v>821621.63</v>
      </c>
      <c r="H10" s="7">
        <v>1500</v>
      </c>
    </row>
    <row r="11" spans="1:8" x14ac:dyDescent="0.2">
      <c r="A11" s="16" t="s">
        <v>34</v>
      </c>
      <c r="B11" s="29">
        <v>0</v>
      </c>
      <c r="C11" s="29">
        <v>0</v>
      </c>
      <c r="D11" s="29">
        <f t="shared" si="0"/>
        <v>0</v>
      </c>
      <c r="E11" s="29">
        <v>0</v>
      </c>
      <c r="F11" s="29">
        <v>0</v>
      </c>
      <c r="G11" s="29">
        <f t="shared" si="1"/>
        <v>0</v>
      </c>
      <c r="H11" s="7">
        <v>1600</v>
      </c>
    </row>
    <row r="12" spans="1:8" x14ac:dyDescent="0.2">
      <c r="A12" s="16" t="s">
        <v>66</v>
      </c>
      <c r="B12" s="5">
        <v>3242558.64</v>
      </c>
      <c r="C12" s="5">
        <v>-22288.92</v>
      </c>
      <c r="D12" s="5">
        <f t="shared" si="0"/>
        <v>3220269.72</v>
      </c>
      <c r="E12" s="5">
        <v>2022276</v>
      </c>
      <c r="F12" s="5">
        <v>2022142</v>
      </c>
      <c r="G12" s="5">
        <f t="shared" si="1"/>
        <v>1197993.7200000002</v>
      </c>
      <c r="H12" s="7">
        <v>1700</v>
      </c>
    </row>
    <row r="13" spans="1:8" x14ac:dyDescent="0.2">
      <c r="A13" s="14" t="s">
        <v>120</v>
      </c>
      <c r="B13" s="11">
        <f>SUM(B14:B22)</f>
        <v>5189897.32</v>
      </c>
      <c r="C13" s="11">
        <f>SUM(C14:C22)</f>
        <v>4573470.9800000004</v>
      </c>
      <c r="D13" s="11">
        <f t="shared" si="0"/>
        <v>9763368.3000000007</v>
      </c>
      <c r="E13" s="11">
        <f>SUM(E14:E22)</f>
        <v>4984903.46</v>
      </c>
      <c r="F13" s="11">
        <f>SUM(F14:F22)</f>
        <v>4984903.46</v>
      </c>
      <c r="G13" s="11">
        <f t="shared" si="1"/>
        <v>4778464.8400000008</v>
      </c>
      <c r="H13" s="15">
        <v>0</v>
      </c>
    </row>
    <row r="14" spans="1:8" x14ac:dyDescent="0.2">
      <c r="A14" s="16" t="s">
        <v>67</v>
      </c>
      <c r="B14" s="5">
        <v>717028.44</v>
      </c>
      <c r="C14" s="5">
        <v>196000</v>
      </c>
      <c r="D14" s="5">
        <f t="shared" si="0"/>
        <v>913028.44</v>
      </c>
      <c r="E14" s="5">
        <v>278040.28999999998</v>
      </c>
      <c r="F14" s="5">
        <v>278040.28999999998</v>
      </c>
      <c r="G14" s="5">
        <f t="shared" si="1"/>
        <v>634988.14999999991</v>
      </c>
      <c r="H14" s="7">
        <v>2100</v>
      </c>
    </row>
    <row r="15" spans="1:8" x14ac:dyDescent="0.2">
      <c r="A15" s="16" t="s">
        <v>68</v>
      </c>
      <c r="B15" s="5">
        <v>87057.88</v>
      </c>
      <c r="C15" s="5">
        <v>65000</v>
      </c>
      <c r="D15" s="5">
        <f t="shared" si="0"/>
        <v>152057.88</v>
      </c>
      <c r="E15" s="5">
        <v>78819.88</v>
      </c>
      <c r="F15" s="5">
        <v>78819.88</v>
      </c>
      <c r="G15" s="5">
        <f t="shared" si="1"/>
        <v>73238</v>
      </c>
      <c r="H15" s="7">
        <v>2200</v>
      </c>
    </row>
    <row r="16" spans="1:8" x14ac:dyDescent="0.2">
      <c r="A16" s="16" t="s">
        <v>69</v>
      </c>
      <c r="B16" s="29">
        <v>0</v>
      </c>
      <c r="C16" s="29">
        <v>0</v>
      </c>
      <c r="D16" s="29">
        <f t="shared" si="0"/>
        <v>0</v>
      </c>
      <c r="E16" s="29">
        <v>0</v>
      </c>
      <c r="F16" s="29">
        <v>0</v>
      </c>
      <c r="G16" s="29">
        <f t="shared" si="1"/>
        <v>0</v>
      </c>
      <c r="H16" s="7">
        <v>2300</v>
      </c>
    </row>
    <row r="17" spans="1:8" x14ac:dyDescent="0.2">
      <c r="A17" s="16" t="s">
        <v>70</v>
      </c>
      <c r="B17" s="5">
        <v>2355030</v>
      </c>
      <c r="C17" s="5">
        <v>2390000</v>
      </c>
      <c r="D17" s="5">
        <f t="shared" si="0"/>
        <v>4745030</v>
      </c>
      <c r="E17" s="5">
        <v>2754279.61</v>
      </c>
      <c r="F17" s="5">
        <v>2754279.61</v>
      </c>
      <c r="G17" s="5">
        <f t="shared" si="1"/>
        <v>1990750.3900000001</v>
      </c>
      <c r="H17" s="7">
        <v>2400</v>
      </c>
    </row>
    <row r="18" spans="1:8" x14ac:dyDescent="0.2">
      <c r="A18" s="16" t="s">
        <v>71</v>
      </c>
      <c r="B18" s="5">
        <v>260000</v>
      </c>
      <c r="C18" s="5">
        <v>140000</v>
      </c>
      <c r="D18" s="5">
        <f t="shared" si="0"/>
        <v>400000</v>
      </c>
      <c r="E18" s="5">
        <v>226333.62</v>
      </c>
      <c r="F18" s="5">
        <v>226333.62</v>
      </c>
      <c r="G18" s="5">
        <f t="shared" si="1"/>
        <v>173666.38</v>
      </c>
      <c r="H18" s="7">
        <v>2500</v>
      </c>
    </row>
    <row r="19" spans="1:8" x14ac:dyDescent="0.2">
      <c r="A19" s="16" t="s">
        <v>72</v>
      </c>
      <c r="B19" s="5">
        <v>1044870</v>
      </c>
      <c r="C19" s="5">
        <v>626758.84</v>
      </c>
      <c r="D19" s="5">
        <f t="shared" si="0"/>
        <v>1671628.8399999999</v>
      </c>
      <c r="E19" s="5">
        <v>902609.12</v>
      </c>
      <c r="F19" s="5">
        <v>902609.12</v>
      </c>
      <c r="G19" s="5">
        <f t="shared" si="1"/>
        <v>769019.71999999986</v>
      </c>
      <c r="H19" s="7">
        <v>2600</v>
      </c>
    </row>
    <row r="20" spans="1:8" x14ac:dyDescent="0.2">
      <c r="A20" s="16" t="s">
        <v>73</v>
      </c>
      <c r="B20" s="5">
        <v>176060</v>
      </c>
      <c r="C20" s="5">
        <v>105712.14</v>
      </c>
      <c r="D20" s="5">
        <f t="shared" si="0"/>
        <v>281772.14</v>
      </c>
      <c r="E20" s="5">
        <v>71222.45</v>
      </c>
      <c r="F20" s="5">
        <v>71222.45</v>
      </c>
      <c r="G20" s="5">
        <f t="shared" si="1"/>
        <v>210549.69</v>
      </c>
      <c r="H20" s="7">
        <v>2700</v>
      </c>
    </row>
    <row r="21" spans="1:8" x14ac:dyDescent="0.2">
      <c r="A21" s="16" t="s">
        <v>74</v>
      </c>
      <c r="B21" s="29">
        <v>0</v>
      </c>
      <c r="C21" s="29">
        <v>0</v>
      </c>
      <c r="D21" s="29">
        <f t="shared" si="0"/>
        <v>0</v>
      </c>
      <c r="E21" s="29">
        <v>0</v>
      </c>
      <c r="F21" s="29">
        <v>0</v>
      </c>
      <c r="G21" s="29">
        <f t="shared" si="1"/>
        <v>0</v>
      </c>
      <c r="H21" s="7">
        <v>2800</v>
      </c>
    </row>
    <row r="22" spans="1:8" x14ac:dyDescent="0.2">
      <c r="A22" s="16" t="s">
        <v>75</v>
      </c>
      <c r="B22" s="5">
        <v>549851</v>
      </c>
      <c r="C22" s="5">
        <v>1050000</v>
      </c>
      <c r="D22" s="5">
        <f t="shared" si="0"/>
        <v>1599851</v>
      </c>
      <c r="E22" s="5">
        <v>673598.49</v>
      </c>
      <c r="F22" s="5">
        <v>673598.49</v>
      </c>
      <c r="G22" s="5">
        <f t="shared" si="1"/>
        <v>926252.51</v>
      </c>
      <c r="H22" s="7">
        <v>2900</v>
      </c>
    </row>
    <row r="23" spans="1:8" x14ac:dyDescent="0.2">
      <c r="A23" s="14" t="s">
        <v>59</v>
      </c>
      <c r="B23" s="11">
        <f>SUM(B24:B32)</f>
        <v>15394961.01</v>
      </c>
      <c r="C23" s="11">
        <f>SUM(C24:C32)</f>
        <v>5173340.03</v>
      </c>
      <c r="D23" s="11">
        <f t="shared" si="0"/>
        <v>20568301.039999999</v>
      </c>
      <c r="E23" s="11">
        <f>SUM(E24:E32)</f>
        <v>12947286.110000001</v>
      </c>
      <c r="F23" s="11">
        <f>SUM(F24:F32)</f>
        <v>12947286.110000001</v>
      </c>
      <c r="G23" s="11">
        <f t="shared" si="1"/>
        <v>7621014.9299999978</v>
      </c>
      <c r="H23" s="15">
        <v>0</v>
      </c>
    </row>
    <row r="24" spans="1:8" x14ac:dyDescent="0.2">
      <c r="A24" s="16" t="s">
        <v>76</v>
      </c>
      <c r="B24" s="5">
        <v>8715206.0099999998</v>
      </c>
      <c r="C24" s="5">
        <v>1693878.11</v>
      </c>
      <c r="D24" s="5">
        <f t="shared" si="0"/>
        <v>10409084.119999999</v>
      </c>
      <c r="E24" s="5">
        <v>7526907.2800000003</v>
      </c>
      <c r="F24" s="5">
        <v>7526907.2800000003</v>
      </c>
      <c r="G24" s="5">
        <f t="shared" si="1"/>
        <v>2882176.8399999989</v>
      </c>
      <c r="H24" s="7">
        <v>3100</v>
      </c>
    </row>
    <row r="25" spans="1:8" x14ac:dyDescent="0.2">
      <c r="A25" s="16" t="s">
        <v>77</v>
      </c>
      <c r="B25" s="5">
        <v>205200</v>
      </c>
      <c r="C25" s="5">
        <v>-40000</v>
      </c>
      <c r="D25" s="5">
        <f t="shared" si="0"/>
        <v>165200</v>
      </c>
      <c r="E25" s="5">
        <v>44000</v>
      </c>
      <c r="F25" s="5">
        <v>44000</v>
      </c>
      <c r="G25" s="5">
        <f t="shared" si="1"/>
        <v>121200</v>
      </c>
      <c r="H25" s="7">
        <v>3200</v>
      </c>
    </row>
    <row r="26" spans="1:8" x14ac:dyDescent="0.2">
      <c r="A26" s="16" t="s">
        <v>78</v>
      </c>
      <c r="B26" s="5">
        <v>1142730</v>
      </c>
      <c r="C26" s="5">
        <v>-235000</v>
      </c>
      <c r="D26" s="5">
        <f t="shared" si="0"/>
        <v>907730</v>
      </c>
      <c r="E26" s="5">
        <v>270984.87</v>
      </c>
      <c r="F26" s="5">
        <v>270984.87</v>
      </c>
      <c r="G26" s="5">
        <f t="shared" si="1"/>
        <v>636745.13</v>
      </c>
      <c r="H26" s="7">
        <v>3300</v>
      </c>
    </row>
    <row r="27" spans="1:8" x14ac:dyDescent="0.2">
      <c r="A27" s="16" t="s">
        <v>79</v>
      </c>
      <c r="B27" s="5">
        <v>985900</v>
      </c>
      <c r="C27" s="5">
        <v>672461.92</v>
      </c>
      <c r="D27" s="5">
        <f t="shared" si="0"/>
        <v>1658361.92</v>
      </c>
      <c r="E27" s="5">
        <v>953194.58</v>
      </c>
      <c r="F27" s="5">
        <v>953194.58</v>
      </c>
      <c r="G27" s="5">
        <f t="shared" si="1"/>
        <v>705167.34</v>
      </c>
      <c r="H27" s="7">
        <v>3400</v>
      </c>
    </row>
    <row r="28" spans="1:8" x14ac:dyDescent="0.2">
      <c r="A28" s="16" t="s">
        <v>80</v>
      </c>
      <c r="B28" s="5">
        <v>2210401</v>
      </c>
      <c r="C28" s="5">
        <v>1010000</v>
      </c>
      <c r="D28" s="5">
        <f t="shared" si="0"/>
        <v>3220401</v>
      </c>
      <c r="E28" s="5">
        <v>1665141.97</v>
      </c>
      <c r="F28" s="5">
        <v>1665141.97</v>
      </c>
      <c r="G28" s="5">
        <f t="shared" si="1"/>
        <v>1555259.03</v>
      </c>
      <c r="H28" s="7">
        <v>3500</v>
      </c>
    </row>
    <row r="29" spans="1:8" x14ac:dyDescent="0.2">
      <c r="A29" s="16" t="s">
        <v>81</v>
      </c>
      <c r="B29" s="5">
        <v>89651</v>
      </c>
      <c r="C29" s="5">
        <v>72000</v>
      </c>
      <c r="D29" s="5">
        <f t="shared" si="0"/>
        <v>161651</v>
      </c>
      <c r="E29" s="5">
        <v>70789.66</v>
      </c>
      <c r="F29" s="5">
        <v>70789.66</v>
      </c>
      <c r="G29" s="5">
        <f t="shared" si="1"/>
        <v>90861.34</v>
      </c>
      <c r="H29" s="7">
        <v>3600</v>
      </c>
    </row>
    <row r="30" spans="1:8" x14ac:dyDescent="0.2">
      <c r="A30" s="16" t="s">
        <v>82</v>
      </c>
      <c r="B30" s="5">
        <v>83771</v>
      </c>
      <c r="C30" s="5">
        <v>0</v>
      </c>
      <c r="D30" s="5">
        <f t="shared" si="0"/>
        <v>83771</v>
      </c>
      <c r="E30" s="5">
        <v>4387.5</v>
      </c>
      <c r="F30" s="5">
        <v>4387.5</v>
      </c>
      <c r="G30" s="5">
        <f t="shared" si="1"/>
        <v>79383.5</v>
      </c>
      <c r="H30" s="7">
        <v>3700</v>
      </c>
    </row>
    <row r="31" spans="1:8" x14ac:dyDescent="0.2">
      <c r="A31" s="16" t="s">
        <v>83</v>
      </c>
      <c r="B31" s="5">
        <v>270300</v>
      </c>
      <c r="C31" s="5">
        <v>330000</v>
      </c>
      <c r="D31" s="5">
        <f t="shared" si="0"/>
        <v>600300</v>
      </c>
      <c r="E31" s="5">
        <v>252542.25</v>
      </c>
      <c r="F31" s="5">
        <v>252542.25</v>
      </c>
      <c r="G31" s="5">
        <f t="shared" si="1"/>
        <v>347757.75</v>
      </c>
      <c r="H31" s="7">
        <v>3800</v>
      </c>
    </row>
    <row r="32" spans="1:8" x14ac:dyDescent="0.2">
      <c r="A32" s="16" t="s">
        <v>18</v>
      </c>
      <c r="B32" s="5">
        <v>1691802</v>
      </c>
      <c r="C32" s="5">
        <v>1670000</v>
      </c>
      <c r="D32" s="5">
        <f t="shared" si="0"/>
        <v>3361802</v>
      </c>
      <c r="E32" s="5">
        <v>2159338</v>
      </c>
      <c r="F32" s="5">
        <v>2159338</v>
      </c>
      <c r="G32" s="5">
        <f t="shared" si="1"/>
        <v>1202464</v>
      </c>
      <c r="H32" s="7">
        <v>3900</v>
      </c>
    </row>
    <row r="33" spans="1:8" x14ac:dyDescent="0.2">
      <c r="A33" s="14" t="s">
        <v>121</v>
      </c>
      <c r="B33" s="29">
        <f>SUM(B34:B42)</f>
        <v>0</v>
      </c>
      <c r="C33" s="29">
        <f>SUM(C34:C42)</f>
        <v>0</v>
      </c>
      <c r="D33" s="29">
        <f t="shared" si="0"/>
        <v>0</v>
      </c>
      <c r="E33" s="29">
        <f>SUM(E34:E42)</f>
        <v>0</v>
      </c>
      <c r="F33" s="29">
        <f>SUM(F34:F42)</f>
        <v>0</v>
      </c>
      <c r="G33" s="29">
        <f t="shared" si="1"/>
        <v>0</v>
      </c>
      <c r="H33" s="15">
        <v>0</v>
      </c>
    </row>
    <row r="34" spans="1:8" x14ac:dyDescent="0.2">
      <c r="A34" s="16" t="s">
        <v>84</v>
      </c>
      <c r="B34" s="29">
        <v>0</v>
      </c>
      <c r="C34" s="29">
        <v>0</v>
      </c>
      <c r="D34" s="29">
        <f t="shared" si="0"/>
        <v>0</v>
      </c>
      <c r="E34" s="29">
        <v>0</v>
      </c>
      <c r="F34" s="29">
        <v>0</v>
      </c>
      <c r="G34" s="29">
        <f t="shared" si="1"/>
        <v>0</v>
      </c>
      <c r="H34" s="7">
        <v>4100</v>
      </c>
    </row>
    <row r="35" spans="1:8" x14ac:dyDescent="0.2">
      <c r="A35" s="16" t="s">
        <v>85</v>
      </c>
      <c r="B35" s="29">
        <v>0</v>
      </c>
      <c r="C35" s="29">
        <v>0</v>
      </c>
      <c r="D35" s="29">
        <f t="shared" si="0"/>
        <v>0</v>
      </c>
      <c r="E35" s="29">
        <v>0</v>
      </c>
      <c r="F35" s="29">
        <v>0</v>
      </c>
      <c r="G35" s="29">
        <f t="shared" si="1"/>
        <v>0</v>
      </c>
      <c r="H35" s="7">
        <v>4200</v>
      </c>
    </row>
    <row r="36" spans="1:8" x14ac:dyDescent="0.2">
      <c r="A36" s="16" t="s">
        <v>86</v>
      </c>
      <c r="B36" s="29">
        <v>0</v>
      </c>
      <c r="C36" s="29">
        <v>0</v>
      </c>
      <c r="D36" s="29">
        <f t="shared" si="0"/>
        <v>0</v>
      </c>
      <c r="E36" s="29">
        <v>0</v>
      </c>
      <c r="F36" s="29">
        <v>0</v>
      </c>
      <c r="G36" s="29">
        <f t="shared" si="1"/>
        <v>0</v>
      </c>
      <c r="H36" s="7">
        <v>4300</v>
      </c>
    </row>
    <row r="37" spans="1:8" x14ac:dyDescent="0.2">
      <c r="A37" s="16" t="s">
        <v>87</v>
      </c>
      <c r="B37" s="29">
        <v>0</v>
      </c>
      <c r="C37" s="29">
        <v>0</v>
      </c>
      <c r="D37" s="29">
        <f t="shared" si="0"/>
        <v>0</v>
      </c>
      <c r="E37" s="29">
        <v>0</v>
      </c>
      <c r="F37" s="29">
        <v>0</v>
      </c>
      <c r="G37" s="29">
        <f t="shared" si="1"/>
        <v>0</v>
      </c>
      <c r="H37" s="7">
        <v>4400</v>
      </c>
    </row>
    <row r="38" spans="1:8" x14ac:dyDescent="0.2">
      <c r="A38" s="16" t="s">
        <v>39</v>
      </c>
      <c r="B38" s="29">
        <v>0</v>
      </c>
      <c r="C38" s="29">
        <v>0</v>
      </c>
      <c r="D38" s="29">
        <f t="shared" si="0"/>
        <v>0</v>
      </c>
      <c r="E38" s="29">
        <v>0</v>
      </c>
      <c r="F38" s="29">
        <v>0</v>
      </c>
      <c r="G38" s="29">
        <f t="shared" si="1"/>
        <v>0</v>
      </c>
      <c r="H38" s="7">
        <v>4500</v>
      </c>
    </row>
    <row r="39" spans="1:8" x14ac:dyDescent="0.2">
      <c r="A39" s="16" t="s">
        <v>88</v>
      </c>
      <c r="B39" s="29">
        <v>0</v>
      </c>
      <c r="C39" s="29">
        <v>0</v>
      </c>
      <c r="D39" s="29">
        <f t="shared" si="0"/>
        <v>0</v>
      </c>
      <c r="E39" s="29">
        <v>0</v>
      </c>
      <c r="F39" s="29">
        <v>0</v>
      </c>
      <c r="G39" s="29">
        <f t="shared" si="1"/>
        <v>0</v>
      </c>
      <c r="H39" s="7">
        <v>4600</v>
      </c>
    </row>
    <row r="40" spans="1:8" x14ac:dyDescent="0.2">
      <c r="A40" s="16" t="s">
        <v>89</v>
      </c>
      <c r="B40" s="29">
        <v>0</v>
      </c>
      <c r="C40" s="29">
        <v>0</v>
      </c>
      <c r="D40" s="29">
        <f t="shared" si="0"/>
        <v>0</v>
      </c>
      <c r="E40" s="29">
        <v>0</v>
      </c>
      <c r="F40" s="29">
        <v>0</v>
      </c>
      <c r="G40" s="29">
        <f t="shared" si="1"/>
        <v>0</v>
      </c>
      <c r="H40" s="7">
        <v>4700</v>
      </c>
    </row>
    <row r="41" spans="1:8" x14ac:dyDescent="0.2">
      <c r="A41" s="16" t="s">
        <v>35</v>
      </c>
      <c r="B41" s="29">
        <v>0</v>
      </c>
      <c r="C41" s="29">
        <v>0</v>
      </c>
      <c r="D41" s="29">
        <f t="shared" si="0"/>
        <v>0</v>
      </c>
      <c r="E41" s="29">
        <v>0</v>
      </c>
      <c r="F41" s="29">
        <v>0</v>
      </c>
      <c r="G41" s="29">
        <f t="shared" si="1"/>
        <v>0</v>
      </c>
      <c r="H41" s="7">
        <v>4800</v>
      </c>
    </row>
    <row r="42" spans="1:8" x14ac:dyDescent="0.2">
      <c r="A42" s="16" t="s">
        <v>90</v>
      </c>
      <c r="B42" s="29">
        <v>0</v>
      </c>
      <c r="C42" s="29">
        <v>0</v>
      </c>
      <c r="D42" s="29">
        <f t="shared" si="0"/>
        <v>0</v>
      </c>
      <c r="E42" s="29">
        <v>0</v>
      </c>
      <c r="F42" s="29">
        <v>0</v>
      </c>
      <c r="G42" s="29">
        <f t="shared" si="1"/>
        <v>0</v>
      </c>
      <c r="H42" s="7">
        <v>4900</v>
      </c>
    </row>
    <row r="43" spans="1:8" x14ac:dyDescent="0.2">
      <c r="A43" s="14" t="s">
        <v>122</v>
      </c>
      <c r="B43" s="11">
        <f>SUM(B44:B52)</f>
        <v>1102100</v>
      </c>
      <c r="C43" s="11">
        <f>SUM(C44:C52)</f>
        <v>5287113.46</v>
      </c>
      <c r="D43" s="11">
        <f t="shared" si="0"/>
        <v>6389213.46</v>
      </c>
      <c r="E43" s="11">
        <f>SUM(E44:E52)</f>
        <v>2055827.67</v>
      </c>
      <c r="F43" s="11">
        <f>SUM(F44:F52)</f>
        <v>1505975.5299999998</v>
      </c>
      <c r="G43" s="11">
        <f t="shared" si="1"/>
        <v>4333385.79</v>
      </c>
      <c r="H43" s="15">
        <v>0</v>
      </c>
    </row>
    <row r="44" spans="1:8" x14ac:dyDescent="0.2">
      <c r="A44" s="4" t="s">
        <v>91</v>
      </c>
      <c r="B44" s="5">
        <v>270000</v>
      </c>
      <c r="C44" s="5">
        <v>285000</v>
      </c>
      <c r="D44" s="5">
        <f t="shared" si="0"/>
        <v>555000</v>
      </c>
      <c r="E44" s="5">
        <v>222898.01</v>
      </c>
      <c r="F44" s="5">
        <v>222898.01</v>
      </c>
      <c r="G44" s="5">
        <f t="shared" si="1"/>
        <v>332101.99</v>
      </c>
      <c r="H44" s="7">
        <v>5100</v>
      </c>
    </row>
    <row r="45" spans="1:8" x14ac:dyDescent="0.2">
      <c r="A45" s="16" t="s">
        <v>92</v>
      </c>
      <c r="B45" s="29">
        <v>0</v>
      </c>
      <c r="C45" s="29">
        <v>0</v>
      </c>
      <c r="D45" s="29">
        <f t="shared" si="0"/>
        <v>0</v>
      </c>
      <c r="E45" s="29">
        <v>0</v>
      </c>
      <c r="F45" s="29">
        <v>0</v>
      </c>
      <c r="G45" s="29">
        <f t="shared" si="1"/>
        <v>0</v>
      </c>
      <c r="H45" s="7">
        <v>5200</v>
      </c>
    </row>
    <row r="46" spans="1:8" x14ac:dyDescent="0.2">
      <c r="A46" s="16" t="s">
        <v>93</v>
      </c>
      <c r="B46" s="29">
        <v>0</v>
      </c>
      <c r="C46" s="29">
        <v>0</v>
      </c>
      <c r="D46" s="29">
        <f t="shared" si="0"/>
        <v>0</v>
      </c>
      <c r="E46" s="29">
        <v>0</v>
      </c>
      <c r="F46" s="29">
        <v>0</v>
      </c>
      <c r="G46" s="29">
        <f t="shared" si="1"/>
        <v>0</v>
      </c>
      <c r="H46" s="7">
        <v>5300</v>
      </c>
    </row>
    <row r="47" spans="1:8" x14ac:dyDescent="0.2">
      <c r="A47" s="16" t="s">
        <v>94</v>
      </c>
      <c r="B47" s="5">
        <v>220000</v>
      </c>
      <c r="C47" s="5">
        <v>821607.72</v>
      </c>
      <c r="D47" s="5">
        <f t="shared" si="0"/>
        <v>1041607.72</v>
      </c>
      <c r="E47" s="5">
        <v>0</v>
      </c>
      <c r="F47" s="5">
        <v>0</v>
      </c>
      <c r="G47" s="5">
        <f t="shared" si="1"/>
        <v>1041607.72</v>
      </c>
      <c r="H47" s="7">
        <v>5400</v>
      </c>
    </row>
    <row r="48" spans="1:8" x14ac:dyDescent="0.2">
      <c r="A48" s="16" t="s">
        <v>95</v>
      </c>
      <c r="B48" s="29">
        <v>0</v>
      </c>
      <c r="C48" s="29">
        <v>0</v>
      </c>
      <c r="D48" s="29">
        <f t="shared" si="0"/>
        <v>0</v>
      </c>
      <c r="E48" s="29">
        <v>0</v>
      </c>
      <c r="F48" s="29">
        <v>0</v>
      </c>
      <c r="G48" s="29">
        <f t="shared" si="1"/>
        <v>0</v>
      </c>
      <c r="H48" s="7">
        <v>5500</v>
      </c>
    </row>
    <row r="49" spans="1:8" x14ac:dyDescent="0.2">
      <c r="A49" s="16" t="s">
        <v>96</v>
      </c>
      <c r="B49" s="5">
        <v>577100</v>
      </c>
      <c r="C49" s="5">
        <v>2015505.74</v>
      </c>
      <c r="D49" s="5">
        <f t="shared" si="0"/>
        <v>2592605.7400000002</v>
      </c>
      <c r="E49" s="5">
        <v>261923.58</v>
      </c>
      <c r="F49" s="5">
        <v>261923.58</v>
      </c>
      <c r="G49" s="5">
        <f t="shared" si="1"/>
        <v>2330682.16</v>
      </c>
      <c r="H49" s="7">
        <v>5600</v>
      </c>
    </row>
    <row r="50" spans="1:8" x14ac:dyDescent="0.2">
      <c r="A50" s="16" t="s">
        <v>97</v>
      </c>
      <c r="B50" s="29">
        <v>0</v>
      </c>
      <c r="C50" s="29">
        <v>0</v>
      </c>
      <c r="D50" s="29">
        <f t="shared" si="0"/>
        <v>0</v>
      </c>
      <c r="E50" s="29">
        <v>0</v>
      </c>
      <c r="F50" s="29">
        <v>0</v>
      </c>
      <c r="G50" s="29">
        <f t="shared" si="1"/>
        <v>0</v>
      </c>
      <c r="H50" s="7">
        <v>5700</v>
      </c>
    </row>
    <row r="51" spans="1:8" x14ac:dyDescent="0.2">
      <c r="A51" s="16" t="s">
        <v>98</v>
      </c>
      <c r="B51" s="29">
        <v>0</v>
      </c>
      <c r="C51" s="29">
        <v>0</v>
      </c>
      <c r="D51" s="29">
        <f t="shared" si="0"/>
        <v>0</v>
      </c>
      <c r="E51" s="29">
        <v>0</v>
      </c>
      <c r="F51" s="29">
        <v>0</v>
      </c>
      <c r="G51" s="29">
        <f t="shared" si="1"/>
        <v>0</v>
      </c>
      <c r="H51" s="7">
        <v>5800</v>
      </c>
    </row>
    <row r="52" spans="1:8" x14ac:dyDescent="0.2">
      <c r="A52" s="16" t="s">
        <v>99</v>
      </c>
      <c r="B52" s="5">
        <v>35000</v>
      </c>
      <c r="C52" s="5">
        <v>2165000</v>
      </c>
      <c r="D52" s="5">
        <f t="shared" si="0"/>
        <v>2200000</v>
      </c>
      <c r="E52" s="5">
        <v>1571006.08</v>
      </c>
      <c r="F52" s="5">
        <v>1021153.94</v>
      </c>
      <c r="G52" s="5">
        <f t="shared" si="1"/>
        <v>628993.91999999993</v>
      </c>
      <c r="H52" s="7">
        <v>5900</v>
      </c>
    </row>
    <row r="53" spans="1:8" x14ac:dyDescent="0.2">
      <c r="A53" s="14" t="s">
        <v>60</v>
      </c>
      <c r="B53" s="11">
        <f>SUM(B54:B56)</f>
        <v>500000</v>
      </c>
      <c r="C53" s="11">
        <f>SUM(C54:C56)</f>
        <v>5150000</v>
      </c>
      <c r="D53" s="11">
        <f t="shared" si="0"/>
        <v>5650000</v>
      </c>
      <c r="E53" s="11">
        <f>SUM(E54:E56)</f>
        <v>69000</v>
      </c>
      <c r="F53" s="11">
        <f>SUM(F54:F56)</f>
        <v>69000</v>
      </c>
      <c r="G53" s="11">
        <f t="shared" si="1"/>
        <v>5581000</v>
      </c>
      <c r="H53" s="15">
        <v>0</v>
      </c>
    </row>
    <row r="54" spans="1:8" x14ac:dyDescent="0.2">
      <c r="A54" s="16" t="s">
        <v>100</v>
      </c>
      <c r="B54" s="5">
        <v>300000</v>
      </c>
      <c r="C54" s="5">
        <v>4950000</v>
      </c>
      <c r="D54" s="5">
        <f t="shared" si="0"/>
        <v>5250000</v>
      </c>
      <c r="E54" s="5">
        <v>0</v>
      </c>
      <c r="F54" s="5">
        <v>0</v>
      </c>
      <c r="G54" s="5">
        <f t="shared" si="1"/>
        <v>5250000</v>
      </c>
      <c r="H54" s="7">
        <v>6100</v>
      </c>
    </row>
    <row r="55" spans="1:8" x14ac:dyDescent="0.2">
      <c r="A55" s="16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7">
        <v>6200</v>
      </c>
    </row>
    <row r="56" spans="1:8" x14ac:dyDescent="0.2">
      <c r="A56" s="16" t="s">
        <v>102</v>
      </c>
      <c r="B56" s="5">
        <v>200000</v>
      </c>
      <c r="C56" s="5">
        <v>200000</v>
      </c>
      <c r="D56" s="5">
        <f t="shared" si="0"/>
        <v>400000</v>
      </c>
      <c r="E56" s="5">
        <v>69000</v>
      </c>
      <c r="F56" s="5">
        <v>69000</v>
      </c>
      <c r="G56" s="5">
        <f t="shared" si="1"/>
        <v>331000</v>
      </c>
      <c r="H56" s="7">
        <v>6300</v>
      </c>
    </row>
    <row r="57" spans="1:8" x14ac:dyDescent="0.2">
      <c r="A57" s="14" t="s">
        <v>123</v>
      </c>
      <c r="B57" s="29">
        <f>SUM(B58:B64)</f>
        <v>0</v>
      </c>
      <c r="C57" s="29">
        <f>SUM(C58:C64)</f>
        <v>0</v>
      </c>
      <c r="D57" s="29">
        <f t="shared" si="0"/>
        <v>0</v>
      </c>
      <c r="E57" s="29">
        <f>SUM(E58:E64)</f>
        <v>0</v>
      </c>
      <c r="F57" s="29">
        <f>SUM(F58:F64)</f>
        <v>0</v>
      </c>
      <c r="G57" s="29">
        <f t="shared" si="1"/>
        <v>0</v>
      </c>
      <c r="H57" s="15">
        <v>0</v>
      </c>
    </row>
    <row r="58" spans="1:8" x14ac:dyDescent="0.2">
      <c r="A58" s="16" t="s">
        <v>103</v>
      </c>
      <c r="B58" s="29">
        <v>0</v>
      </c>
      <c r="C58" s="29">
        <v>0</v>
      </c>
      <c r="D58" s="29">
        <f t="shared" si="0"/>
        <v>0</v>
      </c>
      <c r="E58" s="29">
        <v>0</v>
      </c>
      <c r="F58" s="29">
        <v>0</v>
      </c>
      <c r="G58" s="29">
        <f t="shared" si="1"/>
        <v>0</v>
      </c>
      <c r="H58" s="7">
        <v>7100</v>
      </c>
    </row>
    <row r="59" spans="1:8" x14ac:dyDescent="0.2">
      <c r="A59" s="16" t="s">
        <v>104</v>
      </c>
      <c r="B59" s="29">
        <v>0</v>
      </c>
      <c r="C59" s="29">
        <v>0</v>
      </c>
      <c r="D59" s="29">
        <f t="shared" si="0"/>
        <v>0</v>
      </c>
      <c r="E59" s="29">
        <v>0</v>
      </c>
      <c r="F59" s="29">
        <v>0</v>
      </c>
      <c r="G59" s="29">
        <f t="shared" si="1"/>
        <v>0</v>
      </c>
      <c r="H59" s="7">
        <v>7200</v>
      </c>
    </row>
    <row r="60" spans="1:8" x14ac:dyDescent="0.2">
      <c r="A60" s="16" t="s">
        <v>105</v>
      </c>
      <c r="B60" s="29">
        <v>0</v>
      </c>
      <c r="C60" s="29">
        <v>0</v>
      </c>
      <c r="D60" s="29">
        <f t="shared" si="0"/>
        <v>0</v>
      </c>
      <c r="E60" s="29">
        <v>0</v>
      </c>
      <c r="F60" s="29">
        <v>0</v>
      </c>
      <c r="G60" s="29">
        <f t="shared" si="1"/>
        <v>0</v>
      </c>
      <c r="H60" s="7">
        <v>7300</v>
      </c>
    </row>
    <row r="61" spans="1:8" x14ac:dyDescent="0.2">
      <c r="A61" s="16" t="s">
        <v>106</v>
      </c>
      <c r="B61" s="29">
        <v>0</v>
      </c>
      <c r="C61" s="29">
        <v>0</v>
      </c>
      <c r="D61" s="29">
        <f t="shared" si="0"/>
        <v>0</v>
      </c>
      <c r="E61" s="29">
        <v>0</v>
      </c>
      <c r="F61" s="29">
        <v>0</v>
      </c>
      <c r="G61" s="29">
        <f t="shared" si="1"/>
        <v>0</v>
      </c>
      <c r="H61" s="7">
        <v>7400</v>
      </c>
    </row>
    <row r="62" spans="1:8" x14ac:dyDescent="0.2">
      <c r="A62" s="16" t="s">
        <v>107</v>
      </c>
      <c r="B62" s="29">
        <v>0</v>
      </c>
      <c r="C62" s="29">
        <v>0</v>
      </c>
      <c r="D62" s="29">
        <f t="shared" si="0"/>
        <v>0</v>
      </c>
      <c r="E62" s="29">
        <v>0</v>
      </c>
      <c r="F62" s="29">
        <v>0</v>
      </c>
      <c r="G62" s="29">
        <f t="shared" si="1"/>
        <v>0</v>
      </c>
      <c r="H62" s="7">
        <v>7500</v>
      </c>
    </row>
    <row r="63" spans="1:8" x14ac:dyDescent="0.2">
      <c r="A63" s="16" t="s">
        <v>108</v>
      </c>
      <c r="B63" s="29">
        <v>0</v>
      </c>
      <c r="C63" s="29">
        <v>0</v>
      </c>
      <c r="D63" s="29">
        <f t="shared" si="0"/>
        <v>0</v>
      </c>
      <c r="E63" s="29">
        <v>0</v>
      </c>
      <c r="F63" s="29">
        <v>0</v>
      </c>
      <c r="G63" s="29">
        <f t="shared" si="1"/>
        <v>0</v>
      </c>
      <c r="H63" s="7">
        <v>7600</v>
      </c>
    </row>
    <row r="64" spans="1:8" x14ac:dyDescent="0.2">
      <c r="A64" s="16" t="s">
        <v>109</v>
      </c>
      <c r="B64" s="29">
        <v>0</v>
      </c>
      <c r="C64" s="29">
        <v>0</v>
      </c>
      <c r="D64" s="29">
        <f t="shared" si="0"/>
        <v>0</v>
      </c>
      <c r="E64" s="29">
        <v>0</v>
      </c>
      <c r="F64" s="29">
        <v>0</v>
      </c>
      <c r="G64" s="29">
        <f t="shared" si="1"/>
        <v>0</v>
      </c>
      <c r="H64" s="7">
        <v>7900</v>
      </c>
    </row>
    <row r="65" spans="1:8" x14ac:dyDescent="0.2">
      <c r="A65" s="14" t="s">
        <v>124</v>
      </c>
      <c r="B65" s="29">
        <f>SUM(B66:B68)</f>
        <v>0</v>
      </c>
      <c r="C65" s="29">
        <f>SUM(C66:C68)</f>
        <v>0</v>
      </c>
      <c r="D65" s="29">
        <f t="shared" si="0"/>
        <v>0</v>
      </c>
      <c r="E65" s="29">
        <f>SUM(E66:E68)</f>
        <v>0</v>
      </c>
      <c r="F65" s="29">
        <f>SUM(F66:F68)</f>
        <v>0</v>
      </c>
      <c r="G65" s="29">
        <f t="shared" si="1"/>
        <v>0</v>
      </c>
      <c r="H65" s="15">
        <v>0</v>
      </c>
    </row>
    <row r="66" spans="1:8" x14ac:dyDescent="0.2">
      <c r="A66" s="16" t="s">
        <v>36</v>
      </c>
      <c r="B66" s="29">
        <v>0</v>
      </c>
      <c r="C66" s="29">
        <v>0</v>
      </c>
      <c r="D66" s="29">
        <f t="shared" si="0"/>
        <v>0</v>
      </c>
      <c r="E66" s="29">
        <v>0</v>
      </c>
      <c r="F66" s="29">
        <v>0</v>
      </c>
      <c r="G66" s="29">
        <f t="shared" si="1"/>
        <v>0</v>
      </c>
      <c r="H66" s="7">
        <v>8100</v>
      </c>
    </row>
    <row r="67" spans="1:8" x14ac:dyDescent="0.2">
      <c r="A67" s="16" t="s">
        <v>37</v>
      </c>
      <c r="B67" s="29">
        <v>0</v>
      </c>
      <c r="C67" s="29">
        <v>0</v>
      </c>
      <c r="D67" s="29">
        <f t="shared" si="0"/>
        <v>0</v>
      </c>
      <c r="E67" s="29">
        <v>0</v>
      </c>
      <c r="F67" s="29">
        <v>0</v>
      </c>
      <c r="G67" s="29">
        <f t="shared" si="1"/>
        <v>0</v>
      </c>
      <c r="H67" s="7">
        <v>8300</v>
      </c>
    </row>
    <row r="68" spans="1:8" x14ac:dyDescent="0.2">
      <c r="A68" s="16" t="s">
        <v>38</v>
      </c>
      <c r="B68" s="29">
        <v>0</v>
      </c>
      <c r="C68" s="29">
        <v>0</v>
      </c>
      <c r="D68" s="29">
        <f t="shared" si="0"/>
        <v>0</v>
      </c>
      <c r="E68" s="29">
        <v>0</v>
      </c>
      <c r="F68" s="29">
        <v>0</v>
      </c>
      <c r="G68" s="29">
        <f t="shared" si="1"/>
        <v>0</v>
      </c>
      <c r="H68" s="7">
        <v>8500</v>
      </c>
    </row>
    <row r="69" spans="1:8" x14ac:dyDescent="0.2">
      <c r="A69" s="14" t="s">
        <v>61</v>
      </c>
      <c r="B69" s="29">
        <f>SUM(B70:B76)</f>
        <v>0</v>
      </c>
      <c r="C69" s="29">
        <f>SUM(C70:C76)</f>
        <v>0</v>
      </c>
      <c r="D69" s="29">
        <f t="shared" si="0"/>
        <v>0</v>
      </c>
      <c r="E69" s="29">
        <f>SUM(E70:E76)</f>
        <v>0</v>
      </c>
      <c r="F69" s="29">
        <f>SUM(F70:F76)</f>
        <v>0</v>
      </c>
      <c r="G69" s="29">
        <f t="shared" si="1"/>
        <v>0</v>
      </c>
      <c r="H69" s="15">
        <v>0</v>
      </c>
    </row>
    <row r="70" spans="1:8" x14ac:dyDescent="0.2">
      <c r="A70" s="16" t="s">
        <v>110</v>
      </c>
      <c r="B70" s="29">
        <v>0</v>
      </c>
      <c r="C70" s="29">
        <v>0</v>
      </c>
      <c r="D70" s="29">
        <f t="shared" ref="D70:D76" si="2">B70+C70</f>
        <v>0</v>
      </c>
      <c r="E70" s="29">
        <v>0</v>
      </c>
      <c r="F70" s="29">
        <v>0</v>
      </c>
      <c r="G70" s="29">
        <f t="shared" ref="G70:G76" si="3">D70-E70</f>
        <v>0</v>
      </c>
      <c r="H70" s="7">
        <v>9100</v>
      </c>
    </row>
    <row r="71" spans="1:8" x14ac:dyDescent="0.2">
      <c r="A71" s="16" t="s">
        <v>111</v>
      </c>
      <c r="B71" s="29">
        <v>0</v>
      </c>
      <c r="C71" s="29">
        <v>0</v>
      </c>
      <c r="D71" s="29">
        <f t="shared" si="2"/>
        <v>0</v>
      </c>
      <c r="E71" s="29">
        <v>0</v>
      </c>
      <c r="F71" s="29">
        <v>0</v>
      </c>
      <c r="G71" s="29">
        <f t="shared" si="3"/>
        <v>0</v>
      </c>
      <c r="H71" s="7">
        <v>9200</v>
      </c>
    </row>
    <row r="72" spans="1:8" x14ac:dyDescent="0.2">
      <c r="A72" s="16" t="s">
        <v>112</v>
      </c>
      <c r="B72" s="29">
        <v>0</v>
      </c>
      <c r="C72" s="29">
        <v>0</v>
      </c>
      <c r="D72" s="29">
        <f t="shared" si="2"/>
        <v>0</v>
      </c>
      <c r="E72" s="29">
        <v>0</v>
      </c>
      <c r="F72" s="29">
        <v>0</v>
      </c>
      <c r="G72" s="29">
        <f t="shared" si="3"/>
        <v>0</v>
      </c>
      <c r="H72" s="7">
        <v>9300</v>
      </c>
    </row>
    <row r="73" spans="1:8" x14ac:dyDescent="0.2">
      <c r="A73" s="16" t="s">
        <v>113</v>
      </c>
      <c r="B73" s="29">
        <v>0</v>
      </c>
      <c r="C73" s="29">
        <v>0</v>
      </c>
      <c r="D73" s="29">
        <f t="shared" si="2"/>
        <v>0</v>
      </c>
      <c r="E73" s="29">
        <v>0</v>
      </c>
      <c r="F73" s="29">
        <v>0</v>
      </c>
      <c r="G73" s="29">
        <f t="shared" si="3"/>
        <v>0</v>
      </c>
      <c r="H73" s="7">
        <v>9400</v>
      </c>
    </row>
    <row r="74" spans="1:8" x14ac:dyDescent="0.2">
      <c r="A74" s="16" t="s">
        <v>114</v>
      </c>
      <c r="B74" s="29">
        <v>0</v>
      </c>
      <c r="C74" s="29">
        <v>0</v>
      </c>
      <c r="D74" s="29">
        <f t="shared" si="2"/>
        <v>0</v>
      </c>
      <c r="E74" s="29">
        <v>0</v>
      </c>
      <c r="F74" s="29">
        <v>0</v>
      </c>
      <c r="G74" s="29">
        <f t="shared" si="3"/>
        <v>0</v>
      </c>
      <c r="H74" s="7">
        <v>9500</v>
      </c>
    </row>
    <row r="75" spans="1:8" x14ac:dyDescent="0.2">
      <c r="A75" s="16" t="s">
        <v>115</v>
      </c>
      <c r="B75" s="29">
        <v>0</v>
      </c>
      <c r="C75" s="29">
        <v>0</v>
      </c>
      <c r="D75" s="29">
        <f t="shared" si="2"/>
        <v>0</v>
      </c>
      <c r="E75" s="29">
        <v>0</v>
      </c>
      <c r="F75" s="29">
        <v>0</v>
      </c>
      <c r="G75" s="29">
        <f t="shared" si="3"/>
        <v>0</v>
      </c>
      <c r="H75" s="7">
        <v>9600</v>
      </c>
    </row>
    <row r="76" spans="1:8" x14ac:dyDescent="0.2">
      <c r="A76" s="17" t="s">
        <v>116</v>
      </c>
      <c r="B76" s="29">
        <v>0</v>
      </c>
      <c r="C76" s="29">
        <v>0</v>
      </c>
      <c r="D76" s="29">
        <f t="shared" si="2"/>
        <v>0</v>
      </c>
      <c r="E76" s="29">
        <v>0</v>
      </c>
      <c r="F76" s="29">
        <v>0</v>
      </c>
      <c r="G76" s="29">
        <f t="shared" si="3"/>
        <v>0</v>
      </c>
      <c r="H76" s="7">
        <v>9900</v>
      </c>
    </row>
    <row r="77" spans="1:8" x14ac:dyDescent="0.2">
      <c r="A77" s="8" t="s">
        <v>50</v>
      </c>
      <c r="B77" s="12">
        <f t="shared" ref="B77:G77" si="4">SUM(B5+B13+B23+B33+B43+B53+B57+B65+B69)</f>
        <v>42803792.329999998</v>
      </c>
      <c r="C77" s="12">
        <f t="shared" si="4"/>
        <v>21217287.52</v>
      </c>
      <c r="D77" s="12">
        <f t="shared" si="4"/>
        <v>64021079.850000001</v>
      </c>
      <c r="E77" s="12">
        <f t="shared" si="4"/>
        <v>32566934.460000001</v>
      </c>
      <c r="F77" s="12">
        <f t="shared" si="4"/>
        <v>31975455.950000003</v>
      </c>
      <c r="G77" s="12">
        <f t="shared" si="4"/>
        <v>31454145.390000001</v>
      </c>
    </row>
    <row r="79" spans="1:8" x14ac:dyDescent="0.2">
      <c r="A79" s="1" t="s">
        <v>136</v>
      </c>
    </row>
    <row r="84" spans="1:2" x14ac:dyDescent="0.2">
      <c r="A84" s="19" t="s">
        <v>137</v>
      </c>
      <c r="B84" s="19" t="s">
        <v>138</v>
      </c>
    </row>
    <row r="85" spans="1:2" x14ac:dyDescent="0.2">
      <c r="A85" s="19" t="s">
        <v>139</v>
      </c>
      <c r="B85" s="19" t="s">
        <v>140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10DF-5E1C-4A5B-8771-E9EEC91FDCCA}">
  <sheetPr>
    <pageSetUpPr fitToPage="1"/>
  </sheetPr>
  <dimension ref="A1:I26"/>
  <sheetViews>
    <sheetView workbookViewId="0">
      <selection activeCell="A9" sqref="A9:G9"/>
    </sheetView>
  </sheetViews>
  <sheetFormatPr baseColWidth="10" defaultRowHeight="11.25" x14ac:dyDescent="0.2"/>
  <cols>
    <col min="1" max="1" width="45" bestFit="1" customWidth="1"/>
    <col min="2" max="7" width="12.6640625" bestFit="1" customWidth="1"/>
  </cols>
  <sheetData>
    <row r="1" spans="1:9" ht="52.5" customHeight="1" x14ac:dyDescent="0.25">
      <c r="A1" s="60" t="s">
        <v>126</v>
      </c>
      <c r="B1" s="58"/>
      <c r="C1" s="58"/>
      <c r="D1" s="58"/>
      <c r="E1" s="58"/>
      <c r="F1" s="58"/>
      <c r="G1" s="59"/>
      <c r="H1" s="20"/>
      <c r="I1" s="21"/>
    </row>
    <row r="2" spans="1:9" ht="15" x14ac:dyDescent="0.25">
      <c r="A2" s="74"/>
      <c r="B2" s="22" t="s">
        <v>57</v>
      </c>
      <c r="C2" s="23"/>
      <c r="D2" s="23"/>
      <c r="E2" s="23"/>
      <c r="F2" s="24"/>
      <c r="G2" s="63" t="s">
        <v>56</v>
      </c>
      <c r="H2" s="20"/>
      <c r="I2" s="20"/>
    </row>
    <row r="3" spans="1:9" ht="45" x14ac:dyDescent="0.25">
      <c r="A3" s="75" t="s">
        <v>51</v>
      </c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64"/>
      <c r="H3" s="20"/>
      <c r="I3" s="20"/>
    </row>
    <row r="4" spans="1:9" ht="15" x14ac:dyDescent="0.25">
      <c r="A4" s="76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  <c r="H4" s="20"/>
      <c r="I4" s="20"/>
    </row>
    <row r="5" spans="1:9" ht="15" x14ac:dyDescent="0.25">
      <c r="A5" s="27"/>
      <c r="B5" s="28"/>
      <c r="C5" s="28"/>
      <c r="D5" s="28"/>
      <c r="E5" s="28"/>
      <c r="F5" s="28"/>
      <c r="G5" s="28"/>
      <c r="H5" s="20"/>
      <c r="I5" s="20"/>
    </row>
    <row r="6" spans="1:9" ht="15" x14ac:dyDescent="0.25">
      <c r="A6" s="27" t="s">
        <v>0</v>
      </c>
      <c r="B6" s="29">
        <v>41201692.329999998</v>
      </c>
      <c r="C6" s="29">
        <v>10780174.060000001</v>
      </c>
      <c r="D6" s="29">
        <f>B6+C6</f>
        <v>51981866.390000001</v>
      </c>
      <c r="E6" s="29">
        <v>30442106.789999999</v>
      </c>
      <c r="F6" s="29">
        <v>30400480.420000002</v>
      </c>
      <c r="G6" s="29">
        <f>D6-E6</f>
        <v>21539759.600000001</v>
      </c>
      <c r="H6" s="20"/>
      <c r="I6" s="20"/>
    </row>
    <row r="7" spans="1:9" ht="15" x14ac:dyDescent="0.25">
      <c r="A7" s="27"/>
      <c r="B7" s="29"/>
      <c r="C7" s="29"/>
      <c r="D7" s="29"/>
      <c r="E7" s="29"/>
      <c r="F7" s="29"/>
      <c r="G7" s="29"/>
      <c r="H7" s="20"/>
      <c r="I7" s="20"/>
    </row>
    <row r="8" spans="1:9" ht="15" x14ac:dyDescent="0.25">
      <c r="A8" s="27" t="s">
        <v>1</v>
      </c>
      <c r="B8" s="5">
        <v>1602100</v>
      </c>
      <c r="C8" s="5">
        <v>10437113.460000001</v>
      </c>
      <c r="D8" s="5">
        <f>B8+C8</f>
        <v>12039213.460000001</v>
      </c>
      <c r="E8" s="5">
        <v>2124827.67</v>
      </c>
      <c r="F8" s="5">
        <v>1574975.53</v>
      </c>
      <c r="G8" s="5">
        <f>D8-E8</f>
        <v>9914385.790000001</v>
      </c>
      <c r="H8" s="20"/>
      <c r="I8" s="20"/>
    </row>
    <row r="9" spans="1:9" ht="15" x14ac:dyDescent="0.25">
      <c r="A9" s="27"/>
      <c r="B9" s="29"/>
      <c r="C9" s="29"/>
      <c r="D9" s="29"/>
      <c r="E9" s="29"/>
      <c r="F9" s="29"/>
      <c r="G9" s="29"/>
      <c r="H9" s="20"/>
      <c r="I9" s="20"/>
    </row>
    <row r="10" spans="1:9" ht="15" x14ac:dyDescent="0.25">
      <c r="A10" s="27" t="s">
        <v>2</v>
      </c>
      <c r="B10" s="29">
        <v>0</v>
      </c>
      <c r="C10" s="29">
        <v>0</v>
      </c>
      <c r="D10" s="29">
        <f>B10+C10</f>
        <v>0</v>
      </c>
      <c r="E10" s="29">
        <v>0</v>
      </c>
      <c r="F10" s="29">
        <v>0</v>
      </c>
      <c r="G10" s="29">
        <f>+D10-E10</f>
        <v>0</v>
      </c>
      <c r="H10" s="20"/>
      <c r="I10" s="20"/>
    </row>
    <row r="11" spans="1:9" ht="15" x14ac:dyDescent="0.25">
      <c r="A11" s="27"/>
      <c r="B11" s="29"/>
      <c r="C11" s="29"/>
      <c r="D11" s="29"/>
      <c r="E11" s="29"/>
      <c r="F11" s="20"/>
      <c r="G11" s="29"/>
      <c r="H11" s="20"/>
      <c r="I11" s="20"/>
    </row>
    <row r="12" spans="1:9" ht="15" x14ac:dyDescent="0.25">
      <c r="A12" s="27" t="s">
        <v>39</v>
      </c>
      <c r="B12" s="29">
        <v>0</v>
      </c>
      <c r="C12" s="29">
        <v>0</v>
      </c>
      <c r="D12" s="29">
        <f>B12+C12</f>
        <v>0</v>
      </c>
      <c r="E12" s="29">
        <v>0</v>
      </c>
      <c r="F12" s="29">
        <v>0</v>
      </c>
      <c r="G12" s="29">
        <f>+D12-E12</f>
        <v>0</v>
      </c>
      <c r="H12" s="20"/>
      <c r="I12" s="20"/>
    </row>
    <row r="13" spans="1:9" ht="15" x14ac:dyDescent="0.25">
      <c r="A13" s="27"/>
      <c r="B13" s="29"/>
      <c r="C13" s="29"/>
      <c r="D13" s="29"/>
      <c r="E13" s="29"/>
      <c r="F13" s="29"/>
      <c r="G13" s="29"/>
      <c r="H13" s="20"/>
      <c r="I13" s="20"/>
    </row>
    <row r="14" spans="1:9" ht="15" x14ac:dyDescent="0.25">
      <c r="A14" s="27" t="s">
        <v>36</v>
      </c>
      <c r="B14" s="29">
        <v>0</v>
      </c>
      <c r="C14" s="29">
        <v>0</v>
      </c>
      <c r="D14" s="29">
        <f>B14+C14</f>
        <v>0</v>
      </c>
      <c r="E14" s="29">
        <v>0</v>
      </c>
      <c r="F14" s="29">
        <v>0</v>
      </c>
      <c r="G14" s="29">
        <f>+D14-E14</f>
        <v>0</v>
      </c>
      <c r="H14" s="20"/>
      <c r="I14" s="20"/>
    </row>
    <row r="15" spans="1:9" ht="15" x14ac:dyDescent="0.25">
      <c r="A15" s="30"/>
      <c r="B15" s="31"/>
      <c r="C15" s="31"/>
      <c r="D15" s="31"/>
      <c r="E15" s="31"/>
      <c r="F15" s="31"/>
      <c r="G15" s="31"/>
      <c r="H15" s="20"/>
      <c r="I15" s="20"/>
    </row>
    <row r="16" spans="1:9" ht="15" x14ac:dyDescent="0.25">
      <c r="A16" s="32" t="s">
        <v>50</v>
      </c>
      <c r="B16" s="33">
        <f>SUM(B5:B15)</f>
        <v>42803792.329999998</v>
      </c>
      <c r="C16" s="33">
        <f t="shared" ref="C16:G16" si="0">SUM(C5:C15)</f>
        <v>21217287.520000003</v>
      </c>
      <c r="D16" s="33">
        <f t="shared" si="0"/>
        <v>64021079.850000001</v>
      </c>
      <c r="E16" s="33">
        <f t="shared" si="0"/>
        <v>32566934.460000001</v>
      </c>
      <c r="F16" s="33">
        <f t="shared" si="0"/>
        <v>31975455.950000003</v>
      </c>
      <c r="G16" s="33">
        <f t="shared" si="0"/>
        <v>31454145.390000001</v>
      </c>
      <c r="H16" s="20"/>
      <c r="I16" s="20"/>
    </row>
    <row r="19" spans="1:5" x14ac:dyDescent="0.2">
      <c r="A19" s="1" t="s">
        <v>136</v>
      </c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9" t="s">
        <v>137</v>
      </c>
      <c r="B24" s="19" t="s">
        <v>138</v>
      </c>
      <c r="C24" s="1"/>
      <c r="D24" s="1"/>
      <c r="E24" s="1"/>
    </row>
    <row r="25" spans="1:5" x14ac:dyDescent="0.2">
      <c r="A25" s="19" t="s">
        <v>139</v>
      </c>
      <c r="B25" s="19" t="s">
        <v>140</v>
      </c>
      <c r="C25" s="1"/>
      <c r="D25" s="1"/>
      <c r="E25" s="1"/>
    </row>
    <row r="26" spans="1:5" x14ac:dyDescent="0.2">
      <c r="A26" s="1"/>
      <c r="B26" s="1"/>
      <c r="C26" s="1"/>
      <c r="D26" s="1"/>
      <c r="E26" s="1"/>
    </row>
  </sheetData>
  <mergeCells count="2">
    <mergeCell ref="A1:G1"/>
    <mergeCell ref="G2:G3"/>
  </mergeCells>
  <pageMargins left="0.70866141732283472" right="0.70866141732283472" top="0.74803149606299213" bottom="0.74803149606299213" header="0.31496062992125984" footer="0.31496062992125984"/>
  <pageSetup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5834-F8C6-4123-8604-0ED05D209D9A}">
  <sheetPr>
    <pageSetUpPr fitToPage="1"/>
  </sheetPr>
  <dimension ref="A1:J64"/>
  <sheetViews>
    <sheetView topLeftCell="A34" workbookViewId="0">
      <selection activeCell="B29" sqref="B29"/>
    </sheetView>
  </sheetViews>
  <sheetFormatPr baseColWidth="10" defaultRowHeight="11.25" x14ac:dyDescent="0.2"/>
  <cols>
    <col min="1" max="1" width="8.83203125" customWidth="1"/>
    <col min="2" max="2" width="64" customWidth="1"/>
    <col min="3" max="3" width="12.6640625" bestFit="1" customWidth="1"/>
    <col min="4" max="4" width="16.83203125" customWidth="1"/>
    <col min="5" max="8" width="12.6640625" bestFit="1" customWidth="1"/>
  </cols>
  <sheetData>
    <row r="1" spans="1:10" ht="64.5" customHeight="1" x14ac:dyDescent="0.25">
      <c r="A1" s="65" t="s">
        <v>134</v>
      </c>
      <c r="B1" s="66"/>
      <c r="C1" s="66"/>
      <c r="D1" s="66"/>
      <c r="E1" s="66"/>
      <c r="F1" s="66"/>
      <c r="G1" s="66"/>
      <c r="H1" s="67"/>
      <c r="I1" s="20"/>
      <c r="J1" s="21"/>
    </row>
    <row r="2" spans="1:10" ht="15" x14ac:dyDescent="0.25">
      <c r="A2" s="35"/>
      <c r="B2" s="41"/>
      <c r="C2" s="41"/>
      <c r="D2" s="41"/>
      <c r="E2" s="41"/>
      <c r="F2" s="41"/>
      <c r="G2" s="41"/>
      <c r="H2" s="41"/>
      <c r="I2" s="20"/>
      <c r="J2" s="20"/>
    </row>
    <row r="3" spans="1:10" ht="15" x14ac:dyDescent="0.25">
      <c r="A3" s="68" t="s">
        <v>51</v>
      </c>
      <c r="B3" s="69"/>
      <c r="C3" s="65" t="s">
        <v>57</v>
      </c>
      <c r="D3" s="66"/>
      <c r="E3" s="66"/>
      <c r="F3" s="66"/>
      <c r="G3" s="67"/>
      <c r="H3" s="63" t="s">
        <v>56</v>
      </c>
      <c r="I3" s="20"/>
      <c r="J3" s="20"/>
    </row>
    <row r="4" spans="1:10" ht="22.5" x14ac:dyDescent="0.25">
      <c r="A4" s="70"/>
      <c r="B4" s="71"/>
      <c r="C4" s="25" t="s">
        <v>52</v>
      </c>
      <c r="D4" s="25" t="s">
        <v>117</v>
      </c>
      <c r="E4" s="25" t="s">
        <v>53</v>
      </c>
      <c r="F4" s="25" t="s">
        <v>54</v>
      </c>
      <c r="G4" s="25" t="s">
        <v>55</v>
      </c>
      <c r="H4" s="64"/>
      <c r="I4" s="20"/>
      <c r="J4" s="20"/>
    </row>
    <row r="5" spans="1:10" ht="15" x14ac:dyDescent="0.25">
      <c r="A5" s="72"/>
      <c r="B5" s="73"/>
      <c r="C5" s="26">
        <v>1</v>
      </c>
      <c r="D5" s="26">
        <v>2</v>
      </c>
      <c r="E5" s="26" t="s">
        <v>118</v>
      </c>
      <c r="F5" s="26">
        <v>4</v>
      </c>
      <c r="G5" s="26">
        <v>5</v>
      </c>
      <c r="H5" s="26" t="s">
        <v>119</v>
      </c>
      <c r="I5" s="20"/>
      <c r="J5" s="20"/>
    </row>
    <row r="6" spans="1:10" ht="15" x14ac:dyDescent="0.25">
      <c r="A6" s="42"/>
      <c r="B6" s="43"/>
      <c r="C6" s="44"/>
      <c r="D6" s="44"/>
      <c r="E6" s="44"/>
      <c r="F6" s="44"/>
      <c r="G6" s="44"/>
      <c r="H6" s="44"/>
      <c r="I6" s="20"/>
      <c r="J6" s="20"/>
    </row>
    <row r="7" spans="1:10" ht="15" x14ac:dyDescent="0.25">
      <c r="A7" s="36" t="s">
        <v>127</v>
      </c>
      <c r="C7" s="5">
        <v>2503300.16</v>
      </c>
      <c r="D7" s="5">
        <v>182364.45</v>
      </c>
      <c r="E7" s="38">
        <f>+C7+D7</f>
        <v>2685664.6100000003</v>
      </c>
      <c r="F7" s="5">
        <v>1210122.6499999999</v>
      </c>
      <c r="G7" s="5">
        <v>1210122.6499999999</v>
      </c>
      <c r="H7" s="38">
        <f>+E7-F7</f>
        <v>1475541.9600000004</v>
      </c>
      <c r="I7" s="20"/>
      <c r="J7" s="20"/>
    </row>
    <row r="8" spans="1:10" ht="15" x14ac:dyDescent="0.25">
      <c r="A8" s="36" t="s">
        <v>128</v>
      </c>
      <c r="C8" s="5">
        <v>5273233.09</v>
      </c>
      <c r="D8" s="5">
        <v>1341607.72</v>
      </c>
      <c r="E8" s="38">
        <f t="shared" ref="E8:E13" si="0">+C8+D8</f>
        <v>6614840.8099999996</v>
      </c>
      <c r="F8" s="5">
        <v>2595469.31</v>
      </c>
      <c r="G8" s="5">
        <v>2595469.31</v>
      </c>
      <c r="H8" s="38">
        <f t="shared" ref="H8:H13" si="1">+E8-F8</f>
        <v>4019371.4999999995</v>
      </c>
      <c r="I8" s="20"/>
      <c r="J8" s="20"/>
    </row>
    <row r="9" spans="1:10" ht="15" x14ac:dyDescent="0.25">
      <c r="A9" s="36" t="s">
        <v>129</v>
      </c>
      <c r="C9" s="5">
        <v>5309911.68</v>
      </c>
      <c r="D9" s="5">
        <v>2776000</v>
      </c>
      <c r="E9" s="38">
        <f t="shared" si="0"/>
        <v>8085911.6799999997</v>
      </c>
      <c r="F9" s="5">
        <v>4582509.45</v>
      </c>
      <c r="G9" s="5">
        <v>3991030.94</v>
      </c>
      <c r="H9" s="38">
        <f t="shared" si="1"/>
        <v>3503402.2299999995</v>
      </c>
      <c r="I9" s="20"/>
      <c r="J9" s="20"/>
    </row>
    <row r="10" spans="1:10" ht="15" x14ac:dyDescent="0.25">
      <c r="A10" s="36" t="s">
        <v>130</v>
      </c>
      <c r="C10" s="5">
        <v>15057135.130000001</v>
      </c>
      <c r="D10" s="5">
        <v>14810505.74</v>
      </c>
      <c r="E10" s="38">
        <f t="shared" si="0"/>
        <v>29867640.870000001</v>
      </c>
      <c r="F10" s="5">
        <v>14401626.17</v>
      </c>
      <c r="G10" s="5">
        <v>14401626.17</v>
      </c>
      <c r="H10" s="38">
        <f t="shared" si="1"/>
        <v>15466014.700000001</v>
      </c>
      <c r="I10" s="20"/>
      <c r="J10" s="20"/>
    </row>
    <row r="11" spans="1:10" ht="15" x14ac:dyDescent="0.25">
      <c r="A11" s="36" t="s">
        <v>131</v>
      </c>
      <c r="C11" s="5">
        <v>1227557.22</v>
      </c>
      <c r="D11" s="5">
        <v>92241.16</v>
      </c>
      <c r="E11" s="38">
        <f t="shared" si="0"/>
        <v>1319798.3799999999</v>
      </c>
      <c r="F11" s="5">
        <v>796451.49</v>
      </c>
      <c r="G11" s="5">
        <v>796451.49</v>
      </c>
      <c r="H11" s="38">
        <f t="shared" si="1"/>
        <v>523346.8899999999</v>
      </c>
      <c r="I11" s="20"/>
      <c r="J11" s="20"/>
    </row>
    <row r="12" spans="1:10" ht="15" x14ac:dyDescent="0.25">
      <c r="A12" s="36" t="s">
        <v>132</v>
      </c>
      <c r="C12" s="5">
        <v>1261218.43</v>
      </c>
      <c r="D12" s="5">
        <v>220000</v>
      </c>
      <c r="E12" s="38">
        <f t="shared" si="0"/>
        <v>1481218.43</v>
      </c>
      <c r="F12" s="5">
        <v>812917.46</v>
      </c>
      <c r="G12" s="5">
        <v>812917.46</v>
      </c>
      <c r="H12" s="38">
        <f t="shared" si="1"/>
        <v>668300.97</v>
      </c>
      <c r="I12" s="20"/>
      <c r="J12" s="20"/>
    </row>
    <row r="13" spans="1:10" ht="15" x14ac:dyDescent="0.25">
      <c r="A13" s="36" t="s">
        <v>133</v>
      </c>
      <c r="C13" s="5">
        <v>12171436.619999999</v>
      </c>
      <c r="D13" s="5">
        <v>1794568.45</v>
      </c>
      <c r="E13" s="38">
        <f t="shared" si="0"/>
        <v>13966005.069999998</v>
      </c>
      <c r="F13" s="5">
        <v>8167837.9299999997</v>
      </c>
      <c r="G13" s="5">
        <v>8167837.9299999997</v>
      </c>
      <c r="H13" s="38">
        <f t="shared" si="1"/>
        <v>5798167.1399999987</v>
      </c>
      <c r="I13" s="20"/>
      <c r="J13" s="20"/>
    </row>
    <row r="14" spans="1:10" ht="15" x14ac:dyDescent="0.25">
      <c r="A14" s="35"/>
      <c r="B14" s="46"/>
      <c r="C14" s="38"/>
      <c r="D14" s="38"/>
      <c r="E14" s="38"/>
      <c r="F14" s="38"/>
      <c r="G14" s="38"/>
      <c r="H14" s="38"/>
      <c r="I14" s="20"/>
      <c r="J14" s="20"/>
    </row>
    <row r="15" spans="1:10" ht="15" x14ac:dyDescent="0.25">
      <c r="A15" s="45"/>
      <c r="B15" s="47"/>
      <c r="C15" s="39"/>
      <c r="D15" s="39"/>
      <c r="E15" s="39"/>
      <c r="F15" s="39"/>
      <c r="G15" s="39"/>
      <c r="H15" s="39"/>
      <c r="I15" s="20"/>
      <c r="J15" s="20"/>
    </row>
    <row r="16" spans="1:10" ht="15" x14ac:dyDescent="0.25">
      <c r="A16" s="48"/>
      <c r="B16" s="37" t="s">
        <v>50</v>
      </c>
      <c r="C16" s="40">
        <f>SUM(C7:C15)</f>
        <v>42803792.329999998</v>
      </c>
      <c r="D16" s="40">
        <f t="shared" ref="D16:H16" si="2">SUM(D7:D15)</f>
        <v>21217287.52</v>
      </c>
      <c r="E16" s="40">
        <f t="shared" si="2"/>
        <v>64021079.850000001</v>
      </c>
      <c r="F16" s="40">
        <f t="shared" si="2"/>
        <v>32566934.459999997</v>
      </c>
      <c r="G16" s="40">
        <f t="shared" si="2"/>
        <v>31975455.949999999</v>
      </c>
      <c r="H16" s="40">
        <f t="shared" si="2"/>
        <v>31454145.390000001</v>
      </c>
      <c r="I16" s="20"/>
      <c r="J16" s="20"/>
    </row>
    <row r="17" spans="1:8" x14ac:dyDescent="0.2">
      <c r="A17" s="35"/>
      <c r="B17" s="35"/>
      <c r="C17" s="35"/>
      <c r="D17" s="35"/>
      <c r="E17" s="35"/>
      <c r="F17" s="35"/>
      <c r="G17" s="35"/>
      <c r="H17" s="35"/>
    </row>
    <row r="18" spans="1:8" x14ac:dyDescent="0.2">
      <c r="A18" s="35"/>
      <c r="B18" s="35"/>
      <c r="C18" s="35"/>
      <c r="D18" s="35"/>
      <c r="E18" s="35"/>
      <c r="F18" s="35"/>
      <c r="G18" s="35"/>
      <c r="H18" s="35"/>
    </row>
    <row r="19" spans="1:8" ht="66" customHeight="1" x14ac:dyDescent="0.2">
      <c r="A19" s="65" t="s">
        <v>143</v>
      </c>
      <c r="B19" s="66"/>
      <c r="C19" s="66"/>
      <c r="D19" s="66"/>
      <c r="E19" s="66"/>
      <c r="F19" s="66"/>
      <c r="G19" s="66"/>
      <c r="H19" s="67"/>
    </row>
    <row r="20" spans="1:8" x14ac:dyDescent="0.2">
      <c r="A20" s="35"/>
      <c r="B20" s="35"/>
      <c r="C20" s="35"/>
      <c r="D20" s="35"/>
      <c r="E20" s="35"/>
      <c r="F20" s="35"/>
      <c r="G20" s="35"/>
      <c r="H20" s="35"/>
    </row>
    <row r="21" spans="1:8" x14ac:dyDescent="0.2">
      <c r="A21" s="68" t="s">
        <v>51</v>
      </c>
      <c r="B21" s="69"/>
      <c r="C21" s="65" t="s">
        <v>57</v>
      </c>
      <c r="D21" s="66"/>
      <c r="E21" s="66"/>
      <c r="F21" s="66"/>
      <c r="G21" s="67"/>
      <c r="H21" s="63" t="s">
        <v>56</v>
      </c>
    </row>
    <row r="22" spans="1:8" ht="22.5" x14ac:dyDescent="0.2">
      <c r="A22" s="70"/>
      <c r="B22" s="71"/>
      <c r="C22" s="25" t="s">
        <v>52</v>
      </c>
      <c r="D22" s="25" t="s">
        <v>117</v>
      </c>
      <c r="E22" s="25" t="s">
        <v>53</v>
      </c>
      <c r="F22" s="25" t="s">
        <v>54</v>
      </c>
      <c r="G22" s="25" t="s">
        <v>55</v>
      </c>
      <c r="H22" s="64"/>
    </row>
    <row r="23" spans="1:8" x14ac:dyDescent="0.2">
      <c r="A23" s="72"/>
      <c r="B23" s="73"/>
      <c r="C23" s="26">
        <v>1</v>
      </c>
      <c r="D23" s="26">
        <v>2</v>
      </c>
      <c r="E23" s="26" t="s">
        <v>118</v>
      </c>
      <c r="F23" s="26">
        <v>4</v>
      </c>
      <c r="G23" s="26">
        <v>5</v>
      </c>
      <c r="H23" s="26" t="s">
        <v>119</v>
      </c>
    </row>
    <row r="24" spans="1:8" x14ac:dyDescent="0.2">
      <c r="A24" s="42"/>
      <c r="B24" s="49"/>
      <c r="C24" s="50"/>
      <c r="D24" s="50"/>
      <c r="E24" s="50"/>
      <c r="F24" s="50"/>
      <c r="G24" s="50"/>
      <c r="H24" s="50"/>
    </row>
    <row r="25" spans="1:8" x14ac:dyDescent="0.2">
      <c r="A25" s="45" t="s">
        <v>8</v>
      </c>
      <c r="B25" s="35"/>
      <c r="C25" s="29">
        <v>0</v>
      </c>
      <c r="D25" s="29">
        <v>0</v>
      </c>
      <c r="E25" s="29">
        <f>+C25+D25</f>
        <v>0</v>
      </c>
      <c r="F25" s="29">
        <v>0</v>
      </c>
      <c r="G25" s="29">
        <v>0</v>
      </c>
      <c r="H25" s="29">
        <f>+E25-F25</f>
        <v>0</v>
      </c>
    </row>
    <row r="26" spans="1:8" x14ac:dyDescent="0.2">
      <c r="A26" s="45" t="s">
        <v>9</v>
      </c>
      <c r="B26" s="35"/>
      <c r="C26" s="29">
        <v>0</v>
      </c>
      <c r="D26" s="29">
        <v>0</v>
      </c>
      <c r="E26" s="29">
        <f t="shared" ref="E26:E28" si="3">+C26+D26</f>
        <v>0</v>
      </c>
      <c r="F26" s="29">
        <v>0</v>
      </c>
      <c r="G26" s="29">
        <v>0</v>
      </c>
      <c r="H26" s="29">
        <f t="shared" ref="H26:H28" si="4">+E26-F26</f>
        <v>0</v>
      </c>
    </row>
    <row r="27" spans="1:8" x14ac:dyDescent="0.2">
      <c r="A27" s="45" t="s">
        <v>10</v>
      </c>
      <c r="B27" s="35"/>
      <c r="C27" s="29">
        <v>0</v>
      </c>
      <c r="D27" s="29">
        <v>0</v>
      </c>
      <c r="E27" s="29">
        <f t="shared" si="3"/>
        <v>0</v>
      </c>
      <c r="F27" s="29">
        <v>0</v>
      </c>
      <c r="G27" s="29">
        <v>0</v>
      </c>
      <c r="H27" s="29">
        <f t="shared" si="4"/>
        <v>0</v>
      </c>
    </row>
    <row r="28" spans="1:8" x14ac:dyDescent="0.2">
      <c r="A28" s="45" t="s">
        <v>141</v>
      </c>
      <c r="B28" s="35"/>
      <c r="C28" s="29">
        <v>0</v>
      </c>
      <c r="D28" s="29">
        <v>0</v>
      </c>
      <c r="E28" s="29">
        <f t="shared" si="3"/>
        <v>0</v>
      </c>
      <c r="F28" s="29">
        <v>0</v>
      </c>
      <c r="G28" s="29">
        <v>0</v>
      </c>
      <c r="H28" s="29">
        <f t="shared" si="4"/>
        <v>0</v>
      </c>
    </row>
    <row r="29" spans="1:8" x14ac:dyDescent="0.2">
      <c r="A29" s="45"/>
      <c r="B29" s="35"/>
      <c r="C29" s="52"/>
      <c r="D29" s="52"/>
      <c r="E29" s="52"/>
      <c r="F29" s="52"/>
      <c r="G29" s="52"/>
      <c r="H29" s="52"/>
    </row>
    <row r="30" spans="1:8" x14ac:dyDescent="0.2">
      <c r="A30" s="48"/>
      <c r="B30" s="37" t="s">
        <v>50</v>
      </c>
      <c r="C30" s="29">
        <f>SUM(C25:C29)</f>
        <v>0</v>
      </c>
      <c r="D30" s="29">
        <f t="shared" ref="D30:H30" si="5">SUM(D25:D29)</f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</row>
    <row r="31" spans="1:8" x14ac:dyDescent="0.2">
      <c r="A31" s="35"/>
      <c r="B31" s="35"/>
      <c r="C31" s="35"/>
      <c r="D31" s="35"/>
      <c r="E31" s="35"/>
      <c r="F31" s="35"/>
      <c r="G31" s="35"/>
      <c r="H31" s="35"/>
    </row>
    <row r="32" spans="1:8" x14ac:dyDescent="0.2">
      <c r="A32" s="35"/>
      <c r="B32" s="35"/>
      <c r="C32" s="35"/>
      <c r="D32" s="35"/>
      <c r="E32" s="35"/>
      <c r="F32" s="35"/>
      <c r="G32" s="35"/>
      <c r="H32" s="35"/>
    </row>
    <row r="33" spans="1:8" ht="73.5" customHeight="1" x14ac:dyDescent="0.2">
      <c r="A33" s="65" t="s">
        <v>144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74"/>
      <c r="B34" s="74"/>
      <c r="C34" s="65" t="s">
        <v>57</v>
      </c>
      <c r="D34" s="66"/>
      <c r="E34" s="66"/>
      <c r="F34" s="66"/>
      <c r="G34" s="67"/>
      <c r="H34" s="63" t="s">
        <v>56</v>
      </c>
    </row>
    <row r="35" spans="1:8" ht="22.5" x14ac:dyDescent="0.2">
      <c r="A35" s="75" t="s">
        <v>51</v>
      </c>
      <c r="B35" s="75" t="s">
        <v>51</v>
      </c>
      <c r="C35" s="25" t="s">
        <v>52</v>
      </c>
      <c r="D35" s="25" t="s">
        <v>117</v>
      </c>
      <c r="E35" s="25" t="s">
        <v>53</v>
      </c>
      <c r="F35" s="25" t="s">
        <v>54</v>
      </c>
      <c r="G35" s="25" t="s">
        <v>55</v>
      </c>
      <c r="H35" s="64"/>
    </row>
    <row r="36" spans="1:8" x14ac:dyDescent="0.2">
      <c r="A36" s="76"/>
      <c r="B36" s="76"/>
      <c r="C36" s="26">
        <v>1</v>
      </c>
      <c r="D36" s="26">
        <v>2</v>
      </c>
      <c r="E36" s="26" t="s">
        <v>118</v>
      </c>
      <c r="F36" s="26">
        <v>4</v>
      </c>
      <c r="G36" s="26">
        <v>5</v>
      </c>
      <c r="H36" s="26" t="s">
        <v>119</v>
      </c>
    </row>
    <row r="37" spans="1:8" x14ac:dyDescent="0.2">
      <c r="A37" s="42"/>
      <c r="B37" s="49"/>
      <c r="C37" s="50"/>
      <c r="D37" s="50"/>
      <c r="E37" s="50"/>
      <c r="F37" s="50"/>
      <c r="G37" s="50"/>
      <c r="H37" s="50"/>
    </row>
    <row r="38" spans="1:8" x14ac:dyDescent="0.2">
      <c r="A38" s="45"/>
      <c r="B38" s="53" t="s">
        <v>12</v>
      </c>
      <c r="C38" s="5">
        <v>42803792.329999998</v>
      </c>
      <c r="D38" s="5">
        <v>21217287.52</v>
      </c>
      <c r="E38" s="51">
        <f>+C38+D38</f>
        <v>64021079.849999994</v>
      </c>
      <c r="F38" s="5">
        <v>32566934.460000001</v>
      </c>
      <c r="G38" s="5">
        <v>31975455.949999999</v>
      </c>
      <c r="H38" s="51">
        <f>+E38-F38</f>
        <v>31454145.389999993</v>
      </c>
    </row>
    <row r="39" spans="1:8" x14ac:dyDescent="0.2">
      <c r="A39" s="45"/>
      <c r="B39" s="53"/>
      <c r="C39" s="51"/>
      <c r="D39" s="51"/>
      <c r="E39" s="51"/>
      <c r="H39" s="29"/>
    </row>
    <row r="40" spans="1:8" x14ac:dyDescent="0.2">
      <c r="A40" s="45"/>
      <c r="B40" s="53" t="s">
        <v>11</v>
      </c>
      <c r="C40" s="29">
        <v>0</v>
      </c>
      <c r="D40" s="29">
        <v>0</v>
      </c>
      <c r="E40" s="29">
        <f>+C40+D40</f>
        <v>0</v>
      </c>
      <c r="F40" s="29">
        <v>0</v>
      </c>
      <c r="G40" s="29">
        <v>0</v>
      </c>
      <c r="H40" s="29">
        <f t="shared" ref="H40:H50" si="6">+E40-F40</f>
        <v>0</v>
      </c>
    </row>
    <row r="41" spans="1:8" x14ac:dyDescent="0.2">
      <c r="A41" s="45"/>
      <c r="B41" s="53"/>
      <c r="C41" s="29"/>
      <c r="D41" s="29"/>
      <c r="E41" s="29"/>
      <c r="F41" s="29"/>
      <c r="G41" s="29"/>
      <c r="H41" s="29"/>
    </row>
    <row r="42" spans="1:8" ht="22.5" x14ac:dyDescent="0.2">
      <c r="A42" s="45"/>
      <c r="B42" s="53" t="s">
        <v>13</v>
      </c>
      <c r="C42" s="29">
        <v>0</v>
      </c>
      <c r="D42" s="29">
        <v>0</v>
      </c>
      <c r="E42" s="29">
        <f t="shared" ref="E42:E50" si="7">+C42+D42</f>
        <v>0</v>
      </c>
      <c r="F42" s="29">
        <v>0</v>
      </c>
      <c r="G42" s="29">
        <v>0</v>
      </c>
      <c r="H42" s="29">
        <f t="shared" si="6"/>
        <v>0</v>
      </c>
    </row>
    <row r="43" spans="1:8" x14ac:dyDescent="0.2">
      <c r="A43" s="45"/>
      <c r="B43" s="53"/>
      <c r="C43" s="29"/>
      <c r="D43" s="29"/>
      <c r="E43" s="29"/>
      <c r="F43" s="29"/>
      <c r="G43" s="29"/>
      <c r="H43" s="29"/>
    </row>
    <row r="44" spans="1:8" ht="22.5" x14ac:dyDescent="0.2">
      <c r="A44" s="45"/>
      <c r="B44" s="53" t="s">
        <v>25</v>
      </c>
      <c r="C44" s="29">
        <v>0</v>
      </c>
      <c r="D44" s="29">
        <v>0</v>
      </c>
      <c r="E44" s="29">
        <f t="shared" si="7"/>
        <v>0</v>
      </c>
      <c r="F44" s="29">
        <v>0</v>
      </c>
      <c r="G44" s="29">
        <v>0</v>
      </c>
      <c r="H44" s="29">
        <f t="shared" si="6"/>
        <v>0</v>
      </c>
    </row>
    <row r="45" spans="1:8" x14ac:dyDescent="0.2">
      <c r="A45" s="45"/>
      <c r="B45" s="53"/>
      <c r="C45" s="29"/>
      <c r="D45" s="29"/>
      <c r="E45" s="29"/>
      <c r="F45" s="29"/>
      <c r="G45" s="29"/>
      <c r="H45" s="29"/>
    </row>
    <row r="46" spans="1:8" ht="22.5" x14ac:dyDescent="0.2">
      <c r="A46" s="45"/>
      <c r="B46" s="53" t="s">
        <v>26</v>
      </c>
      <c r="C46" s="29">
        <v>0</v>
      </c>
      <c r="D46" s="29">
        <v>0</v>
      </c>
      <c r="E46" s="29">
        <f t="shared" si="7"/>
        <v>0</v>
      </c>
      <c r="F46" s="29">
        <v>0</v>
      </c>
      <c r="G46" s="29">
        <v>0</v>
      </c>
      <c r="H46" s="29">
        <f t="shared" si="6"/>
        <v>0</v>
      </c>
    </row>
    <row r="47" spans="1:8" x14ac:dyDescent="0.2">
      <c r="A47" s="45"/>
      <c r="B47" s="53"/>
      <c r="C47" s="29"/>
      <c r="D47" s="29"/>
      <c r="E47" s="29"/>
      <c r="F47" s="29"/>
      <c r="G47" s="29"/>
      <c r="H47" s="29"/>
    </row>
    <row r="48" spans="1:8" ht="22.5" x14ac:dyDescent="0.2">
      <c r="A48" s="45"/>
      <c r="B48" s="53" t="s">
        <v>142</v>
      </c>
      <c r="C48" s="29">
        <v>0</v>
      </c>
      <c r="D48" s="29">
        <v>0</v>
      </c>
      <c r="E48" s="29">
        <f t="shared" si="7"/>
        <v>0</v>
      </c>
      <c r="F48" s="29">
        <v>0</v>
      </c>
      <c r="G48" s="29">
        <v>0</v>
      </c>
      <c r="H48" s="29">
        <f t="shared" si="6"/>
        <v>0</v>
      </c>
    </row>
    <row r="49" spans="1:8" x14ac:dyDescent="0.2">
      <c r="A49" s="45"/>
      <c r="B49" s="53"/>
      <c r="C49" s="29"/>
      <c r="D49" s="29"/>
      <c r="E49" s="29"/>
      <c r="F49" s="29"/>
      <c r="G49" s="29"/>
      <c r="H49" s="29"/>
    </row>
    <row r="50" spans="1:8" x14ac:dyDescent="0.2">
      <c r="A50" s="45"/>
      <c r="B50" s="53" t="s">
        <v>14</v>
      </c>
      <c r="C50" s="29">
        <v>0</v>
      </c>
      <c r="D50" s="29">
        <v>0</v>
      </c>
      <c r="E50" s="29">
        <f t="shared" si="7"/>
        <v>0</v>
      </c>
      <c r="F50" s="29">
        <v>0</v>
      </c>
      <c r="G50" s="29">
        <v>0</v>
      </c>
      <c r="H50" s="29">
        <f t="shared" si="6"/>
        <v>0</v>
      </c>
    </row>
    <row r="51" spans="1:8" x14ac:dyDescent="0.2">
      <c r="A51" s="54"/>
      <c r="B51" s="55"/>
      <c r="C51" s="52"/>
      <c r="D51" s="52"/>
      <c r="E51" s="52"/>
      <c r="F51" s="29"/>
      <c r="G51" s="29"/>
      <c r="H51" s="29"/>
    </row>
    <row r="52" spans="1:8" x14ac:dyDescent="0.2">
      <c r="A52" s="48"/>
      <c r="B52" s="37" t="s">
        <v>50</v>
      </c>
      <c r="C52" s="40">
        <f>SUM(C38:C51)</f>
        <v>42803792.329999998</v>
      </c>
      <c r="D52" s="40">
        <f t="shared" ref="D52:E52" si="8">SUM(D38:D51)</f>
        <v>21217287.52</v>
      </c>
      <c r="E52" s="40">
        <f t="shared" si="8"/>
        <v>64021079.849999994</v>
      </c>
      <c r="F52" s="40">
        <f t="shared" ref="F52" si="9">SUM(F38:F51)</f>
        <v>32566934.460000001</v>
      </c>
      <c r="G52" s="40">
        <f t="shared" ref="G52" si="10">SUM(G38:G51)</f>
        <v>31975455.949999999</v>
      </c>
      <c r="H52" s="40">
        <f t="shared" ref="H52" si="11">SUM(H38:H51)</f>
        <v>31454145.389999993</v>
      </c>
    </row>
    <row r="57" spans="1:8" x14ac:dyDescent="0.2">
      <c r="A57" s="1" t="s">
        <v>136</v>
      </c>
      <c r="B57" s="1"/>
      <c r="C57" s="1"/>
      <c r="D57" s="1"/>
      <c r="E57" s="1"/>
    </row>
    <row r="58" spans="1:8" x14ac:dyDescent="0.2">
      <c r="A58" s="1"/>
      <c r="B58" s="1"/>
      <c r="C58" s="1"/>
      <c r="D58" s="1"/>
      <c r="E58" s="1"/>
    </row>
    <row r="59" spans="1:8" x14ac:dyDescent="0.2">
      <c r="A59" s="1"/>
      <c r="B59" s="1"/>
      <c r="C59" s="1"/>
      <c r="D59" s="1"/>
      <c r="E59" s="1"/>
    </row>
    <row r="60" spans="1:8" x14ac:dyDescent="0.2">
      <c r="A60" s="1"/>
      <c r="B60" s="1"/>
      <c r="C60" s="1"/>
      <c r="D60" s="1"/>
      <c r="E60" s="1"/>
    </row>
    <row r="61" spans="1:8" x14ac:dyDescent="0.2">
      <c r="A61" s="1"/>
      <c r="B61" s="1"/>
      <c r="C61" s="1"/>
      <c r="D61" s="1"/>
      <c r="E61" s="1"/>
    </row>
    <row r="62" spans="1:8" x14ac:dyDescent="0.2">
      <c r="A62" s="19" t="s">
        <v>137</v>
      </c>
      <c r="C62" s="1"/>
      <c r="D62" s="1"/>
      <c r="E62" s="19" t="s">
        <v>138</v>
      </c>
    </row>
    <row r="63" spans="1:8" x14ac:dyDescent="0.2">
      <c r="A63" s="19" t="s">
        <v>139</v>
      </c>
      <c r="C63" s="1"/>
      <c r="D63" s="1"/>
      <c r="E63" s="19" t="s">
        <v>140</v>
      </c>
    </row>
    <row r="64" spans="1:8" x14ac:dyDescent="0.2">
      <c r="A64" s="1"/>
      <c r="B64" s="1"/>
      <c r="C64" s="1"/>
      <c r="D64" s="1"/>
      <c r="E64" s="1"/>
    </row>
  </sheetData>
  <mergeCells count="11">
    <mergeCell ref="A33:H33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ageMargins left="0.70866141732283472" right="0.70866141732283472" top="0.74803149606299213" bottom="0.74803149606299213" header="0.31496062992125984" footer="0.31496062992125984"/>
  <pageSetup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showGridLines="0" tabSelected="1" workbookViewId="0">
      <selection activeCell="A10" sqref="A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60" t="s">
        <v>135</v>
      </c>
      <c r="B1" s="58"/>
      <c r="C1" s="58"/>
      <c r="D1" s="58"/>
      <c r="E1" s="58"/>
      <c r="F1" s="58"/>
      <c r="G1" s="59"/>
    </row>
    <row r="2" spans="1:7" x14ac:dyDescent="0.2">
      <c r="A2" s="74"/>
      <c r="B2" s="60" t="s">
        <v>57</v>
      </c>
      <c r="C2" s="58"/>
      <c r="D2" s="58"/>
      <c r="E2" s="58"/>
      <c r="F2" s="59"/>
      <c r="G2" s="61" t="s">
        <v>56</v>
      </c>
    </row>
    <row r="3" spans="1:7" ht="24.95" customHeight="1" x14ac:dyDescent="0.2">
      <c r="A3" s="75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62"/>
    </row>
    <row r="4" spans="1:7" x14ac:dyDescent="0.2">
      <c r="A4" s="75"/>
      <c r="B4" s="34">
        <v>1</v>
      </c>
      <c r="C4" s="34">
        <v>2</v>
      </c>
      <c r="D4" s="34" t="s">
        <v>118</v>
      </c>
      <c r="E4" s="34">
        <v>4</v>
      </c>
      <c r="F4" s="34">
        <v>5</v>
      </c>
      <c r="G4" s="34" t="s">
        <v>119</v>
      </c>
    </row>
    <row r="5" spans="1:7" x14ac:dyDescent="0.2">
      <c r="A5" s="57"/>
      <c r="B5" s="56"/>
      <c r="C5" s="56"/>
      <c r="D5" s="56"/>
      <c r="E5" s="56"/>
      <c r="F5" s="56"/>
      <c r="G5" s="56"/>
    </row>
    <row r="6" spans="1:7" x14ac:dyDescent="0.2">
      <c r="A6" s="6" t="s">
        <v>15</v>
      </c>
      <c r="B6" s="11">
        <f t="shared" ref="B6:G6" si="0">SUM(B7:B14)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18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18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18" t="s">
        <v>145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18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18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18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18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18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18"/>
      <c r="B15" s="5"/>
      <c r="C15" s="5"/>
      <c r="D15" s="5"/>
      <c r="E15" s="5"/>
      <c r="F15" s="5"/>
      <c r="G15" s="5"/>
    </row>
    <row r="16" spans="1:7" x14ac:dyDescent="0.2">
      <c r="A16" s="6" t="s">
        <v>19</v>
      </c>
      <c r="B16" s="11">
        <f t="shared" ref="B16:G16" si="3">SUM(B17:B23)</f>
        <v>42803792.329999998</v>
      </c>
      <c r="C16" s="11">
        <f t="shared" si="3"/>
        <v>21217287.52</v>
      </c>
      <c r="D16" s="11">
        <f t="shared" si="3"/>
        <v>64021079.849999994</v>
      </c>
      <c r="E16" s="11">
        <f t="shared" si="3"/>
        <v>32566934.460000001</v>
      </c>
      <c r="F16" s="11">
        <f t="shared" si="3"/>
        <v>31975455.949999999</v>
      </c>
      <c r="G16" s="11">
        <f t="shared" si="3"/>
        <v>31454145.389999993</v>
      </c>
    </row>
    <row r="17" spans="1:7" x14ac:dyDescent="0.2">
      <c r="A17" s="18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18" t="s">
        <v>27</v>
      </c>
      <c r="B18" s="5">
        <v>42803792.329999998</v>
      </c>
      <c r="C18" s="5">
        <v>21217287.52</v>
      </c>
      <c r="D18" s="5">
        <f t="shared" ref="D18:D23" si="5">B18+C18</f>
        <v>64021079.849999994</v>
      </c>
      <c r="E18" s="5">
        <v>32566934.460000001</v>
      </c>
      <c r="F18" s="5">
        <v>31975455.949999999</v>
      </c>
      <c r="G18" s="5">
        <f t="shared" si="4"/>
        <v>31454145.389999993</v>
      </c>
    </row>
    <row r="19" spans="1:7" x14ac:dyDescent="0.2">
      <c r="A19" s="18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18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18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18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18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18"/>
      <c r="B24" s="5"/>
      <c r="C24" s="5"/>
      <c r="D24" s="5"/>
      <c r="E24" s="5"/>
      <c r="F24" s="5"/>
      <c r="G24" s="5"/>
    </row>
    <row r="25" spans="1:7" x14ac:dyDescent="0.2">
      <c r="A25" s="6" t="s">
        <v>46</v>
      </c>
      <c r="B25" s="11">
        <f t="shared" ref="B25:G25" si="6">SUM(B26:B34)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</row>
    <row r="26" spans="1:7" x14ac:dyDescent="0.2">
      <c r="A26" s="18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18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18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18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18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18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18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18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18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18"/>
      <c r="B35" s="5"/>
      <c r="C35" s="5"/>
      <c r="D35" s="5"/>
      <c r="E35" s="5"/>
      <c r="F35" s="5"/>
      <c r="G35" s="5"/>
    </row>
    <row r="36" spans="1:7" x14ac:dyDescent="0.2">
      <c r="A36" s="6" t="s">
        <v>31</v>
      </c>
      <c r="B36" s="11">
        <f t="shared" ref="B36:G36" si="9">SUM(B37:B40)</f>
        <v>0</v>
      </c>
      <c r="C36" s="11">
        <f t="shared" si="9"/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</row>
    <row r="37" spans="1:7" x14ac:dyDescent="0.2">
      <c r="A37" s="18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18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18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18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18"/>
      <c r="B41" s="5"/>
      <c r="C41" s="5"/>
      <c r="D41" s="5"/>
      <c r="E41" s="5"/>
      <c r="F41" s="5"/>
      <c r="G41" s="5"/>
    </row>
    <row r="42" spans="1:7" x14ac:dyDescent="0.2">
      <c r="A42" s="9" t="s">
        <v>50</v>
      </c>
      <c r="B42" s="13">
        <f t="shared" ref="B42:G42" si="12">SUM(B36+B25+B16+B6)</f>
        <v>42803792.329999998</v>
      </c>
      <c r="C42" s="13">
        <f t="shared" si="12"/>
        <v>21217287.52</v>
      </c>
      <c r="D42" s="13">
        <f t="shared" si="12"/>
        <v>64021079.849999994</v>
      </c>
      <c r="E42" s="13">
        <f t="shared" si="12"/>
        <v>32566934.460000001</v>
      </c>
      <c r="F42" s="13">
        <f t="shared" si="12"/>
        <v>31975455.949999999</v>
      </c>
      <c r="G42" s="13">
        <f t="shared" si="12"/>
        <v>31454145.389999993</v>
      </c>
    </row>
    <row r="44" spans="1:7" x14ac:dyDescent="0.2">
      <c r="A44" s="1" t="s">
        <v>136</v>
      </c>
    </row>
    <row r="49" spans="1:2" x14ac:dyDescent="0.2">
      <c r="A49" s="19" t="s">
        <v>137</v>
      </c>
      <c r="B49" s="19" t="s">
        <v>138</v>
      </c>
    </row>
    <row r="50" spans="1:2" x14ac:dyDescent="0.2">
      <c r="A50" s="19" t="s">
        <v>139</v>
      </c>
      <c r="B50" s="19" t="s">
        <v>140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2023-10-26T19:54:09Z</cp:lastPrinted>
  <dcterms:created xsi:type="dcterms:W3CDTF">2014-02-10T03:37:14Z</dcterms:created>
  <dcterms:modified xsi:type="dcterms:W3CDTF">2023-10-26T23:21:52Z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