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1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esktop\INFORMACION TRIMESTRAL Y CUENTAS PUBLICAS\3ER TRIMESTRE 2022\"/>
    </mc:Choice>
  </mc:AlternateContent>
  <xr:revisionPtr revIDLastSave="0" documentId="13_ncr:1_{DBE85317-03EE-4464-B7FA-B797C4D5EC89}" xr6:coauthVersionLast="47" xr6:coauthVersionMax="47" xr10:uidLastSave="{00000000-0000-0000-0000-000000000000}"/>
  <bookViews>
    <workbookView xWindow="-108" yWindow="-108" windowWidth="23256" windowHeight="12576" tabRatio="885" activeTab="3" xr2:uid="{00000000-000D-0000-FFFF-FFFF00000000}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91029"/>
</workbook>
</file>

<file path=xl/calcChain.xml><?xml version="1.0" encoding="utf-8"?>
<calcChain xmlns="http://schemas.openxmlformats.org/spreadsheetml/2006/main">
  <c r="G52" i="4" l="1"/>
  <c r="F52" i="4"/>
  <c r="D52" i="4"/>
  <c r="H44" i="4"/>
  <c r="E50" i="4"/>
  <c r="H50" i="4" s="1"/>
  <c r="E48" i="4"/>
  <c r="H48" i="4" s="1"/>
  <c r="E46" i="4"/>
  <c r="H46" i="4" s="1"/>
  <c r="E44" i="4"/>
  <c r="E42" i="4"/>
  <c r="H42" i="4" s="1"/>
  <c r="E40" i="4"/>
  <c r="H40" i="4" s="1"/>
  <c r="E38" i="4"/>
  <c r="E52" i="4" s="1"/>
  <c r="C52" i="4"/>
  <c r="G30" i="4"/>
  <c r="F30" i="4"/>
  <c r="H28" i="4"/>
  <c r="H27" i="4"/>
  <c r="H26" i="4"/>
  <c r="H25" i="4"/>
  <c r="H30" i="4" s="1"/>
  <c r="E28" i="4"/>
  <c r="E27" i="4"/>
  <c r="E26" i="4"/>
  <c r="E25" i="4"/>
  <c r="E30" i="4" s="1"/>
  <c r="D30" i="4"/>
  <c r="C30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16" i="4"/>
  <c r="F16" i="4"/>
  <c r="D16" i="4"/>
  <c r="C16" i="4"/>
  <c r="H38" i="4" l="1"/>
  <c r="H52" i="4" s="1"/>
  <c r="H16" i="4"/>
  <c r="E16" i="4"/>
  <c r="H38" i="5" l="1"/>
  <c r="H33" i="5"/>
  <c r="H30" i="5"/>
  <c r="H27" i="5"/>
  <c r="H22" i="5"/>
  <c r="H19" i="5"/>
  <c r="H14" i="5"/>
  <c r="H8" i="5"/>
  <c r="E40" i="5"/>
  <c r="H40" i="5" s="1"/>
  <c r="E39" i="5"/>
  <c r="H39" i="5" s="1"/>
  <c r="E38" i="5"/>
  <c r="E37" i="5"/>
  <c r="H37" i="5" s="1"/>
  <c r="E34" i="5"/>
  <c r="H34" i="5" s="1"/>
  <c r="E33" i="5"/>
  <c r="E32" i="5"/>
  <c r="H32" i="5" s="1"/>
  <c r="E31" i="5"/>
  <c r="H31" i="5" s="1"/>
  <c r="E30" i="5"/>
  <c r="E29" i="5"/>
  <c r="H29" i="5" s="1"/>
  <c r="E28" i="5"/>
  <c r="H28" i="5" s="1"/>
  <c r="E27" i="5"/>
  <c r="E26" i="5"/>
  <c r="H26" i="5" s="1"/>
  <c r="E23" i="5"/>
  <c r="H23" i="5" s="1"/>
  <c r="E22" i="5"/>
  <c r="E21" i="5"/>
  <c r="H21" i="5" s="1"/>
  <c r="E20" i="5"/>
  <c r="H20" i="5" s="1"/>
  <c r="E19" i="5"/>
  <c r="E18" i="5"/>
  <c r="H18" i="5" s="1"/>
  <c r="E17" i="5"/>
  <c r="H17" i="5" s="1"/>
  <c r="E14" i="5"/>
  <c r="E13" i="5"/>
  <c r="H13" i="5" s="1"/>
  <c r="E12" i="5"/>
  <c r="H12" i="5" s="1"/>
  <c r="E11" i="5"/>
  <c r="H11" i="5" s="1"/>
  <c r="E10" i="5"/>
  <c r="H10" i="5" s="1"/>
  <c r="E9" i="5"/>
  <c r="H9" i="5" s="1"/>
  <c r="E8" i="5"/>
  <c r="E7" i="5"/>
  <c r="H7" i="5" s="1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42" i="5" s="1"/>
  <c r="C6" i="5"/>
  <c r="H12" i="8"/>
  <c r="G16" i="8"/>
  <c r="F16" i="8"/>
  <c r="E14" i="8"/>
  <c r="H14" i="8" s="1"/>
  <c r="E12" i="8"/>
  <c r="E10" i="8"/>
  <c r="H10" i="8" s="1"/>
  <c r="E8" i="8"/>
  <c r="H8" i="8" s="1"/>
  <c r="E6" i="8"/>
  <c r="H6" i="8" s="1"/>
  <c r="D16" i="8"/>
  <c r="C16" i="8"/>
  <c r="E6" i="6"/>
  <c r="H6" i="6" s="1"/>
  <c r="E7" i="6"/>
  <c r="H7" i="6" s="1"/>
  <c r="E8" i="6"/>
  <c r="H8" i="6" s="1"/>
  <c r="E9" i="6"/>
  <c r="H9" i="6" s="1"/>
  <c r="E10" i="6"/>
  <c r="H10" i="6" s="1"/>
  <c r="E11" i="6"/>
  <c r="E12" i="6"/>
  <c r="H75" i="6"/>
  <c r="H72" i="6"/>
  <c r="H66" i="6"/>
  <c r="H63" i="6"/>
  <c r="H60" i="6"/>
  <c r="H51" i="6"/>
  <c r="H48" i="6"/>
  <c r="H45" i="6"/>
  <c r="H42" i="6"/>
  <c r="H39" i="6"/>
  <c r="H36" i="6"/>
  <c r="H30" i="6"/>
  <c r="H21" i="6"/>
  <c r="H12" i="6"/>
  <c r="H11" i="6"/>
  <c r="E76" i="6"/>
  <c r="H76" i="6" s="1"/>
  <c r="E75" i="6"/>
  <c r="E74" i="6"/>
  <c r="H74" i="6" s="1"/>
  <c r="E73" i="6"/>
  <c r="H73" i="6" s="1"/>
  <c r="E72" i="6"/>
  <c r="E71" i="6"/>
  <c r="H71" i="6" s="1"/>
  <c r="E70" i="6"/>
  <c r="H70" i="6" s="1"/>
  <c r="E68" i="6"/>
  <c r="H68" i="6" s="1"/>
  <c r="E67" i="6"/>
  <c r="H67" i="6" s="1"/>
  <c r="E66" i="6"/>
  <c r="E65" i="6"/>
  <c r="H65" i="6" s="1"/>
  <c r="E64" i="6"/>
  <c r="H64" i="6" s="1"/>
  <c r="E63" i="6"/>
  <c r="E62" i="6"/>
  <c r="H62" i="6" s="1"/>
  <c r="E61" i="6"/>
  <c r="H61" i="6" s="1"/>
  <c r="E60" i="6"/>
  <c r="E59" i="6"/>
  <c r="H59" i="6" s="1"/>
  <c r="E58" i="6"/>
  <c r="H58" i="6" s="1"/>
  <c r="E56" i="6"/>
  <c r="H56" i="6" s="1"/>
  <c r="E55" i="6"/>
  <c r="H55" i="6" s="1"/>
  <c r="E54" i="6"/>
  <c r="H54" i="6" s="1"/>
  <c r="E52" i="6"/>
  <c r="H52" i="6" s="1"/>
  <c r="E51" i="6"/>
  <c r="E50" i="6"/>
  <c r="H50" i="6" s="1"/>
  <c r="E49" i="6"/>
  <c r="H49" i="6" s="1"/>
  <c r="E48" i="6"/>
  <c r="E47" i="6"/>
  <c r="H47" i="6" s="1"/>
  <c r="E46" i="6"/>
  <c r="H46" i="6" s="1"/>
  <c r="E45" i="6"/>
  <c r="E44" i="6"/>
  <c r="H44" i="6" s="1"/>
  <c r="E42" i="6"/>
  <c r="E41" i="6"/>
  <c r="H41" i="6" s="1"/>
  <c r="E40" i="6"/>
  <c r="H40" i="6" s="1"/>
  <c r="E39" i="6"/>
  <c r="E38" i="6"/>
  <c r="H38" i="6" s="1"/>
  <c r="E37" i="6"/>
  <c r="H37" i="6" s="1"/>
  <c r="E36" i="6"/>
  <c r="E35" i="6"/>
  <c r="H35" i="6" s="1"/>
  <c r="E34" i="6"/>
  <c r="H34" i="6" s="1"/>
  <c r="E32" i="6"/>
  <c r="H32" i="6" s="1"/>
  <c r="E31" i="6"/>
  <c r="H31" i="6" s="1"/>
  <c r="E30" i="6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E69" i="6" s="1"/>
  <c r="H69" i="6" s="1"/>
  <c r="C65" i="6"/>
  <c r="C57" i="6"/>
  <c r="E57" i="6" s="1"/>
  <c r="H57" i="6" s="1"/>
  <c r="C53" i="6"/>
  <c r="C43" i="6"/>
  <c r="C33" i="6"/>
  <c r="E33" i="6" s="1"/>
  <c r="H33" i="6" s="1"/>
  <c r="C23" i="6"/>
  <c r="C13" i="6"/>
  <c r="C5" i="6"/>
  <c r="G42" i="5" l="1"/>
  <c r="E16" i="8"/>
  <c r="E53" i="6"/>
  <c r="H53" i="6" s="1"/>
  <c r="E43" i="6"/>
  <c r="H43" i="6" s="1"/>
  <c r="E23" i="6"/>
  <c r="H23" i="6" s="1"/>
  <c r="E13" i="6"/>
  <c r="H13" i="6" s="1"/>
  <c r="E5" i="6"/>
  <c r="H5" i="6" s="1"/>
  <c r="H16" i="5"/>
  <c r="H25" i="5"/>
  <c r="H36" i="5"/>
  <c r="D42" i="5"/>
  <c r="D77" i="6"/>
  <c r="G77" i="6"/>
  <c r="H6" i="5"/>
  <c r="C77" i="6"/>
  <c r="F77" i="6"/>
  <c r="E6" i="5"/>
  <c r="F42" i="5"/>
  <c r="E36" i="5"/>
  <c r="E25" i="5"/>
  <c r="E16" i="5"/>
  <c r="H16" i="8"/>
  <c r="E42" i="5" l="1"/>
  <c r="H42" i="5"/>
  <c r="H77" i="6"/>
  <c r="E77" i="6"/>
</calcChain>
</file>

<file path=xl/sharedStrings.xml><?xml version="1.0" encoding="utf-8"?>
<sst xmlns="http://schemas.openxmlformats.org/spreadsheetml/2006/main" count="219" uniqueCount="147">
  <si>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</si>
  <si>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</si>
  <si>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</si>
  <si>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</si>
  <si>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</si>
  <si>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</si>
  <si>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</si>
  <si>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</si>
  <si>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</si>
  <si>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</si>
  <si>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</si>
  <si>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</si>
  <si>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</si>
  <si>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</si>
  <si>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</si>
  <si>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</si>
  <si>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</si>
  <si>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</si>
  <si>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</si>
  <si>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</si>
  <si>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</si>
  <si>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</si>
  <si>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</si>
  <si>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</si>
  <si>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</si>
  <si>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</si>
  <si>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</si>
  <si>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</si>
  <si>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</si>
  <si>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</si>
  <si>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</si>
  <si>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</si>
  <si>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</si>
  <si>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</si>
  <si>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</si>
  <si>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</si>
  <si>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</si>
  <si>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</si>
  <si>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</si>
  <si>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</si>
  <si>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</si>
  <si>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</si>
  <si>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</si>
  <si>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</si>
  <si>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</si>
  <si>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</si>
  <si>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</si>
  <si>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</si>
  <si>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</si>
  <si>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</si>
  <si>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</si>
  <si>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</si>
  <si>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</si>
  <si>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</si>
  <si>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</si>
  <si>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</si>
  <si>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</si>
  <si>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</si>
  <si>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</si>
  <si>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</si>
  <si>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</si>
  <si>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</si>
  <si>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</si>
  <si>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</si>
  <si>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</si>
  <si>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</si>
  <si>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</si>
  <si>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</si>
  <si>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</si>
  <si>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</si>
  <si>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</si>
  <si>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</si>
  <si>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</si>
  <si>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</si>
  <si>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</si>
  <si>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</si>
  <si>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</si>
  <si>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</si>
  <si>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</si>
  <si>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</si>
  <si>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</si>
  <si>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</si>
  <si>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</si>
  <si>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</si>
  <si>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</si>
  <si>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</si>
  <si>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</si>
  <si>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</si>
  <si>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</si>
  <si>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</si>
  <si>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</si>
  <si>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</si>
  <si>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</si>
  <si>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</si>
  <si>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</si>
  <si>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</si>
  <si>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</si>
  <si>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</si>
  <si>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</si>
  <si>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</si>
  <si>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</si>
  <si>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</si>
  <si>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</si>
  <si>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</si>
  <si>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</si>
  <si>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</si>
  <si>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</si>
  <si>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</si>
  <si>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</si>
  <si>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</si>
  <si>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</si>
  <si>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</si>
  <si>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</si>
  <si>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</si>
  <si>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</si>
  <si>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</si>
  <si>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</si>
  <si>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</si>
  <si>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</si>
  <si>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</si>
  <si>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</si>
  <si>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</si>
  <si>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</si>
  <si>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</si>
  <si>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</si>
  <si>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</si>
  <si>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</si>
  <si>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</si>
  <si>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Comité Municipal de Agua Potable y Alcantarillado de Apaseo el Grande, Gto.
Estado Analítico del Ejercicio del Presupuesto de Egresos
Clasificación por Objeto del Gasto(Capítulo y Concepto)
Del 1 de Enero AL 30 DE SEPTIEMBRE DEL 2022</t>
  </si>
  <si>
    <t>Comité Municipal de Agua Potable y Alcantarillado de Apaseo el Grande, Gto.
Estado Analítico del Ejercicio del Presupuesto de Egresos
Clasificación Ecónomica (Por Tipo de Gasto)
Del 1 de Enero AL 30 DE SEPTIEMBRE DEL 2022</t>
  </si>
  <si>
    <t>CMAPA ADMON Y ABASTECIMIENTO DEL AGUA</t>
  </si>
  <si>
    <t>COORDINACION ADMINISTRATIVA CONTABLE</t>
  </si>
  <si>
    <t>COORDINACION DE COMERCIALIZACION</t>
  </si>
  <si>
    <t>COORDINACIÓN TECNICA</t>
  </si>
  <si>
    <t>COORDINACION JURIDICA</t>
  </si>
  <si>
    <t>COORDINACION DE COMUNIDADES RURALES</t>
  </si>
  <si>
    <t>COORDINACION OPERATIVA</t>
  </si>
  <si>
    <t>Comité Municipal de Agua Potable y Alcantarillado de Apaseo el Grande, Gto.
Estado Analítico del Ejercicio del Presupuesto de Egresos
Clasificación Administrativa
Del 1 de Enero AL 30 DE SEPTIEMBRE DEL 2022</t>
  </si>
  <si>
    <t>Gobierno (Federal/Estatal/Municipal) de Comité Municipal de Agua Potable y Alcantarillado de Apaseo el Grande, Gto.
Estado Analítico del Ejercicio del Presupuesto de Egresos
Clasificación Administrativa
Del 1 de Enero AL 30 DE SEPTIEMBRE DEL 2022</t>
  </si>
  <si>
    <t>Sector Paraestatal del Gobierno (Federal/Estatal/Municipal) de Comité Municipal de Agua Potable y Alcantarillado de Apaseo el Grande, Gto.
Estado Analítico del Ejercicio del Presupuesto de Egresos
Clasificación Administrativa
Del 1 de Enero AL 30 DE SEPTIEMBRE DEL 2022</t>
  </si>
  <si>
    <t>Comité Municipal de Agua Potable y Alcantarillado de Apaseo el Grande, Gto.
Estado Análitico del Ejercicio del Presupuesto de Egresos
Clasificación Funcional (Finalidad y Función)
Del 1 de Enero AL 30 DE SEPTIEMBRE DEL 2022</t>
  </si>
  <si>
    <t>“Bajo protesta de decir verdad declaramos que los Estados Financieros y sus notas, son razonablemente correctos y son responsabilidad del emisor”</t>
  </si>
  <si>
    <t>DIRECTOR GENERAL</t>
  </si>
  <si>
    <t>CONTADORA GENERAL</t>
  </si>
  <si>
    <t>LIC. JOSE LUIS MANCERA SANCHEZ</t>
  </si>
  <si>
    <t xml:space="preserve">C.P. BLANCA BIBIANA VILLEGAS LUNA </t>
  </si>
  <si>
    <t>C.P. BLANCA BIBIANA VILLEGAS LUNA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</si>
</sst>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0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64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7" fillId="0" borderId="0" xfId="0" applyFont="1"/>
    <xf numFmtId="0" fontId="3" fillId="0" borderId="5" xfId="0" applyFont="1" applyBorder="1" applyProtection="1">
      <protection locked="0"/>
    </xf>
    <xf numFmtId="4" fontId="7" fillId="2" borderId="8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6" xfId="0" applyFont="1" applyBorder="1" applyAlignment="1">
      <alignment horizontal="left"/>
    </xf>
    <xf numFmtId="0" fontId="7" fillId="0" borderId="6" xfId="0" applyFont="1" applyBorder="1" applyAlignment="1" applyProtection="1">
      <alignment horizontal="left"/>
      <protection locked="0"/>
    </xf>
    <xf numFmtId="4" fontId="3" fillId="0" borderId="13" xfId="0" applyNumberFormat="1" applyFont="1" applyBorder="1" applyProtection="1">
      <protection locked="0"/>
    </xf>
    <xf numFmtId="4" fontId="3" fillId="0" borderId="15" xfId="0" applyNumberFormat="1" applyFont="1" applyBorder="1" applyProtection="1">
      <protection locked="0"/>
    </xf>
    <xf numFmtId="4" fontId="3" fillId="0" borderId="14" xfId="0" applyNumberFormat="1" applyFont="1" applyBorder="1" applyProtection="1">
      <protection locked="0"/>
    </xf>
    <xf numFmtId="4" fontId="7" fillId="0" borderId="14" xfId="0" applyNumberFormat="1" applyFont="1" applyBorder="1" applyProtection="1">
      <protection locked="0"/>
    </xf>
    <xf numFmtId="0" fontId="3" fillId="0" borderId="0" xfId="0" applyFont="1"/>
    <xf numFmtId="0" fontId="3" fillId="0" borderId="6" xfId="0" applyFont="1" applyBorder="1"/>
    <xf numFmtId="0" fontId="7" fillId="0" borderId="5" xfId="0" applyFont="1" applyBorder="1" applyProtection="1">
      <protection locked="0"/>
    </xf>
    <xf numFmtId="0" fontId="3" fillId="0" borderId="13" xfId="0" applyFont="1" applyBorder="1" applyProtection="1">
      <protection locked="0"/>
    </xf>
    <xf numFmtId="0" fontId="3" fillId="0" borderId="4" xfId="0" applyFont="1" applyBorder="1" applyProtection="1">
      <protection locked="0"/>
    </xf>
    <xf numFmtId="4" fontId="7" fillId="0" borderId="8" xfId="0" applyNumberFormat="1" applyFont="1" applyBorder="1" applyProtection="1">
      <protection locked="0"/>
    </xf>
    <xf numFmtId="0" fontId="3" fillId="0" borderId="3" xfId="9" applyFont="1" applyBorder="1" applyAlignment="1">
      <alignment horizontal="center" vertical="center"/>
    </xf>
    <xf numFmtId="0" fontId="3" fillId="0" borderId="7" xfId="0" applyFont="1" applyBorder="1" applyProtection="1">
      <protection locked="0"/>
    </xf>
    <xf numFmtId="0" fontId="0" fillId="0" borderId="9" xfId="0" applyBorder="1" applyProtection="1">
      <protection locked="0"/>
    </xf>
    <xf numFmtId="0" fontId="7" fillId="0" borderId="0" xfId="9" applyFont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3" fillId="0" borderId="13" xfId="9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wrapText="1"/>
    </xf>
    <xf numFmtId="0" fontId="7" fillId="0" borderId="9" xfId="0" applyFont="1" applyBorder="1" applyProtection="1"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3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 vertical="center" wrapText="1"/>
    </xf>
    <xf numFmtId="0" fontId="9" fillId="0" borderId="0" xfId="0" applyFont="1" applyProtection="1">
      <protection locked="0"/>
    </xf>
    <xf numFmtId="0" fontId="9" fillId="0" borderId="0" xfId="0" applyFont="1"/>
    <xf numFmtId="4" fontId="7" fillId="0" borderId="0" xfId="8" applyNumberFormat="1" applyFont="1" applyAlignment="1" applyProtection="1">
      <alignment horizontal="center" vertical="top"/>
      <protection locked="0"/>
    </xf>
    <xf numFmtId="4" fontId="7" fillId="0" borderId="0" xfId="8" applyNumberFormat="1" applyFont="1" applyAlignment="1" applyProtection="1">
      <alignment vertical="top"/>
      <protection locked="0"/>
    </xf>
    <xf numFmtId="0" fontId="7" fillId="0" borderId="0" xfId="8" applyFont="1" applyAlignment="1" applyProtection="1">
      <alignment vertical="top" wrapText="1"/>
      <protection locked="0"/>
    </xf>
    <xf numFmtId="0" fontId="7" fillId="0" borderId="0" xfId="8" applyFont="1" applyAlignment="1" applyProtection="1">
      <alignment horizontal="center" vertical="top" wrapText="1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1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</cellXfs>
  <cellStyles count="40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33" xr:uid="{B89FA587-735B-4F40-8ABE-4C653D277FE9}"/>
    <cellStyle name="Millares 2 2 3" xfId="25" xr:uid="{E11CB2AB-A4DE-43B7-90E9-7D07372623ED}"/>
    <cellStyle name="Millares 2 2 4" xfId="17" xr:uid="{B4D7FD4E-E3C8-49D1-927E-6FD01D969CBC}"/>
    <cellStyle name="Millares 2 3" xfId="4" xr:uid="{00000000-0005-0000-0000-000003000000}"/>
    <cellStyle name="Millares 2 3 2" xfId="34" xr:uid="{EDEE7804-112F-4C1B-B0D5-EB9E10279806}"/>
    <cellStyle name="Millares 2 3 3" xfId="26" xr:uid="{77B7E519-C8FA-4614-B230-B37BFF79D913}"/>
    <cellStyle name="Millares 2 3 4" xfId="18" xr:uid="{8A5B1BBC-E9ED-49B9-B95D-F4E09EC8189D}"/>
    <cellStyle name="Millares 2 4" xfId="32" xr:uid="{D3092B6C-9FB4-4B86-81FD-D2FFACBEF4D2}"/>
    <cellStyle name="Millares 2 5" xfId="24" xr:uid="{2E661007-E082-46F4-91BC-83E04F3B1A09}"/>
    <cellStyle name="Millares 2 6" xfId="16" xr:uid="{F4CD3FEC-5350-4825-A7E2-F05C23D056F3}"/>
    <cellStyle name="Millares 3" xfId="5" xr:uid="{00000000-0005-0000-0000-000004000000}"/>
    <cellStyle name="Millares 3 2" xfId="35" xr:uid="{7057AD0D-F7DB-4AD7-BF7A-EDC4DABB9A7E}"/>
    <cellStyle name="Millares 3 3" xfId="27" xr:uid="{6720BB22-E777-4508-BC5F-B114CC96A81E}"/>
    <cellStyle name="Millares 3 4" xfId="19" xr:uid="{61FF6A23-07F4-4557-A303-938D9138DC2F}"/>
    <cellStyle name="Moneda 2" xfId="6" xr:uid="{00000000-0005-0000-0000-000005000000}"/>
    <cellStyle name="Moneda 2 2" xfId="36" xr:uid="{9FB9AB66-2B6D-449C-8638-D7DF62125C3F}"/>
    <cellStyle name="Moneda 2 3" xfId="28" xr:uid="{774DC1B9-1A9E-4DC3-8A8C-09E370345460}"/>
    <cellStyle name="Moneda 2 4" xfId="20" xr:uid="{F6B1A160-8962-46B0-955B-671FD61E2140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37" xr:uid="{9ED6414F-BB64-4E8A-A333-12A74BEA82EB}"/>
    <cellStyle name="Normal 2 4" xfId="29" xr:uid="{0D998C5B-4373-4187-9430-72F74AD3B570}"/>
    <cellStyle name="Normal 2 5" xfId="21" xr:uid="{4BCA8F1F-0D3F-4E9E-AFD9-F14E15DAE00C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6 2 2" xfId="39" xr:uid="{A5BCEAA7-7102-4764-918E-9BEDF61E0794}"/>
    <cellStyle name="Normal 6 2 3" xfId="31" xr:uid="{8A752090-A7DF-4A8A-8A1D-98CFC53AABC7}"/>
    <cellStyle name="Normal 6 2 4" xfId="23" xr:uid="{45C421E9-3E9C-4B7C-AC09-AC8A52B3FECF}"/>
    <cellStyle name="Normal 6 3" xfId="38" xr:uid="{D6199AD9-49E7-4563-8D0C-2C9102E4DB6D}"/>
    <cellStyle name="Normal 6 4" xfId="30" xr:uid="{51A86CF7-9CAE-4851-9722-33388A247E6A}"/>
    <cellStyle name="Normal 6 5" xfId="22" xr:uid="{85EBD103-8FF9-49C4-BE35-C1464407E3F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86"/>
  <sheetViews>
    <sheetView showGridLines="0" topLeftCell="A64" workbookViewId="0">
      <selection activeCell="A86" sqref="A1:H86"/>
    </sheetView>
  </sheetViews>
  <sheetFormatPr baseColWidth="10" defaultColWidth="12" defaultRowHeight="10.199999999999999" x14ac:dyDescent="0.2"/>
  <cols>
    <col min="1" max="1" width="5.85546875" style="1" customWidth="1"/>
    <col min="2" max="2" width="62.85546875" style="1" customWidth="1"/>
    <col min="3" max="3" width="18.28515625" style="1" customWidth="1"/>
    <col min="4" max="4" width="19.85546875" style="1" customWidth="1"/>
    <col min="5" max="8" width="18.28515625" style="1" customWidth="1"/>
    <col min="9" max="16384" width="12" style="1"/>
  </cols>
  <sheetData>
    <row r="1" spans="1:8" ht="50.1" customHeight="1" x14ac:dyDescent="0.2">
      <c r="A1" s="53" t="s">
        <v>128</v>
      </c>
      <c r="B1" s="54"/>
      <c r="C1" s="54"/>
      <c r="D1" s="54"/>
      <c r="E1" s="54"/>
      <c r="F1" s="54"/>
      <c r="G1" s="54"/>
      <c r="H1" s="55"/>
    </row>
    <row r="2" spans="1:8" x14ac:dyDescent="0.2">
      <c r="A2" s="58" t="s">
        <v>54</v>
      </c>
      <c r="B2" s="59"/>
      <c r="C2" s="53" t="s">
        <v>60</v>
      </c>
      <c r="D2" s="54"/>
      <c r="E2" s="54"/>
      <c r="F2" s="54"/>
      <c r="G2" s="55"/>
      <c r="H2" s="56" t="s">
        <v>59</v>
      </c>
    </row>
    <row r="3" spans="1:8" ht="24.9" customHeight="1" x14ac:dyDescent="0.2">
      <c r="A3" s="60"/>
      <c r="B3" s="61"/>
      <c r="C3" s="7" t="s">
        <v>55</v>
      </c>
      <c r="D3" s="7" t="s">
        <v>125</v>
      </c>
      <c r="E3" s="7" t="s">
        <v>56</v>
      </c>
      <c r="F3" s="7" t="s">
        <v>57</v>
      </c>
      <c r="G3" s="7" t="s">
        <v>58</v>
      </c>
      <c r="H3" s="57"/>
    </row>
    <row r="4" spans="1:8" x14ac:dyDescent="0.2">
      <c r="A4" s="62"/>
      <c r="B4" s="63"/>
      <c r="C4" s="8">
        <v>1</v>
      </c>
      <c r="D4" s="8">
        <v>2</v>
      </c>
      <c r="E4" s="8" t="s">
        <v>126</v>
      </c>
      <c r="F4" s="8">
        <v>4</v>
      </c>
      <c r="G4" s="8">
        <v>5</v>
      </c>
      <c r="H4" s="8" t="s">
        <v>127</v>
      </c>
    </row>
    <row r="5" spans="1:8" x14ac:dyDescent="0.2">
      <c r="A5" s="45" t="s">
        <v>61</v>
      </c>
      <c r="B5" s="5"/>
      <c r="C5" s="12">
        <f>SUM(C6:C12)</f>
        <v>19636975.699999999</v>
      </c>
      <c r="D5" s="12">
        <f>SUM(D6:D12)</f>
        <v>1062482.57</v>
      </c>
      <c r="E5" s="12">
        <f>C5+D5</f>
        <v>20699458.27</v>
      </c>
      <c r="F5" s="12">
        <f>SUM(F6:F12)</f>
        <v>11745573.119999999</v>
      </c>
      <c r="G5" s="12">
        <f>SUM(G6:G12)</f>
        <v>11745573.119999999</v>
      </c>
      <c r="H5" s="12">
        <f>E5-F5</f>
        <v>8953885.1500000004</v>
      </c>
    </row>
    <row r="6" spans="1:8" x14ac:dyDescent="0.2">
      <c r="A6" s="46">
        <v>1100</v>
      </c>
      <c r="B6" s="9" t="s">
        <v>70</v>
      </c>
      <c r="C6" s="13">
        <v>9570549.5099999998</v>
      </c>
      <c r="D6" s="13">
        <v>45440.01</v>
      </c>
      <c r="E6" s="13">
        <f t="shared" ref="E6:E69" si="0">C6+D6</f>
        <v>9615989.5199999996</v>
      </c>
      <c r="F6" s="13">
        <v>5999062</v>
      </c>
      <c r="G6" s="13">
        <v>5999062</v>
      </c>
      <c r="H6" s="13">
        <f t="shared" ref="H6:H69" si="1">E6-F6</f>
        <v>3616927.5199999996</v>
      </c>
    </row>
    <row r="7" spans="1:8" x14ac:dyDescent="0.2">
      <c r="A7" s="46">
        <v>1200</v>
      </c>
      <c r="B7" s="9" t="s">
        <v>71</v>
      </c>
      <c r="C7" s="13">
        <v>649600</v>
      </c>
      <c r="D7" s="13">
        <v>810000</v>
      </c>
      <c r="E7" s="13">
        <f t="shared" si="0"/>
        <v>1459600</v>
      </c>
      <c r="F7" s="13">
        <v>1307980.79</v>
      </c>
      <c r="G7" s="13">
        <v>1307980.79</v>
      </c>
      <c r="H7" s="13">
        <f t="shared" si="1"/>
        <v>151619.20999999996</v>
      </c>
    </row>
    <row r="8" spans="1:8" x14ac:dyDescent="0.2">
      <c r="A8" s="46">
        <v>1300</v>
      </c>
      <c r="B8" s="9" t="s">
        <v>72</v>
      </c>
      <c r="C8" s="13">
        <v>2493436.4700000002</v>
      </c>
      <c r="D8" s="13">
        <v>188791.67</v>
      </c>
      <c r="E8" s="13">
        <f t="shared" si="0"/>
        <v>2682228.14</v>
      </c>
      <c r="F8" s="13">
        <v>523008.35</v>
      </c>
      <c r="G8" s="13">
        <v>523008.35</v>
      </c>
      <c r="H8" s="13">
        <f t="shared" si="1"/>
        <v>2159219.79</v>
      </c>
    </row>
    <row r="9" spans="1:8" x14ac:dyDescent="0.2">
      <c r="A9" s="46">
        <v>1400</v>
      </c>
      <c r="B9" s="9" t="s">
        <v>35</v>
      </c>
      <c r="C9" s="13">
        <v>2472212.2799999998</v>
      </c>
      <c r="D9" s="13">
        <v>9162.57</v>
      </c>
      <c r="E9" s="13">
        <f t="shared" si="0"/>
        <v>2481374.8499999996</v>
      </c>
      <c r="F9" s="13">
        <v>1542744.22</v>
      </c>
      <c r="G9" s="13">
        <v>1542744.22</v>
      </c>
      <c r="H9" s="13">
        <f t="shared" si="1"/>
        <v>938630.62999999966</v>
      </c>
    </row>
    <row r="10" spans="1:8" x14ac:dyDescent="0.2">
      <c r="A10" s="46">
        <v>1500</v>
      </c>
      <c r="B10" s="9" t="s">
        <v>73</v>
      </c>
      <c r="C10" s="13">
        <v>1385500</v>
      </c>
      <c r="D10" s="13">
        <v>0</v>
      </c>
      <c r="E10" s="13">
        <f t="shared" si="0"/>
        <v>1385500</v>
      </c>
      <c r="F10" s="13">
        <v>530627.76</v>
      </c>
      <c r="G10" s="13">
        <v>530627.76</v>
      </c>
      <c r="H10" s="13">
        <f t="shared" si="1"/>
        <v>854872.24</v>
      </c>
    </row>
    <row r="11" spans="1:8" x14ac:dyDescent="0.2">
      <c r="A11" s="46">
        <v>1600</v>
      </c>
      <c r="B11" s="9" t="s">
        <v>36</v>
      </c>
      <c r="C11" s="13">
        <v>0</v>
      </c>
      <c r="D11" s="13">
        <v>0</v>
      </c>
      <c r="E11" s="13">
        <f t="shared" si="0"/>
        <v>0</v>
      </c>
      <c r="F11" s="13">
        <v>0</v>
      </c>
      <c r="G11" s="13">
        <v>0</v>
      </c>
      <c r="H11" s="13">
        <f t="shared" si="1"/>
        <v>0</v>
      </c>
    </row>
    <row r="12" spans="1:8" x14ac:dyDescent="0.2">
      <c r="A12" s="46">
        <v>1700</v>
      </c>
      <c r="B12" s="9" t="s">
        <v>74</v>
      </c>
      <c r="C12" s="13">
        <v>3065677.44</v>
      </c>
      <c r="D12" s="13">
        <v>9088.32</v>
      </c>
      <c r="E12" s="13">
        <f t="shared" si="0"/>
        <v>3074765.76</v>
      </c>
      <c r="F12" s="13">
        <v>1842150</v>
      </c>
      <c r="G12" s="13">
        <v>1842150</v>
      </c>
      <c r="H12" s="13">
        <f t="shared" si="1"/>
        <v>1232615.7599999998</v>
      </c>
    </row>
    <row r="13" spans="1:8" x14ac:dyDescent="0.2">
      <c r="A13" s="45" t="s">
        <v>62</v>
      </c>
      <c r="B13" s="5"/>
      <c r="C13" s="13">
        <f>SUM(C14:C22)</f>
        <v>8887217.3200000003</v>
      </c>
      <c r="D13" s="13">
        <f>SUM(D14:D22)</f>
        <v>1073159.26</v>
      </c>
      <c r="E13" s="13">
        <f t="shared" si="0"/>
        <v>9960376.5800000001</v>
      </c>
      <c r="F13" s="13">
        <f>SUM(F14:F22)</f>
        <v>4850901.38</v>
      </c>
      <c r="G13" s="13">
        <f>SUM(G14:G22)</f>
        <v>4850901.38</v>
      </c>
      <c r="H13" s="13">
        <f t="shared" si="1"/>
        <v>5109475.2</v>
      </c>
    </row>
    <row r="14" spans="1:8" x14ac:dyDescent="0.2">
      <c r="A14" s="46">
        <v>2100</v>
      </c>
      <c r="B14" s="9" t="s">
        <v>75</v>
      </c>
      <c r="C14" s="13">
        <v>776128.44</v>
      </c>
      <c r="D14" s="13">
        <v>88000</v>
      </c>
      <c r="E14" s="13">
        <f t="shared" si="0"/>
        <v>864128.44</v>
      </c>
      <c r="F14" s="13">
        <v>310192.86</v>
      </c>
      <c r="G14" s="13">
        <v>310192.86</v>
      </c>
      <c r="H14" s="13">
        <f t="shared" si="1"/>
        <v>553935.57999999996</v>
      </c>
    </row>
    <row r="15" spans="1:8" x14ac:dyDescent="0.2">
      <c r="A15" s="46">
        <v>2200</v>
      </c>
      <c r="B15" s="9" t="s">
        <v>76</v>
      </c>
      <c r="C15" s="13">
        <v>87157.88</v>
      </c>
      <c r="D15" s="13">
        <v>40000</v>
      </c>
      <c r="E15" s="13">
        <f t="shared" si="0"/>
        <v>127157.88</v>
      </c>
      <c r="F15" s="13">
        <v>76457.86</v>
      </c>
      <c r="G15" s="13">
        <v>76457.86</v>
      </c>
      <c r="H15" s="13">
        <f t="shared" si="1"/>
        <v>50700.020000000004</v>
      </c>
    </row>
    <row r="16" spans="1:8" x14ac:dyDescent="0.2">
      <c r="A16" s="46">
        <v>2300</v>
      </c>
      <c r="B16" s="9" t="s">
        <v>77</v>
      </c>
      <c r="C16" s="13">
        <v>0</v>
      </c>
      <c r="D16" s="13">
        <v>0</v>
      </c>
      <c r="E16" s="13">
        <f t="shared" si="0"/>
        <v>0</v>
      </c>
      <c r="F16" s="13">
        <v>0</v>
      </c>
      <c r="G16" s="13">
        <v>0</v>
      </c>
      <c r="H16" s="13">
        <f t="shared" si="1"/>
        <v>0</v>
      </c>
    </row>
    <row r="17" spans="1:8" x14ac:dyDescent="0.2">
      <c r="A17" s="46">
        <v>2400</v>
      </c>
      <c r="B17" s="9" t="s">
        <v>78</v>
      </c>
      <c r="C17" s="13">
        <v>5329310</v>
      </c>
      <c r="D17" s="13">
        <v>410000</v>
      </c>
      <c r="E17" s="13">
        <f t="shared" si="0"/>
        <v>5739310</v>
      </c>
      <c r="F17" s="13">
        <v>2698567.77</v>
      </c>
      <c r="G17" s="13">
        <v>2698567.77</v>
      </c>
      <c r="H17" s="13">
        <f t="shared" si="1"/>
        <v>3040742.23</v>
      </c>
    </row>
    <row r="18" spans="1:8" x14ac:dyDescent="0.2">
      <c r="A18" s="46">
        <v>2500</v>
      </c>
      <c r="B18" s="9" t="s">
        <v>79</v>
      </c>
      <c r="C18" s="13">
        <v>385000</v>
      </c>
      <c r="D18" s="13">
        <v>-22000</v>
      </c>
      <c r="E18" s="13">
        <f t="shared" si="0"/>
        <v>363000</v>
      </c>
      <c r="F18" s="13">
        <v>162449.72</v>
      </c>
      <c r="G18" s="13">
        <v>162449.72</v>
      </c>
      <c r="H18" s="13">
        <f t="shared" si="1"/>
        <v>200550.28</v>
      </c>
    </row>
    <row r="19" spans="1:8" x14ac:dyDescent="0.2">
      <c r="A19" s="46">
        <v>2600</v>
      </c>
      <c r="B19" s="9" t="s">
        <v>80</v>
      </c>
      <c r="C19" s="13">
        <v>1530110</v>
      </c>
      <c r="D19" s="13">
        <v>240000</v>
      </c>
      <c r="E19" s="13">
        <f t="shared" si="0"/>
        <v>1770110</v>
      </c>
      <c r="F19" s="13">
        <v>882517.03</v>
      </c>
      <c r="G19" s="13">
        <v>882517.03</v>
      </c>
      <c r="H19" s="13">
        <f t="shared" si="1"/>
        <v>887592.97</v>
      </c>
    </row>
    <row r="20" spans="1:8" x14ac:dyDescent="0.2">
      <c r="A20" s="46">
        <v>2700</v>
      </c>
      <c r="B20" s="9" t="s">
        <v>81</v>
      </c>
      <c r="C20" s="13">
        <v>221060</v>
      </c>
      <c r="D20" s="13">
        <v>117159.26</v>
      </c>
      <c r="E20" s="13">
        <f t="shared" si="0"/>
        <v>338219.26</v>
      </c>
      <c r="F20" s="13">
        <v>148500.51</v>
      </c>
      <c r="G20" s="13">
        <v>148500.51</v>
      </c>
      <c r="H20" s="13">
        <f t="shared" si="1"/>
        <v>189718.75</v>
      </c>
    </row>
    <row r="21" spans="1:8" x14ac:dyDescent="0.2">
      <c r="A21" s="46">
        <v>2800</v>
      </c>
      <c r="B21" s="9" t="s">
        <v>82</v>
      </c>
      <c r="C21" s="13">
        <v>0</v>
      </c>
      <c r="D21" s="13">
        <v>0</v>
      </c>
      <c r="E21" s="13">
        <f t="shared" si="0"/>
        <v>0</v>
      </c>
      <c r="F21" s="13">
        <v>0</v>
      </c>
      <c r="G21" s="13">
        <v>0</v>
      </c>
      <c r="H21" s="13">
        <f t="shared" si="1"/>
        <v>0</v>
      </c>
    </row>
    <row r="22" spans="1:8" x14ac:dyDescent="0.2">
      <c r="A22" s="46">
        <v>2900</v>
      </c>
      <c r="B22" s="9" t="s">
        <v>83</v>
      </c>
      <c r="C22" s="13">
        <v>558451</v>
      </c>
      <c r="D22" s="13">
        <v>200000</v>
      </c>
      <c r="E22" s="13">
        <f t="shared" si="0"/>
        <v>758451</v>
      </c>
      <c r="F22" s="13">
        <v>572215.63</v>
      </c>
      <c r="G22" s="13">
        <v>572215.63</v>
      </c>
      <c r="H22" s="13">
        <f t="shared" si="1"/>
        <v>186235.37</v>
      </c>
    </row>
    <row r="23" spans="1:8" x14ac:dyDescent="0.2">
      <c r="A23" s="45" t="s">
        <v>63</v>
      </c>
      <c r="B23" s="5"/>
      <c r="C23" s="13">
        <f>SUM(C24:C32)</f>
        <v>20053876</v>
      </c>
      <c r="D23" s="13">
        <f>SUM(D24:D32)</f>
        <v>1305683.56</v>
      </c>
      <c r="E23" s="13">
        <f t="shared" si="0"/>
        <v>21359559.559999999</v>
      </c>
      <c r="F23" s="13">
        <f>SUM(F24:F32)</f>
        <v>10702605.549999999</v>
      </c>
      <c r="G23" s="13">
        <f>SUM(G24:G32)</f>
        <v>10672693.549999999</v>
      </c>
      <c r="H23" s="13">
        <f t="shared" si="1"/>
        <v>10656954.01</v>
      </c>
    </row>
    <row r="24" spans="1:8" x14ac:dyDescent="0.2">
      <c r="A24" s="46">
        <v>3100</v>
      </c>
      <c r="B24" s="9" t="s">
        <v>84</v>
      </c>
      <c r="C24" s="13">
        <v>9159872</v>
      </c>
      <c r="D24" s="13">
        <v>-90000</v>
      </c>
      <c r="E24" s="13">
        <f t="shared" si="0"/>
        <v>9069872</v>
      </c>
      <c r="F24" s="13">
        <v>6021669.5300000003</v>
      </c>
      <c r="G24" s="13">
        <v>6021669.5300000003</v>
      </c>
      <c r="H24" s="13">
        <f t="shared" si="1"/>
        <v>3048202.4699999997</v>
      </c>
    </row>
    <row r="25" spans="1:8" x14ac:dyDescent="0.2">
      <c r="A25" s="46">
        <v>3200</v>
      </c>
      <c r="B25" s="9" t="s">
        <v>85</v>
      </c>
      <c r="C25" s="13">
        <v>205200</v>
      </c>
      <c r="D25" s="13">
        <v>110000</v>
      </c>
      <c r="E25" s="13">
        <f t="shared" si="0"/>
        <v>315200</v>
      </c>
      <c r="F25" s="13">
        <v>40780.25</v>
      </c>
      <c r="G25" s="13">
        <v>40780.25</v>
      </c>
      <c r="H25" s="13">
        <f t="shared" si="1"/>
        <v>274419.75</v>
      </c>
    </row>
    <row r="26" spans="1:8" x14ac:dyDescent="0.2">
      <c r="A26" s="46">
        <v>3300</v>
      </c>
      <c r="B26" s="9" t="s">
        <v>86</v>
      </c>
      <c r="C26" s="13">
        <v>1288079</v>
      </c>
      <c r="D26" s="13">
        <v>-120030</v>
      </c>
      <c r="E26" s="13">
        <f t="shared" si="0"/>
        <v>1168049</v>
      </c>
      <c r="F26" s="13">
        <v>108386.72</v>
      </c>
      <c r="G26" s="13">
        <v>108386.72</v>
      </c>
      <c r="H26" s="13">
        <f t="shared" si="1"/>
        <v>1059662.28</v>
      </c>
    </row>
    <row r="27" spans="1:8" x14ac:dyDescent="0.2">
      <c r="A27" s="46">
        <v>3400</v>
      </c>
      <c r="B27" s="9" t="s">
        <v>87</v>
      </c>
      <c r="C27" s="13">
        <v>985900</v>
      </c>
      <c r="D27" s="13">
        <v>131467.17000000001</v>
      </c>
      <c r="E27" s="13">
        <f t="shared" si="0"/>
        <v>1117367.17</v>
      </c>
      <c r="F27" s="13">
        <v>655392.81999999995</v>
      </c>
      <c r="G27" s="13">
        <v>655392.81999999995</v>
      </c>
      <c r="H27" s="13">
        <f t="shared" si="1"/>
        <v>461974.35</v>
      </c>
    </row>
    <row r="28" spans="1:8" x14ac:dyDescent="0.2">
      <c r="A28" s="46">
        <v>3500</v>
      </c>
      <c r="B28" s="9" t="s">
        <v>88</v>
      </c>
      <c r="C28" s="13">
        <v>4863901</v>
      </c>
      <c r="D28" s="13">
        <v>636529.39</v>
      </c>
      <c r="E28" s="13">
        <f t="shared" si="0"/>
        <v>5500430.3899999997</v>
      </c>
      <c r="F28" s="13">
        <v>1734515.7</v>
      </c>
      <c r="G28" s="13">
        <v>1734515.7</v>
      </c>
      <c r="H28" s="13">
        <f t="shared" si="1"/>
        <v>3765914.6899999995</v>
      </c>
    </row>
    <row r="29" spans="1:8" x14ac:dyDescent="0.2">
      <c r="A29" s="46">
        <v>3600</v>
      </c>
      <c r="B29" s="9" t="s">
        <v>89</v>
      </c>
      <c r="C29" s="13">
        <v>89651</v>
      </c>
      <c r="D29" s="13">
        <v>6500</v>
      </c>
      <c r="E29" s="13">
        <f t="shared" si="0"/>
        <v>96151</v>
      </c>
      <c r="F29" s="13">
        <v>27700</v>
      </c>
      <c r="G29" s="13">
        <v>27700</v>
      </c>
      <c r="H29" s="13">
        <f t="shared" si="1"/>
        <v>68451</v>
      </c>
    </row>
    <row r="30" spans="1:8" x14ac:dyDescent="0.2">
      <c r="A30" s="46">
        <v>3700</v>
      </c>
      <c r="B30" s="9" t="s">
        <v>90</v>
      </c>
      <c r="C30" s="13">
        <v>83771</v>
      </c>
      <c r="D30" s="13">
        <v>0</v>
      </c>
      <c r="E30" s="13">
        <f t="shared" si="0"/>
        <v>83771</v>
      </c>
      <c r="F30" s="13">
        <v>5347.35</v>
      </c>
      <c r="G30" s="13">
        <v>5347.35</v>
      </c>
      <c r="H30" s="13">
        <f t="shared" si="1"/>
        <v>78423.649999999994</v>
      </c>
    </row>
    <row r="31" spans="1:8" x14ac:dyDescent="0.2">
      <c r="A31" s="46">
        <v>3800</v>
      </c>
      <c r="B31" s="9" t="s">
        <v>91</v>
      </c>
      <c r="C31" s="13">
        <v>335700</v>
      </c>
      <c r="D31" s="13">
        <v>89600</v>
      </c>
      <c r="E31" s="13">
        <f t="shared" si="0"/>
        <v>425300</v>
      </c>
      <c r="F31" s="13">
        <v>221467.18</v>
      </c>
      <c r="G31" s="13">
        <v>221467.18</v>
      </c>
      <c r="H31" s="13">
        <f t="shared" si="1"/>
        <v>203832.82</v>
      </c>
    </row>
    <row r="32" spans="1:8" x14ac:dyDescent="0.2">
      <c r="A32" s="46">
        <v>3900</v>
      </c>
      <c r="B32" s="9" t="s">
        <v>19</v>
      </c>
      <c r="C32" s="13">
        <v>3041802</v>
      </c>
      <c r="D32" s="13">
        <v>541617</v>
      </c>
      <c r="E32" s="13">
        <f t="shared" si="0"/>
        <v>3583419</v>
      </c>
      <c r="F32" s="13">
        <v>1887346</v>
      </c>
      <c r="G32" s="13">
        <v>1857434</v>
      </c>
      <c r="H32" s="13">
        <f t="shared" si="1"/>
        <v>1696073</v>
      </c>
    </row>
    <row r="33" spans="1:8" x14ac:dyDescent="0.2">
      <c r="A33" s="45" t="s">
        <v>64</v>
      </c>
      <c r="B33" s="5"/>
      <c r="C33" s="13">
        <f>SUM(C34:C42)</f>
        <v>0</v>
      </c>
      <c r="D33" s="13">
        <f>SUM(D34:D42)</f>
        <v>0</v>
      </c>
      <c r="E33" s="13">
        <f t="shared" si="0"/>
        <v>0</v>
      </c>
      <c r="F33" s="13">
        <f>SUM(F34:F42)</f>
        <v>0</v>
      </c>
      <c r="G33" s="13">
        <f>SUM(G34:G42)</f>
        <v>0</v>
      </c>
      <c r="H33" s="13">
        <f t="shared" si="1"/>
        <v>0</v>
      </c>
    </row>
    <row r="34" spans="1:8" x14ac:dyDescent="0.2">
      <c r="A34" s="46">
        <v>4100</v>
      </c>
      <c r="B34" s="9" t="s">
        <v>92</v>
      </c>
      <c r="C34" s="13">
        <v>0</v>
      </c>
      <c r="D34" s="13">
        <v>0</v>
      </c>
      <c r="E34" s="13">
        <f t="shared" si="0"/>
        <v>0</v>
      </c>
      <c r="F34" s="13">
        <v>0</v>
      </c>
      <c r="G34" s="13">
        <v>0</v>
      </c>
      <c r="H34" s="13">
        <f t="shared" si="1"/>
        <v>0</v>
      </c>
    </row>
    <row r="35" spans="1:8" x14ac:dyDescent="0.2">
      <c r="A35" s="46">
        <v>4200</v>
      </c>
      <c r="B35" s="9" t="s">
        <v>93</v>
      </c>
      <c r="C35" s="13">
        <v>0</v>
      </c>
      <c r="D35" s="13">
        <v>0</v>
      </c>
      <c r="E35" s="13">
        <f t="shared" si="0"/>
        <v>0</v>
      </c>
      <c r="F35" s="13">
        <v>0</v>
      </c>
      <c r="G35" s="13">
        <v>0</v>
      </c>
      <c r="H35" s="13">
        <f t="shared" si="1"/>
        <v>0</v>
      </c>
    </row>
    <row r="36" spans="1:8" x14ac:dyDescent="0.2">
      <c r="A36" s="46">
        <v>4300</v>
      </c>
      <c r="B36" s="9" t="s">
        <v>94</v>
      </c>
      <c r="C36" s="13">
        <v>0</v>
      </c>
      <c r="D36" s="13">
        <v>0</v>
      </c>
      <c r="E36" s="13">
        <f t="shared" si="0"/>
        <v>0</v>
      </c>
      <c r="F36" s="13">
        <v>0</v>
      </c>
      <c r="G36" s="13">
        <v>0</v>
      </c>
      <c r="H36" s="13">
        <f t="shared" si="1"/>
        <v>0</v>
      </c>
    </row>
    <row r="37" spans="1:8" x14ac:dyDescent="0.2">
      <c r="A37" s="46">
        <v>4400</v>
      </c>
      <c r="B37" s="9" t="s">
        <v>95</v>
      </c>
      <c r="C37" s="13">
        <v>0</v>
      </c>
      <c r="D37" s="13">
        <v>0</v>
      </c>
      <c r="E37" s="13">
        <f t="shared" si="0"/>
        <v>0</v>
      </c>
      <c r="F37" s="13">
        <v>0</v>
      </c>
      <c r="G37" s="13">
        <v>0</v>
      </c>
      <c r="H37" s="13">
        <f t="shared" si="1"/>
        <v>0</v>
      </c>
    </row>
    <row r="38" spans="1:8" x14ac:dyDescent="0.2">
      <c r="A38" s="46">
        <v>4500</v>
      </c>
      <c r="B38" s="9" t="s">
        <v>41</v>
      </c>
      <c r="C38" s="13">
        <v>0</v>
      </c>
      <c r="D38" s="13">
        <v>0</v>
      </c>
      <c r="E38" s="13">
        <f t="shared" si="0"/>
        <v>0</v>
      </c>
      <c r="F38" s="13">
        <v>0</v>
      </c>
      <c r="G38" s="13">
        <v>0</v>
      </c>
      <c r="H38" s="13">
        <f t="shared" si="1"/>
        <v>0</v>
      </c>
    </row>
    <row r="39" spans="1:8" x14ac:dyDescent="0.2">
      <c r="A39" s="46">
        <v>4600</v>
      </c>
      <c r="B39" s="9" t="s">
        <v>96</v>
      </c>
      <c r="C39" s="13">
        <v>0</v>
      </c>
      <c r="D39" s="13">
        <v>0</v>
      </c>
      <c r="E39" s="13">
        <f t="shared" si="0"/>
        <v>0</v>
      </c>
      <c r="F39" s="13">
        <v>0</v>
      </c>
      <c r="G39" s="13">
        <v>0</v>
      </c>
      <c r="H39" s="13">
        <f t="shared" si="1"/>
        <v>0</v>
      </c>
    </row>
    <row r="40" spans="1:8" x14ac:dyDescent="0.2">
      <c r="A40" s="46">
        <v>4700</v>
      </c>
      <c r="B40" s="9" t="s">
        <v>97</v>
      </c>
      <c r="C40" s="13">
        <v>0</v>
      </c>
      <c r="D40" s="13">
        <v>0</v>
      </c>
      <c r="E40" s="13">
        <f t="shared" si="0"/>
        <v>0</v>
      </c>
      <c r="F40" s="13">
        <v>0</v>
      </c>
      <c r="G40" s="13">
        <v>0</v>
      </c>
      <c r="H40" s="13">
        <f t="shared" si="1"/>
        <v>0</v>
      </c>
    </row>
    <row r="41" spans="1:8" x14ac:dyDescent="0.2">
      <c r="A41" s="46">
        <v>4800</v>
      </c>
      <c r="B41" s="9" t="s">
        <v>37</v>
      </c>
      <c r="C41" s="13">
        <v>0</v>
      </c>
      <c r="D41" s="13">
        <v>0</v>
      </c>
      <c r="E41" s="13">
        <f t="shared" si="0"/>
        <v>0</v>
      </c>
      <c r="F41" s="13">
        <v>0</v>
      </c>
      <c r="G41" s="13">
        <v>0</v>
      </c>
      <c r="H41" s="13">
        <f t="shared" si="1"/>
        <v>0</v>
      </c>
    </row>
    <row r="42" spans="1:8" x14ac:dyDescent="0.2">
      <c r="A42" s="46">
        <v>4900</v>
      </c>
      <c r="B42" s="9" t="s">
        <v>98</v>
      </c>
      <c r="C42" s="13">
        <v>0</v>
      </c>
      <c r="D42" s="13">
        <v>0</v>
      </c>
      <c r="E42" s="13">
        <f t="shared" si="0"/>
        <v>0</v>
      </c>
      <c r="F42" s="13">
        <v>0</v>
      </c>
      <c r="G42" s="13">
        <v>0</v>
      </c>
      <c r="H42" s="13">
        <f t="shared" si="1"/>
        <v>0</v>
      </c>
    </row>
    <row r="43" spans="1:8" x14ac:dyDescent="0.2">
      <c r="A43" s="45" t="s">
        <v>65</v>
      </c>
      <c r="B43" s="5"/>
      <c r="C43" s="13">
        <f>SUM(C44:C52)</f>
        <v>4890710</v>
      </c>
      <c r="D43" s="13">
        <f>SUM(D44:D52)</f>
        <v>360789</v>
      </c>
      <c r="E43" s="13">
        <f t="shared" si="0"/>
        <v>5251499</v>
      </c>
      <c r="F43" s="13">
        <f>SUM(F44:F52)</f>
        <v>977375.42999999993</v>
      </c>
      <c r="G43" s="13">
        <f>SUM(G44:G52)</f>
        <v>977375.42999999993</v>
      </c>
      <c r="H43" s="13">
        <f t="shared" si="1"/>
        <v>4274123.57</v>
      </c>
    </row>
    <row r="44" spans="1:8" x14ac:dyDescent="0.2">
      <c r="A44" s="46">
        <v>5100</v>
      </c>
      <c r="B44" s="9" t="s">
        <v>99</v>
      </c>
      <c r="C44" s="13">
        <v>295000</v>
      </c>
      <c r="D44" s="13">
        <v>120000</v>
      </c>
      <c r="E44" s="13">
        <f t="shared" si="0"/>
        <v>415000</v>
      </c>
      <c r="F44" s="13">
        <v>96541.119999999995</v>
      </c>
      <c r="G44" s="13">
        <v>96541.119999999995</v>
      </c>
      <c r="H44" s="13">
        <f t="shared" si="1"/>
        <v>318458.88</v>
      </c>
    </row>
    <row r="45" spans="1:8" x14ac:dyDescent="0.2">
      <c r="A45" s="46">
        <v>5200</v>
      </c>
      <c r="B45" s="9" t="s">
        <v>100</v>
      </c>
      <c r="C45" s="13">
        <v>0</v>
      </c>
      <c r="D45" s="13">
        <v>0</v>
      </c>
      <c r="E45" s="13">
        <f t="shared" si="0"/>
        <v>0</v>
      </c>
      <c r="F45" s="13">
        <v>0</v>
      </c>
      <c r="G45" s="13">
        <v>0</v>
      </c>
      <c r="H45" s="13">
        <f t="shared" si="1"/>
        <v>0</v>
      </c>
    </row>
    <row r="46" spans="1:8" x14ac:dyDescent="0.2">
      <c r="A46" s="46">
        <v>5300</v>
      </c>
      <c r="B46" s="9" t="s">
        <v>101</v>
      </c>
      <c r="C46" s="13">
        <v>0</v>
      </c>
      <c r="D46" s="13">
        <v>0</v>
      </c>
      <c r="E46" s="13">
        <f t="shared" si="0"/>
        <v>0</v>
      </c>
      <c r="F46" s="13">
        <v>0</v>
      </c>
      <c r="G46" s="13">
        <v>0</v>
      </c>
      <c r="H46" s="13">
        <f t="shared" si="1"/>
        <v>0</v>
      </c>
    </row>
    <row r="47" spans="1:8" x14ac:dyDescent="0.2">
      <c r="A47" s="46">
        <v>5400</v>
      </c>
      <c r="B47" s="9" t="s">
        <v>102</v>
      </c>
      <c r="C47" s="13">
        <v>870000</v>
      </c>
      <c r="D47" s="13">
        <v>480000</v>
      </c>
      <c r="E47" s="13">
        <f t="shared" si="0"/>
        <v>1350000</v>
      </c>
      <c r="F47" s="13">
        <v>56887.93</v>
      </c>
      <c r="G47" s="13">
        <v>56887.93</v>
      </c>
      <c r="H47" s="13">
        <f t="shared" si="1"/>
        <v>1293112.07</v>
      </c>
    </row>
    <row r="48" spans="1:8" x14ac:dyDescent="0.2">
      <c r="A48" s="46">
        <v>5500</v>
      </c>
      <c r="B48" s="9" t="s">
        <v>103</v>
      </c>
      <c r="C48" s="13">
        <v>0</v>
      </c>
      <c r="D48" s="13">
        <v>0</v>
      </c>
      <c r="E48" s="13">
        <f t="shared" si="0"/>
        <v>0</v>
      </c>
      <c r="F48" s="13">
        <v>0</v>
      </c>
      <c r="G48" s="13">
        <v>0</v>
      </c>
      <c r="H48" s="13">
        <f t="shared" si="1"/>
        <v>0</v>
      </c>
    </row>
    <row r="49" spans="1:8" x14ac:dyDescent="0.2">
      <c r="A49" s="46">
        <v>5600</v>
      </c>
      <c r="B49" s="9" t="s">
        <v>104</v>
      </c>
      <c r="C49" s="13">
        <v>3690710</v>
      </c>
      <c r="D49" s="13">
        <v>-239211</v>
      </c>
      <c r="E49" s="13">
        <f t="shared" si="0"/>
        <v>3451499</v>
      </c>
      <c r="F49" s="13">
        <v>823946.38</v>
      </c>
      <c r="G49" s="13">
        <v>823946.38</v>
      </c>
      <c r="H49" s="13">
        <f t="shared" si="1"/>
        <v>2627552.62</v>
      </c>
    </row>
    <row r="50" spans="1:8" x14ac:dyDescent="0.2">
      <c r="A50" s="46">
        <v>5700</v>
      </c>
      <c r="B50" s="9" t="s">
        <v>105</v>
      </c>
      <c r="C50" s="13">
        <v>0</v>
      </c>
      <c r="D50" s="13">
        <v>0</v>
      </c>
      <c r="E50" s="13">
        <f t="shared" si="0"/>
        <v>0</v>
      </c>
      <c r="F50" s="13">
        <v>0</v>
      </c>
      <c r="G50" s="13">
        <v>0</v>
      </c>
      <c r="H50" s="13">
        <f t="shared" si="1"/>
        <v>0</v>
      </c>
    </row>
    <row r="51" spans="1:8" x14ac:dyDescent="0.2">
      <c r="A51" s="46">
        <v>5800</v>
      </c>
      <c r="B51" s="9" t="s">
        <v>106</v>
      </c>
      <c r="C51" s="13">
        <v>0</v>
      </c>
      <c r="D51" s="13">
        <v>0</v>
      </c>
      <c r="E51" s="13">
        <f t="shared" si="0"/>
        <v>0</v>
      </c>
      <c r="F51" s="13">
        <v>0</v>
      </c>
      <c r="G51" s="13">
        <v>0</v>
      </c>
      <c r="H51" s="13">
        <f t="shared" si="1"/>
        <v>0</v>
      </c>
    </row>
    <row r="52" spans="1:8" x14ac:dyDescent="0.2">
      <c r="A52" s="46">
        <v>5900</v>
      </c>
      <c r="B52" s="9" t="s">
        <v>107</v>
      </c>
      <c r="C52" s="13">
        <v>35000</v>
      </c>
      <c r="D52" s="13">
        <v>0</v>
      </c>
      <c r="E52" s="13">
        <f t="shared" si="0"/>
        <v>35000</v>
      </c>
      <c r="F52" s="13">
        <v>0</v>
      </c>
      <c r="G52" s="13">
        <v>0</v>
      </c>
      <c r="H52" s="13">
        <f t="shared" si="1"/>
        <v>35000</v>
      </c>
    </row>
    <row r="53" spans="1:8" x14ac:dyDescent="0.2">
      <c r="A53" s="45" t="s">
        <v>66</v>
      </c>
      <c r="B53" s="5"/>
      <c r="C53" s="13">
        <f>SUM(C54:C56)</f>
        <v>2500000</v>
      </c>
      <c r="D53" s="13">
        <f>SUM(D54:D56)</f>
        <v>1741300.91</v>
      </c>
      <c r="E53" s="13">
        <f t="shared" si="0"/>
        <v>4241300.91</v>
      </c>
      <c r="F53" s="13">
        <f>SUM(F54:F56)</f>
        <v>174305.65</v>
      </c>
      <c r="G53" s="13">
        <f>SUM(G54:G56)</f>
        <v>174305.65</v>
      </c>
      <c r="H53" s="13">
        <f t="shared" si="1"/>
        <v>4066995.2600000002</v>
      </c>
    </row>
    <row r="54" spans="1:8" x14ac:dyDescent="0.2">
      <c r="A54" s="46">
        <v>6100</v>
      </c>
      <c r="B54" s="9" t="s">
        <v>108</v>
      </c>
      <c r="C54" s="13">
        <v>2000000</v>
      </c>
      <c r="D54" s="13">
        <v>1741300.91</v>
      </c>
      <c r="E54" s="13">
        <f t="shared" si="0"/>
        <v>3741300.91</v>
      </c>
      <c r="F54" s="13">
        <v>174305.65</v>
      </c>
      <c r="G54" s="13">
        <v>174305.65</v>
      </c>
      <c r="H54" s="13">
        <f t="shared" si="1"/>
        <v>3566995.2600000002</v>
      </c>
    </row>
    <row r="55" spans="1:8" x14ac:dyDescent="0.2">
      <c r="A55" s="46">
        <v>6200</v>
      </c>
      <c r="B55" s="9" t="s">
        <v>109</v>
      </c>
      <c r="C55" s="13">
        <v>0</v>
      </c>
      <c r="D55" s="13">
        <v>0</v>
      </c>
      <c r="E55" s="13">
        <f t="shared" si="0"/>
        <v>0</v>
      </c>
      <c r="F55" s="13">
        <v>0</v>
      </c>
      <c r="G55" s="13">
        <v>0</v>
      </c>
      <c r="H55" s="13">
        <f t="shared" si="1"/>
        <v>0</v>
      </c>
    </row>
    <row r="56" spans="1:8" x14ac:dyDescent="0.2">
      <c r="A56" s="46">
        <v>6300</v>
      </c>
      <c r="B56" s="9" t="s">
        <v>110</v>
      </c>
      <c r="C56" s="13">
        <v>500000</v>
      </c>
      <c r="D56" s="13">
        <v>0</v>
      </c>
      <c r="E56" s="13">
        <f t="shared" si="0"/>
        <v>500000</v>
      </c>
      <c r="F56" s="13">
        <v>0</v>
      </c>
      <c r="G56" s="13">
        <v>0</v>
      </c>
      <c r="H56" s="13">
        <f t="shared" si="1"/>
        <v>500000</v>
      </c>
    </row>
    <row r="57" spans="1:8" x14ac:dyDescent="0.2">
      <c r="A57" s="45" t="s">
        <v>67</v>
      </c>
      <c r="B57" s="5"/>
      <c r="C57" s="13">
        <f>SUM(C58:C64)</f>
        <v>0</v>
      </c>
      <c r="D57" s="13">
        <f>SUM(D58:D64)</f>
        <v>0</v>
      </c>
      <c r="E57" s="13">
        <f t="shared" si="0"/>
        <v>0</v>
      </c>
      <c r="F57" s="13">
        <f>SUM(F58:F64)</f>
        <v>0</v>
      </c>
      <c r="G57" s="13">
        <f>SUM(G58:G64)</f>
        <v>0</v>
      </c>
      <c r="H57" s="13">
        <f t="shared" si="1"/>
        <v>0</v>
      </c>
    </row>
    <row r="58" spans="1:8" x14ac:dyDescent="0.2">
      <c r="A58" s="46">
        <v>7100</v>
      </c>
      <c r="B58" s="9" t="s">
        <v>111</v>
      </c>
      <c r="C58" s="13">
        <v>0</v>
      </c>
      <c r="D58" s="13">
        <v>0</v>
      </c>
      <c r="E58" s="13">
        <f t="shared" si="0"/>
        <v>0</v>
      </c>
      <c r="F58" s="13">
        <v>0</v>
      </c>
      <c r="G58" s="13">
        <v>0</v>
      </c>
      <c r="H58" s="13">
        <f t="shared" si="1"/>
        <v>0</v>
      </c>
    </row>
    <row r="59" spans="1:8" x14ac:dyDescent="0.2">
      <c r="A59" s="46">
        <v>7200</v>
      </c>
      <c r="B59" s="9" t="s">
        <v>112</v>
      </c>
      <c r="C59" s="13">
        <v>0</v>
      </c>
      <c r="D59" s="13">
        <v>0</v>
      </c>
      <c r="E59" s="13">
        <f t="shared" si="0"/>
        <v>0</v>
      </c>
      <c r="F59" s="13">
        <v>0</v>
      </c>
      <c r="G59" s="13">
        <v>0</v>
      </c>
      <c r="H59" s="13">
        <f t="shared" si="1"/>
        <v>0</v>
      </c>
    </row>
    <row r="60" spans="1:8" x14ac:dyDescent="0.2">
      <c r="A60" s="46">
        <v>7300</v>
      </c>
      <c r="B60" s="9" t="s">
        <v>113</v>
      </c>
      <c r="C60" s="13">
        <v>0</v>
      </c>
      <c r="D60" s="13">
        <v>0</v>
      </c>
      <c r="E60" s="13">
        <f t="shared" si="0"/>
        <v>0</v>
      </c>
      <c r="F60" s="13">
        <v>0</v>
      </c>
      <c r="G60" s="13">
        <v>0</v>
      </c>
      <c r="H60" s="13">
        <f t="shared" si="1"/>
        <v>0</v>
      </c>
    </row>
    <row r="61" spans="1:8" x14ac:dyDescent="0.2">
      <c r="A61" s="46">
        <v>7400</v>
      </c>
      <c r="B61" s="9" t="s">
        <v>114</v>
      </c>
      <c r="C61" s="13">
        <v>0</v>
      </c>
      <c r="D61" s="13">
        <v>0</v>
      </c>
      <c r="E61" s="13">
        <f t="shared" si="0"/>
        <v>0</v>
      </c>
      <c r="F61" s="13">
        <v>0</v>
      </c>
      <c r="G61" s="13">
        <v>0</v>
      </c>
      <c r="H61" s="13">
        <f t="shared" si="1"/>
        <v>0</v>
      </c>
    </row>
    <row r="62" spans="1:8" x14ac:dyDescent="0.2">
      <c r="A62" s="46">
        <v>7500</v>
      </c>
      <c r="B62" s="9" t="s">
        <v>115</v>
      </c>
      <c r="C62" s="13">
        <v>0</v>
      </c>
      <c r="D62" s="13">
        <v>0</v>
      </c>
      <c r="E62" s="13">
        <f t="shared" si="0"/>
        <v>0</v>
      </c>
      <c r="F62" s="13">
        <v>0</v>
      </c>
      <c r="G62" s="13">
        <v>0</v>
      </c>
      <c r="H62" s="13">
        <f t="shared" si="1"/>
        <v>0</v>
      </c>
    </row>
    <row r="63" spans="1:8" x14ac:dyDescent="0.2">
      <c r="A63" s="46">
        <v>7600</v>
      </c>
      <c r="B63" s="9" t="s">
        <v>116</v>
      </c>
      <c r="C63" s="13">
        <v>0</v>
      </c>
      <c r="D63" s="13">
        <v>0</v>
      </c>
      <c r="E63" s="13">
        <f t="shared" si="0"/>
        <v>0</v>
      </c>
      <c r="F63" s="13">
        <v>0</v>
      </c>
      <c r="G63" s="13">
        <v>0</v>
      </c>
      <c r="H63" s="13">
        <f t="shared" si="1"/>
        <v>0</v>
      </c>
    </row>
    <row r="64" spans="1:8" x14ac:dyDescent="0.2">
      <c r="A64" s="46">
        <v>7900</v>
      </c>
      <c r="B64" s="9" t="s">
        <v>117</v>
      </c>
      <c r="C64" s="13">
        <v>0</v>
      </c>
      <c r="D64" s="13">
        <v>0</v>
      </c>
      <c r="E64" s="13">
        <f t="shared" si="0"/>
        <v>0</v>
      </c>
      <c r="F64" s="13">
        <v>0</v>
      </c>
      <c r="G64" s="13">
        <v>0</v>
      </c>
      <c r="H64" s="13">
        <f t="shared" si="1"/>
        <v>0</v>
      </c>
    </row>
    <row r="65" spans="1:8" x14ac:dyDescent="0.2">
      <c r="A65" s="45" t="s">
        <v>68</v>
      </c>
      <c r="B65" s="5"/>
      <c r="C65" s="13">
        <f>SUM(C66:C68)</f>
        <v>0</v>
      </c>
      <c r="D65" s="13">
        <f>SUM(D66:D68)</f>
        <v>0</v>
      </c>
      <c r="E65" s="13">
        <f t="shared" si="0"/>
        <v>0</v>
      </c>
      <c r="F65" s="13">
        <f>SUM(F66:F68)</f>
        <v>0</v>
      </c>
      <c r="G65" s="13">
        <f>SUM(G66:G68)</f>
        <v>0</v>
      </c>
      <c r="H65" s="13">
        <f t="shared" si="1"/>
        <v>0</v>
      </c>
    </row>
    <row r="66" spans="1:8" x14ac:dyDescent="0.2">
      <c r="A66" s="46">
        <v>8100</v>
      </c>
      <c r="B66" s="9" t="s">
        <v>38</v>
      </c>
      <c r="C66" s="13">
        <v>0</v>
      </c>
      <c r="D66" s="13">
        <v>0</v>
      </c>
      <c r="E66" s="13">
        <f t="shared" si="0"/>
        <v>0</v>
      </c>
      <c r="F66" s="13">
        <v>0</v>
      </c>
      <c r="G66" s="13">
        <v>0</v>
      </c>
      <c r="H66" s="13">
        <f t="shared" si="1"/>
        <v>0</v>
      </c>
    </row>
    <row r="67" spans="1:8" x14ac:dyDescent="0.2">
      <c r="A67" s="46">
        <v>8300</v>
      </c>
      <c r="B67" s="9" t="s">
        <v>39</v>
      </c>
      <c r="C67" s="13">
        <v>0</v>
      </c>
      <c r="D67" s="13">
        <v>0</v>
      </c>
      <c r="E67" s="13">
        <f t="shared" si="0"/>
        <v>0</v>
      </c>
      <c r="F67" s="13">
        <v>0</v>
      </c>
      <c r="G67" s="13">
        <v>0</v>
      </c>
      <c r="H67" s="13">
        <f t="shared" si="1"/>
        <v>0</v>
      </c>
    </row>
    <row r="68" spans="1:8" x14ac:dyDescent="0.2">
      <c r="A68" s="46">
        <v>8500</v>
      </c>
      <c r="B68" s="9" t="s">
        <v>40</v>
      </c>
      <c r="C68" s="13">
        <v>0</v>
      </c>
      <c r="D68" s="13">
        <v>0</v>
      </c>
      <c r="E68" s="13">
        <f t="shared" si="0"/>
        <v>0</v>
      </c>
      <c r="F68" s="13">
        <v>0</v>
      </c>
      <c r="G68" s="13">
        <v>0</v>
      </c>
      <c r="H68" s="13">
        <f t="shared" si="1"/>
        <v>0</v>
      </c>
    </row>
    <row r="69" spans="1:8" x14ac:dyDescent="0.2">
      <c r="A69" s="45" t="s">
        <v>69</v>
      </c>
      <c r="B69" s="5"/>
      <c r="C69" s="13">
        <f>SUM(C70:C76)</f>
        <v>0</v>
      </c>
      <c r="D69" s="13">
        <f>SUM(D70:D76)</f>
        <v>0</v>
      </c>
      <c r="E69" s="13">
        <f t="shared" si="0"/>
        <v>0</v>
      </c>
      <c r="F69" s="13">
        <f>SUM(F70:F76)</f>
        <v>0</v>
      </c>
      <c r="G69" s="13">
        <f>SUM(G70:G76)</f>
        <v>0</v>
      </c>
      <c r="H69" s="13">
        <f t="shared" si="1"/>
        <v>0</v>
      </c>
    </row>
    <row r="70" spans="1:8" x14ac:dyDescent="0.2">
      <c r="A70" s="46">
        <v>9100</v>
      </c>
      <c r="B70" s="9" t="s">
        <v>118</v>
      </c>
      <c r="C70" s="13">
        <v>0</v>
      </c>
      <c r="D70" s="13">
        <v>0</v>
      </c>
      <c r="E70" s="13">
        <f t="shared" ref="E70:E76" si="2">C70+D70</f>
        <v>0</v>
      </c>
      <c r="F70" s="13">
        <v>0</v>
      </c>
      <c r="G70" s="13">
        <v>0</v>
      </c>
      <c r="H70" s="13">
        <f t="shared" ref="H70:H76" si="3">E70-F70</f>
        <v>0</v>
      </c>
    </row>
    <row r="71" spans="1:8" x14ac:dyDescent="0.2">
      <c r="A71" s="46">
        <v>9200</v>
      </c>
      <c r="B71" s="9" t="s">
        <v>119</v>
      </c>
      <c r="C71" s="13">
        <v>0</v>
      </c>
      <c r="D71" s="13">
        <v>0</v>
      </c>
      <c r="E71" s="13">
        <f t="shared" si="2"/>
        <v>0</v>
      </c>
      <c r="F71" s="13">
        <v>0</v>
      </c>
      <c r="G71" s="13">
        <v>0</v>
      </c>
      <c r="H71" s="13">
        <f t="shared" si="3"/>
        <v>0</v>
      </c>
    </row>
    <row r="72" spans="1:8" x14ac:dyDescent="0.2">
      <c r="A72" s="46">
        <v>9300</v>
      </c>
      <c r="B72" s="9" t="s">
        <v>120</v>
      </c>
      <c r="C72" s="13">
        <v>0</v>
      </c>
      <c r="D72" s="13">
        <v>0</v>
      </c>
      <c r="E72" s="13">
        <f t="shared" si="2"/>
        <v>0</v>
      </c>
      <c r="F72" s="13">
        <v>0</v>
      </c>
      <c r="G72" s="13">
        <v>0</v>
      </c>
      <c r="H72" s="13">
        <f t="shared" si="3"/>
        <v>0</v>
      </c>
    </row>
    <row r="73" spans="1:8" x14ac:dyDescent="0.2">
      <c r="A73" s="46">
        <v>9400</v>
      </c>
      <c r="B73" s="9" t="s">
        <v>121</v>
      </c>
      <c r="C73" s="13">
        <v>0</v>
      </c>
      <c r="D73" s="13">
        <v>0</v>
      </c>
      <c r="E73" s="13">
        <f t="shared" si="2"/>
        <v>0</v>
      </c>
      <c r="F73" s="13">
        <v>0</v>
      </c>
      <c r="G73" s="13">
        <v>0</v>
      </c>
      <c r="H73" s="13">
        <f t="shared" si="3"/>
        <v>0</v>
      </c>
    </row>
    <row r="74" spans="1:8" x14ac:dyDescent="0.2">
      <c r="A74" s="46">
        <v>9500</v>
      </c>
      <c r="B74" s="9" t="s">
        <v>122</v>
      </c>
      <c r="C74" s="13">
        <v>0</v>
      </c>
      <c r="D74" s="13">
        <v>0</v>
      </c>
      <c r="E74" s="13">
        <f t="shared" si="2"/>
        <v>0</v>
      </c>
      <c r="F74" s="13">
        <v>0</v>
      </c>
      <c r="G74" s="13">
        <v>0</v>
      </c>
      <c r="H74" s="13">
        <f t="shared" si="3"/>
        <v>0</v>
      </c>
    </row>
    <row r="75" spans="1:8" x14ac:dyDescent="0.2">
      <c r="A75" s="46">
        <v>9600</v>
      </c>
      <c r="B75" s="9" t="s">
        <v>123</v>
      </c>
      <c r="C75" s="13">
        <v>0</v>
      </c>
      <c r="D75" s="13">
        <v>0</v>
      </c>
      <c r="E75" s="13">
        <f t="shared" si="2"/>
        <v>0</v>
      </c>
      <c r="F75" s="13">
        <v>0</v>
      </c>
      <c r="G75" s="13">
        <v>0</v>
      </c>
      <c r="H75" s="13">
        <f t="shared" si="3"/>
        <v>0</v>
      </c>
    </row>
    <row r="76" spans="1:8" x14ac:dyDescent="0.2">
      <c r="A76" s="46">
        <v>9900</v>
      </c>
      <c r="B76" s="10" t="s">
        <v>124</v>
      </c>
      <c r="C76" s="14">
        <v>0</v>
      </c>
      <c r="D76" s="14">
        <v>0</v>
      </c>
      <c r="E76" s="14">
        <f t="shared" si="2"/>
        <v>0</v>
      </c>
      <c r="F76" s="14">
        <v>0</v>
      </c>
      <c r="G76" s="14">
        <v>0</v>
      </c>
      <c r="H76" s="14">
        <f t="shared" si="3"/>
        <v>0</v>
      </c>
    </row>
    <row r="77" spans="1:8" x14ac:dyDescent="0.2">
      <c r="A77" s="6"/>
      <c r="B77" s="11" t="s">
        <v>53</v>
      </c>
      <c r="C77" s="15">
        <f t="shared" ref="C77:H77" si="4">SUM(C5+C13+C23+C33+C43+C53+C57+C65+C69)</f>
        <v>55968779.019999996</v>
      </c>
      <c r="D77" s="15">
        <f t="shared" si="4"/>
        <v>5543415.2999999998</v>
      </c>
      <c r="E77" s="15">
        <f t="shared" si="4"/>
        <v>61512194.319999993</v>
      </c>
      <c r="F77" s="15">
        <f t="shared" si="4"/>
        <v>28450761.129999995</v>
      </c>
      <c r="G77" s="15">
        <f t="shared" si="4"/>
        <v>28420849.129999995</v>
      </c>
      <c r="H77" s="15">
        <f t="shared" si="4"/>
        <v>33061433.190000001</v>
      </c>
    </row>
    <row r="79" spans="1:8" x14ac:dyDescent="0.2">
      <c r="A79" s="1" t="s">
        <v>141</v>
      </c>
      <c r="B79"/>
      <c r="C79"/>
      <c r="D79"/>
      <c r="E79"/>
      <c r="F79"/>
      <c r="G79"/>
      <c r="H79"/>
    </row>
    <row r="85" spans="2:8" x14ac:dyDescent="0.2">
      <c r="B85" s="52" t="s">
        <v>142</v>
      </c>
      <c r="C85" s="51"/>
      <c r="D85" s="50"/>
      <c r="E85" s="49" t="s">
        <v>143</v>
      </c>
      <c r="F85"/>
      <c r="G85" s="48"/>
      <c r="H85" s="47"/>
    </row>
    <row r="86" spans="2:8" x14ac:dyDescent="0.2">
      <c r="B86" s="52" t="s">
        <v>144</v>
      </c>
      <c r="C86" s="51"/>
      <c r="D86" s="50"/>
      <c r="E86" s="49" t="s">
        <v>145</v>
      </c>
      <c r="F86"/>
      <c r="G86" s="48"/>
      <c r="H86" s="47"/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25"/>
  <sheetViews>
    <sheetView showGridLines="0" zoomScaleNormal="100" workbookViewId="0">
      <selection activeCell="A25" sqref="A1:H25"/>
    </sheetView>
  </sheetViews>
  <sheetFormatPr baseColWidth="10" defaultColWidth="12" defaultRowHeight="10.199999999999999" x14ac:dyDescent="0.2"/>
  <cols>
    <col min="1" max="1" width="2.85546875" style="1" customWidth="1"/>
    <col min="2" max="2" width="47.7109375" style="1" customWidth="1"/>
    <col min="3" max="8" width="18.28515625" style="1" customWidth="1"/>
    <col min="9" max="16384" width="12" style="1"/>
  </cols>
  <sheetData>
    <row r="1" spans="1:8" ht="50.1" customHeight="1" x14ac:dyDescent="0.2">
      <c r="A1" s="53" t="s">
        <v>129</v>
      </c>
      <c r="B1" s="54"/>
      <c r="C1" s="54"/>
      <c r="D1" s="54"/>
      <c r="E1" s="54"/>
      <c r="F1" s="54"/>
      <c r="G1" s="54"/>
      <c r="H1" s="55"/>
    </row>
    <row r="2" spans="1:8" x14ac:dyDescent="0.2">
      <c r="A2" s="58" t="s">
        <v>54</v>
      </c>
      <c r="B2" s="59"/>
      <c r="C2" s="53" t="s">
        <v>60</v>
      </c>
      <c r="D2" s="54"/>
      <c r="E2" s="54"/>
      <c r="F2" s="54"/>
      <c r="G2" s="55"/>
      <c r="H2" s="56" t="s">
        <v>59</v>
      </c>
    </row>
    <row r="3" spans="1:8" ht="24.9" customHeight="1" x14ac:dyDescent="0.2">
      <c r="A3" s="60"/>
      <c r="B3" s="61"/>
      <c r="C3" s="7" t="s">
        <v>55</v>
      </c>
      <c r="D3" s="7" t="s">
        <v>125</v>
      </c>
      <c r="E3" s="7" t="s">
        <v>56</v>
      </c>
      <c r="F3" s="7" t="s">
        <v>57</v>
      </c>
      <c r="G3" s="7" t="s">
        <v>58</v>
      </c>
      <c r="H3" s="57"/>
    </row>
    <row r="4" spans="1:8" x14ac:dyDescent="0.2">
      <c r="A4" s="62"/>
      <c r="B4" s="63"/>
      <c r="C4" s="8">
        <v>1</v>
      </c>
      <c r="D4" s="8">
        <v>2</v>
      </c>
      <c r="E4" s="8" t="s">
        <v>126</v>
      </c>
      <c r="F4" s="8">
        <v>4</v>
      </c>
      <c r="G4" s="8">
        <v>5</v>
      </c>
      <c r="H4" s="8" t="s">
        <v>127</v>
      </c>
    </row>
    <row r="5" spans="1:8" x14ac:dyDescent="0.2">
      <c r="A5" s="3"/>
      <c r="B5" s="16"/>
      <c r="C5" s="19"/>
      <c r="D5" s="19"/>
      <c r="E5" s="19"/>
      <c r="F5" s="19"/>
      <c r="G5" s="19"/>
      <c r="H5" s="19"/>
    </row>
    <row r="6" spans="1:8" x14ac:dyDescent="0.2">
      <c r="A6" s="3"/>
      <c r="B6" s="16" t="s">
        <v>0</v>
      </c>
      <c r="C6" s="13">
        <v>48578069.020000003</v>
      </c>
      <c r="D6" s="13">
        <v>3441325.39</v>
      </c>
      <c r="E6" s="13">
        <f>C6+D6</f>
        <v>52019394.410000004</v>
      </c>
      <c r="F6" s="13">
        <v>27299080.050000001</v>
      </c>
      <c r="G6" s="13">
        <v>27269168.050000001</v>
      </c>
      <c r="H6" s="13">
        <f>E6-F6</f>
        <v>24720314.360000003</v>
      </c>
    </row>
    <row r="7" spans="1:8" x14ac:dyDescent="0.2">
      <c r="A7" s="3"/>
      <c r="B7" s="16"/>
      <c r="C7" s="13"/>
      <c r="D7" s="13"/>
      <c r="E7" s="13"/>
      <c r="F7" s="13"/>
      <c r="G7" s="13"/>
      <c r="H7" s="13"/>
    </row>
    <row r="8" spans="1:8" x14ac:dyDescent="0.2">
      <c r="A8" s="3"/>
      <c r="B8" s="16" t="s">
        <v>1</v>
      </c>
      <c r="C8" s="13">
        <v>7390710</v>
      </c>
      <c r="D8" s="13">
        <v>2102089.91</v>
      </c>
      <c r="E8" s="13">
        <f>C8+D8</f>
        <v>9492799.9100000001</v>
      </c>
      <c r="F8" s="13">
        <v>1151681.08</v>
      </c>
      <c r="G8" s="13">
        <v>1151681.08</v>
      </c>
      <c r="H8" s="13">
        <f>E8-F8</f>
        <v>8341118.8300000001</v>
      </c>
    </row>
    <row r="9" spans="1:8" x14ac:dyDescent="0.2">
      <c r="A9" s="3"/>
      <c r="B9" s="16"/>
      <c r="C9" s="13"/>
      <c r="D9" s="13"/>
      <c r="E9" s="13"/>
      <c r="F9" s="13"/>
      <c r="G9" s="13"/>
      <c r="H9" s="13"/>
    </row>
    <row r="10" spans="1:8" x14ac:dyDescent="0.2">
      <c r="A10" s="3"/>
      <c r="B10" s="16" t="s">
        <v>2</v>
      </c>
      <c r="C10" s="13">
        <v>0</v>
      </c>
      <c r="D10" s="13">
        <v>0</v>
      </c>
      <c r="E10" s="13">
        <f>C10+D10</f>
        <v>0</v>
      </c>
      <c r="F10" s="13">
        <v>0</v>
      </c>
      <c r="G10" s="13">
        <v>0</v>
      </c>
      <c r="H10" s="13">
        <f>E10-F10</f>
        <v>0</v>
      </c>
    </row>
    <row r="11" spans="1:8" x14ac:dyDescent="0.2">
      <c r="A11" s="3"/>
      <c r="B11" s="16"/>
      <c r="C11" s="13"/>
      <c r="D11" s="13"/>
      <c r="E11" s="13"/>
      <c r="F11" s="13"/>
      <c r="G11" s="13"/>
      <c r="H11" s="13"/>
    </row>
    <row r="12" spans="1:8" x14ac:dyDescent="0.2">
      <c r="A12" s="3"/>
      <c r="B12" s="16" t="s">
        <v>41</v>
      </c>
      <c r="C12" s="13">
        <v>0</v>
      </c>
      <c r="D12" s="13">
        <v>0</v>
      </c>
      <c r="E12" s="13">
        <f>C12+D12</f>
        <v>0</v>
      </c>
      <c r="F12" s="13">
        <v>0</v>
      </c>
      <c r="G12" s="13">
        <v>0</v>
      </c>
      <c r="H12" s="13">
        <f>E12-F12</f>
        <v>0</v>
      </c>
    </row>
    <row r="13" spans="1:8" x14ac:dyDescent="0.2">
      <c r="A13" s="3"/>
      <c r="B13" s="16"/>
      <c r="C13" s="13"/>
      <c r="D13" s="13"/>
      <c r="E13" s="13"/>
      <c r="F13" s="13"/>
      <c r="G13" s="13"/>
      <c r="H13" s="13"/>
    </row>
    <row r="14" spans="1:8" x14ac:dyDescent="0.2">
      <c r="A14" s="3"/>
      <c r="B14" s="16" t="s">
        <v>38</v>
      </c>
      <c r="C14" s="13">
        <v>0</v>
      </c>
      <c r="D14" s="13">
        <v>0</v>
      </c>
      <c r="E14" s="13">
        <f>C14+D14</f>
        <v>0</v>
      </c>
      <c r="F14" s="13">
        <v>0</v>
      </c>
      <c r="G14" s="13">
        <v>0</v>
      </c>
      <c r="H14" s="13">
        <f>E14-F14</f>
        <v>0</v>
      </c>
    </row>
    <row r="15" spans="1:8" x14ac:dyDescent="0.2">
      <c r="A15" s="4"/>
      <c r="B15" s="17"/>
      <c r="C15" s="14"/>
      <c r="D15" s="14"/>
      <c r="E15" s="14"/>
      <c r="F15" s="14"/>
      <c r="G15" s="14"/>
      <c r="H15" s="14"/>
    </row>
    <row r="16" spans="1:8" x14ac:dyDescent="0.2">
      <c r="A16" s="18"/>
      <c r="B16" s="11" t="s">
        <v>53</v>
      </c>
      <c r="C16" s="15">
        <f>SUM(C6+C8+C10+C12+C14)</f>
        <v>55968779.020000003</v>
      </c>
      <c r="D16" s="15">
        <f>SUM(D6+D8+D10+D12+D14)</f>
        <v>5543415.3000000007</v>
      </c>
      <c r="E16" s="15">
        <f>SUM(E6+E8+E10+E12+E14)</f>
        <v>61512194.320000008</v>
      </c>
      <c r="F16" s="15">
        <f t="shared" ref="F16:H16" si="0">SUM(F6+F8+F10+F12+F14)</f>
        <v>28450761.130000003</v>
      </c>
      <c r="G16" s="15">
        <f t="shared" si="0"/>
        <v>28420849.130000003</v>
      </c>
      <c r="H16" s="15">
        <f t="shared" si="0"/>
        <v>33061433.190000005</v>
      </c>
    </row>
    <row r="18" spans="1:8" x14ac:dyDescent="0.2">
      <c r="A18" s="1" t="s">
        <v>141</v>
      </c>
      <c r="B18"/>
      <c r="C18"/>
      <c r="D18"/>
      <c r="E18"/>
      <c r="F18"/>
      <c r="G18"/>
      <c r="H18"/>
    </row>
    <row r="24" spans="1:8" x14ac:dyDescent="0.2">
      <c r="A24"/>
      <c r="B24" s="52" t="s">
        <v>142</v>
      </c>
      <c r="C24" s="47"/>
      <c r="D24" s="51"/>
      <c r="E24" s="50"/>
      <c r="F24" s="50"/>
      <c r="G24" s="49" t="s">
        <v>143</v>
      </c>
      <c r="H24" s="48"/>
    </row>
    <row r="25" spans="1:8" x14ac:dyDescent="0.2">
      <c r="A25"/>
      <c r="B25" s="52" t="s">
        <v>144</v>
      </c>
      <c r="C25" s="47"/>
      <c r="D25" s="51"/>
      <c r="E25" s="50"/>
      <c r="F25" s="50"/>
      <c r="G25" s="49" t="s">
        <v>146</v>
      </c>
      <c r="H25" s="48"/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scale="9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62"/>
  <sheetViews>
    <sheetView showGridLines="0" workbookViewId="0">
      <selection activeCell="A62" sqref="A1:H62"/>
    </sheetView>
  </sheetViews>
  <sheetFormatPr baseColWidth="10" defaultColWidth="12" defaultRowHeight="10.199999999999999" x14ac:dyDescent="0.2"/>
  <cols>
    <col min="1" max="1" width="2.85546875" style="1" customWidth="1"/>
    <col min="2" max="2" width="60.85546875" style="1" customWidth="1"/>
    <col min="3" max="8" width="18.28515625" style="1" customWidth="1"/>
    <col min="9" max="16384" width="12" style="1"/>
  </cols>
  <sheetData>
    <row r="1" spans="1:8" ht="45" customHeight="1" x14ac:dyDescent="0.2">
      <c r="A1" s="53" t="s">
        <v>137</v>
      </c>
      <c r="B1" s="54"/>
      <c r="C1" s="54"/>
      <c r="D1" s="54"/>
      <c r="E1" s="54"/>
      <c r="F1" s="54"/>
      <c r="G1" s="54"/>
      <c r="H1" s="55"/>
    </row>
    <row r="2" spans="1:8" x14ac:dyDescent="0.2">
      <c r="B2" s="25"/>
      <c r="C2" s="25"/>
      <c r="D2" s="25"/>
      <c r="E2" s="25"/>
      <c r="F2" s="25"/>
      <c r="G2" s="25"/>
      <c r="H2" s="25"/>
    </row>
    <row r="3" spans="1:8" x14ac:dyDescent="0.2">
      <c r="A3" s="58" t="s">
        <v>54</v>
      </c>
      <c r="B3" s="59"/>
      <c r="C3" s="53" t="s">
        <v>60</v>
      </c>
      <c r="D3" s="54"/>
      <c r="E3" s="54"/>
      <c r="F3" s="54"/>
      <c r="G3" s="55"/>
      <c r="H3" s="56" t="s">
        <v>59</v>
      </c>
    </row>
    <row r="4" spans="1:8" ht="24.9" customHeight="1" x14ac:dyDescent="0.2">
      <c r="A4" s="60"/>
      <c r="B4" s="61"/>
      <c r="C4" s="7" t="s">
        <v>55</v>
      </c>
      <c r="D4" s="7" t="s">
        <v>125</v>
      </c>
      <c r="E4" s="7" t="s">
        <v>56</v>
      </c>
      <c r="F4" s="7" t="s">
        <v>57</v>
      </c>
      <c r="G4" s="7" t="s">
        <v>58</v>
      </c>
      <c r="H4" s="57"/>
    </row>
    <row r="5" spans="1:8" x14ac:dyDescent="0.2">
      <c r="A5" s="62"/>
      <c r="B5" s="63"/>
      <c r="C5" s="8">
        <v>1</v>
      </c>
      <c r="D5" s="8">
        <v>2</v>
      </c>
      <c r="E5" s="8" t="s">
        <v>126</v>
      </c>
      <c r="F5" s="8">
        <v>4</v>
      </c>
      <c r="G5" s="8">
        <v>5</v>
      </c>
      <c r="H5" s="8" t="s">
        <v>127</v>
      </c>
    </row>
    <row r="6" spans="1:8" x14ac:dyDescent="0.2">
      <c r="A6" s="26"/>
      <c r="B6" s="22"/>
      <c r="C6" s="34"/>
      <c r="D6" s="34"/>
      <c r="E6" s="34"/>
      <c r="F6" s="34"/>
      <c r="G6" s="34"/>
      <c r="H6" s="34"/>
    </row>
    <row r="7" spans="1:8" x14ac:dyDescent="0.2">
      <c r="A7" s="2" t="s">
        <v>130</v>
      </c>
      <c r="B7" s="20"/>
      <c r="C7" s="13">
        <v>2513445.46</v>
      </c>
      <c r="D7" s="13">
        <v>142061.37</v>
      </c>
      <c r="E7" s="13">
        <f>C7+D7</f>
        <v>2655506.83</v>
      </c>
      <c r="F7" s="13">
        <v>1052238.8799999999</v>
      </c>
      <c r="G7" s="13">
        <v>1049417.9099999999</v>
      </c>
      <c r="H7" s="13">
        <f>E7-F7</f>
        <v>1603267.9500000002</v>
      </c>
    </row>
    <row r="8" spans="1:8" x14ac:dyDescent="0.2">
      <c r="A8" s="2" t="s">
        <v>131</v>
      </c>
      <c r="B8" s="20"/>
      <c r="C8" s="13">
        <v>5808424.0800000001</v>
      </c>
      <c r="D8" s="13">
        <v>729600</v>
      </c>
      <c r="E8" s="13">
        <f t="shared" ref="E8:E13" si="0">C8+D8</f>
        <v>6538024.0800000001</v>
      </c>
      <c r="F8" s="13">
        <v>2457840.08</v>
      </c>
      <c r="G8" s="13">
        <v>2454730.58</v>
      </c>
      <c r="H8" s="13">
        <f t="shared" ref="H8:H13" si="1">E8-F8</f>
        <v>4080184</v>
      </c>
    </row>
    <row r="9" spans="1:8" x14ac:dyDescent="0.2">
      <c r="A9" s="2" t="s">
        <v>132</v>
      </c>
      <c r="B9" s="20"/>
      <c r="C9" s="13">
        <v>5752507.1600000001</v>
      </c>
      <c r="D9" s="13">
        <v>235420.37</v>
      </c>
      <c r="E9" s="13">
        <f t="shared" si="0"/>
        <v>5987927.5300000003</v>
      </c>
      <c r="F9" s="13">
        <v>3027806.45</v>
      </c>
      <c r="G9" s="13">
        <v>3022994.48</v>
      </c>
      <c r="H9" s="13">
        <f t="shared" si="1"/>
        <v>2960121.08</v>
      </c>
    </row>
    <row r="10" spans="1:8" x14ac:dyDescent="0.2">
      <c r="A10" s="2" t="s">
        <v>133</v>
      </c>
      <c r="B10" s="20"/>
      <c r="C10" s="13">
        <v>23612364.27</v>
      </c>
      <c r="D10" s="13">
        <v>2290644.91</v>
      </c>
      <c r="E10" s="13">
        <f t="shared" si="0"/>
        <v>25903009.18</v>
      </c>
      <c r="F10" s="13">
        <v>12611450.029999999</v>
      </c>
      <c r="G10" s="13">
        <v>12610661.51</v>
      </c>
      <c r="H10" s="13">
        <f t="shared" si="1"/>
        <v>13291559.15</v>
      </c>
    </row>
    <row r="11" spans="1:8" x14ac:dyDescent="0.2">
      <c r="A11" s="2" t="s">
        <v>134</v>
      </c>
      <c r="B11" s="20"/>
      <c r="C11" s="13">
        <v>1180407.96</v>
      </c>
      <c r="D11" s="13">
        <v>50000</v>
      </c>
      <c r="E11" s="13">
        <f t="shared" si="0"/>
        <v>1230407.96</v>
      </c>
      <c r="F11" s="13">
        <v>706478.16</v>
      </c>
      <c r="G11" s="13">
        <v>704447.88</v>
      </c>
      <c r="H11" s="13">
        <f t="shared" si="1"/>
        <v>523929.79999999993</v>
      </c>
    </row>
    <row r="12" spans="1:8" x14ac:dyDescent="0.2">
      <c r="A12" s="2" t="s">
        <v>135</v>
      </c>
      <c r="B12" s="20"/>
      <c r="C12" s="13">
        <v>1710494.32</v>
      </c>
      <c r="D12" s="13">
        <v>115000</v>
      </c>
      <c r="E12" s="13">
        <f t="shared" si="0"/>
        <v>1825494.32</v>
      </c>
      <c r="F12" s="13">
        <v>877155.14</v>
      </c>
      <c r="G12" s="13">
        <v>876119</v>
      </c>
      <c r="H12" s="13">
        <f t="shared" si="1"/>
        <v>948339.18</v>
      </c>
    </row>
    <row r="13" spans="1:8" x14ac:dyDescent="0.2">
      <c r="A13" s="2" t="s">
        <v>136</v>
      </c>
      <c r="B13" s="20"/>
      <c r="C13" s="13">
        <v>15391135.77</v>
      </c>
      <c r="D13" s="13">
        <v>1980688.65</v>
      </c>
      <c r="E13" s="13">
        <f t="shared" si="0"/>
        <v>17371824.419999998</v>
      </c>
      <c r="F13" s="13">
        <v>7717792.3899999997</v>
      </c>
      <c r="G13" s="13">
        <v>7702477.7699999996</v>
      </c>
      <c r="H13" s="13">
        <f t="shared" si="1"/>
        <v>9654032.0299999975</v>
      </c>
    </row>
    <row r="14" spans="1:8" x14ac:dyDescent="0.2">
      <c r="A14" s="2"/>
      <c r="B14" s="20"/>
      <c r="C14" s="13"/>
      <c r="D14" s="13"/>
      <c r="E14" s="13"/>
      <c r="F14" s="13"/>
      <c r="G14" s="13"/>
      <c r="H14" s="13"/>
    </row>
    <row r="15" spans="1:8" x14ac:dyDescent="0.2">
      <c r="A15" s="2"/>
      <c r="B15" s="23"/>
      <c r="C15" s="14"/>
      <c r="D15" s="14"/>
      <c r="E15" s="14"/>
      <c r="F15" s="14"/>
      <c r="G15" s="14"/>
      <c r="H15" s="14"/>
    </row>
    <row r="16" spans="1:8" x14ac:dyDescent="0.2">
      <c r="A16" s="24"/>
      <c r="B16" s="44" t="s">
        <v>53</v>
      </c>
      <c r="C16" s="21">
        <f t="shared" ref="C16:H16" si="2">SUM(C7:C15)</f>
        <v>55968779.019999996</v>
      </c>
      <c r="D16" s="21">
        <f t="shared" si="2"/>
        <v>5543415.3000000007</v>
      </c>
      <c r="E16" s="21">
        <f t="shared" si="2"/>
        <v>61512194.320000008</v>
      </c>
      <c r="F16" s="21">
        <f t="shared" si="2"/>
        <v>28450761.129999999</v>
      </c>
      <c r="G16" s="21">
        <f t="shared" si="2"/>
        <v>28420849.129999999</v>
      </c>
      <c r="H16" s="21">
        <f t="shared" si="2"/>
        <v>33061433.189999998</v>
      </c>
    </row>
    <row r="19" spans="1:8" ht="45" customHeight="1" x14ac:dyDescent="0.2">
      <c r="A19" s="53" t="s">
        <v>138</v>
      </c>
      <c r="B19" s="54"/>
      <c r="C19" s="54"/>
      <c r="D19" s="54"/>
      <c r="E19" s="54"/>
      <c r="F19" s="54"/>
      <c r="G19" s="54"/>
      <c r="H19" s="55"/>
    </row>
    <row r="21" spans="1:8" x14ac:dyDescent="0.2">
      <c r="A21" s="58" t="s">
        <v>54</v>
      </c>
      <c r="B21" s="59"/>
      <c r="C21" s="53" t="s">
        <v>60</v>
      </c>
      <c r="D21" s="54"/>
      <c r="E21" s="54"/>
      <c r="F21" s="54"/>
      <c r="G21" s="55"/>
      <c r="H21" s="56" t="s">
        <v>59</v>
      </c>
    </row>
    <row r="22" spans="1:8" ht="20.399999999999999" x14ac:dyDescent="0.2">
      <c r="A22" s="60"/>
      <c r="B22" s="61"/>
      <c r="C22" s="7" t="s">
        <v>55</v>
      </c>
      <c r="D22" s="7" t="s">
        <v>125</v>
      </c>
      <c r="E22" s="7" t="s">
        <v>56</v>
      </c>
      <c r="F22" s="7" t="s">
        <v>57</v>
      </c>
      <c r="G22" s="7" t="s">
        <v>58</v>
      </c>
      <c r="H22" s="57"/>
    </row>
    <row r="23" spans="1:8" x14ac:dyDescent="0.2">
      <c r="A23" s="62"/>
      <c r="B23" s="63"/>
      <c r="C23" s="8">
        <v>1</v>
      </c>
      <c r="D23" s="8">
        <v>2</v>
      </c>
      <c r="E23" s="8" t="s">
        <v>126</v>
      </c>
      <c r="F23" s="8">
        <v>4</v>
      </c>
      <c r="G23" s="8">
        <v>5</v>
      </c>
      <c r="H23" s="8" t="s">
        <v>127</v>
      </c>
    </row>
    <row r="24" spans="1:8" x14ac:dyDescent="0.2">
      <c r="A24" s="26"/>
      <c r="B24" s="27"/>
      <c r="C24" s="31"/>
      <c r="D24" s="31"/>
      <c r="E24" s="31"/>
      <c r="F24" s="31"/>
      <c r="G24" s="31"/>
      <c r="H24" s="31"/>
    </row>
    <row r="25" spans="1:8" x14ac:dyDescent="0.2">
      <c r="A25" s="2" t="s">
        <v>8</v>
      </c>
      <c r="C25" s="32">
        <v>0</v>
      </c>
      <c r="D25" s="32">
        <v>0</v>
      </c>
      <c r="E25" s="32">
        <f>C25+D25</f>
        <v>0</v>
      </c>
      <c r="F25" s="32">
        <v>0</v>
      </c>
      <c r="G25" s="32">
        <v>0</v>
      </c>
      <c r="H25" s="32">
        <f>E25-F25</f>
        <v>0</v>
      </c>
    </row>
    <row r="26" spans="1:8" x14ac:dyDescent="0.2">
      <c r="A26" s="2" t="s">
        <v>9</v>
      </c>
      <c r="C26" s="32">
        <v>0</v>
      </c>
      <c r="D26" s="32">
        <v>0</v>
      </c>
      <c r="E26" s="32">
        <f t="shared" ref="E26:E28" si="3">C26+D26</f>
        <v>0</v>
      </c>
      <c r="F26" s="32">
        <v>0</v>
      </c>
      <c r="G26" s="32">
        <v>0</v>
      </c>
      <c r="H26" s="32">
        <f t="shared" ref="H26:H28" si="4">E26-F26</f>
        <v>0</v>
      </c>
    </row>
    <row r="27" spans="1:8" x14ac:dyDescent="0.2">
      <c r="A27" s="2" t="s">
        <v>10</v>
      </c>
      <c r="C27" s="32">
        <v>0</v>
      </c>
      <c r="D27" s="32">
        <v>0</v>
      </c>
      <c r="E27" s="32">
        <f t="shared" si="3"/>
        <v>0</v>
      </c>
      <c r="F27" s="32">
        <v>0</v>
      </c>
      <c r="G27" s="32">
        <v>0</v>
      </c>
      <c r="H27" s="32">
        <f t="shared" si="4"/>
        <v>0</v>
      </c>
    </row>
    <row r="28" spans="1:8" x14ac:dyDescent="0.2">
      <c r="A28" s="2" t="s">
        <v>11</v>
      </c>
      <c r="C28" s="32">
        <v>0</v>
      </c>
      <c r="D28" s="32">
        <v>0</v>
      </c>
      <c r="E28" s="32">
        <f t="shared" si="3"/>
        <v>0</v>
      </c>
      <c r="F28" s="32">
        <v>0</v>
      </c>
      <c r="G28" s="32">
        <v>0</v>
      </c>
      <c r="H28" s="32">
        <f t="shared" si="4"/>
        <v>0</v>
      </c>
    </row>
    <row r="29" spans="1:8" x14ac:dyDescent="0.2">
      <c r="A29" s="2"/>
      <c r="C29" s="33"/>
      <c r="D29" s="33"/>
      <c r="E29" s="33"/>
      <c r="F29" s="33"/>
      <c r="G29" s="33"/>
      <c r="H29" s="33"/>
    </row>
    <row r="30" spans="1:8" x14ac:dyDescent="0.2">
      <c r="A30" s="24"/>
      <c r="B30" s="44" t="s">
        <v>53</v>
      </c>
      <c r="C30" s="21">
        <f>SUM(C25:C29)</f>
        <v>0</v>
      </c>
      <c r="D30" s="21">
        <f>SUM(D25:D29)</f>
        <v>0</v>
      </c>
      <c r="E30" s="21">
        <f>SUM(E25:E28)</f>
        <v>0</v>
      </c>
      <c r="F30" s="21">
        <f>SUM(F25:F28)</f>
        <v>0</v>
      </c>
      <c r="G30" s="21">
        <f>SUM(G25:G28)</f>
        <v>0</v>
      </c>
      <c r="H30" s="21">
        <f>SUM(H25:H28)</f>
        <v>0</v>
      </c>
    </row>
    <row r="33" spans="1:8" ht="45" customHeight="1" x14ac:dyDescent="0.2">
      <c r="A33" s="53" t="s">
        <v>139</v>
      </c>
      <c r="B33" s="54"/>
      <c r="C33" s="54"/>
      <c r="D33" s="54"/>
      <c r="E33" s="54"/>
      <c r="F33" s="54"/>
      <c r="G33" s="54"/>
      <c r="H33" s="55"/>
    </row>
    <row r="34" spans="1:8" x14ac:dyDescent="0.2">
      <c r="A34" s="58" t="s">
        <v>54</v>
      </c>
      <c r="B34" s="59"/>
      <c r="C34" s="53" t="s">
        <v>60</v>
      </c>
      <c r="D34" s="54"/>
      <c r="E34" s="54"/>
      <c r="F34" s="54"/>
      <c r="G34" s="55"/>
      <c r="H34" s="56" t="s">
        <v>59</v>
      </c>
    </row>
    <row r="35" spans="1:8" ht="20.399999999999999" x14ac:dyDescent="0.2">
      <c r="A35" s="60"/>
      <c r="B35" s="61"/>
      <c r="C35" s="7" t="s">
        <v>55</v>
      </c>
      <c r="D35" s="7" t="s">
        <v>125</v>
      </c>
      <c r="E35" s="7" t="s">
        <v>56</v>
      </c>
      <c r="F35" s="7" t="s">
        <v>57</v>
      </c>
      <c r="G35" s="7" t="s">
        <v>58</v>
      </c>
      <c r="H35" s="57"/>
    </row>
    <row r="36" spans="1:8" x14ac:dyDescent="0.2">
      <c r="A36" s="62"/>
      <c r="B36" s="63"/>
      <c r="C36" s="8">
        <v>1</v>
      </c>
      <c r="D36" s="8">
        <v>2</v>
      </c>
      <c r="E36" s="8" t="s">
        <v>126</v>
      </c>
      <c r="F36" s="8">
        <v>4</v>
      </c>
      <c r="G36" s="8">
        <v>5</v>
      </c>
      <c r="H36" s="8" t="s">
        <v>127</v>
      </c>
    </row>
    <row r="37" spans="1:8" x14ac:dyDescent="0.2">
      <c r="A37" s="26"/>
      <c r="B37" s="27"/>
      <c r="C37" s="31"/>
      <c r="D37" s="31"/>
      <c r="E37" s="31"/>
      <c r="F37" s="31"/>
      <c r="G37" s="31"/>
      <c r="H37" s="31"/>
    </row>
    <row r="38" spans="1:8" ht="20.399999999999999" x14ac:dyDescent="0.2">
      <c r="A38" s="2"/>
      <c r="B38" s="29" t="s">
        <v>13</v>
      </c>
      <c r="C38" s="32">
        <v>0</v>
      </c>
      <c r="D38" s="32">
        <v>0</v>
      </c>
      <c r="E38" s="32">
        <f>C38+D38</f>
        <v>0</v>
      </c>
      <c r="F38" s="32">
        <v>0</v>
      </c>
      <c r="G38" s="32">
        <v>0</v>
      </c>
      <c r="H38" s="32">
        <f>E38-F38</f>
        <v>0</v>
      </c>
    </row>
    <row r="39" spans="1:8" x14ac:dyDescent="0.2">
      <c r="A39" s="2"/>
      <c r="B39" s="29"/>
      <c r="C39" s="32"/>
      <c r="D39" s="32"/>
      <c r="E39" s="32"/>
      <c r="F39" s="32"/>
      <c r="G39" s="32"/>
      <c r="H39" s="32"/>
    </row>
    <row r="40" spans="1:8" x14ac:dyDescent="0.2">
      <c r="A40" s="2"/>
      <c r="B40" s="29" t="s">
        <v>12</v>
      </c>
      <c r="C40" s="32">
        <v>0</v>
      </c>
      <c r="D40" s="32">
        <v>0</v>
      </c>
      <c r="E40" s="32">
        <f>C40+D40</f>
        <v>0</v>
      </c>
      <c r="F40" s="32">
        <v>0</v>
      </c>
      <c r="G40" s="32">
        <v>0</v>
      </c>
      <c r="H40" s="32">
        <f>E40-F40</f>
        <v>0</v>
      </c>
    </row>
    <row r="41" spans="1:8" x14ac:dyDescent="0.2">
      <c r="A41" s="2"/>
      <c r="B41" s="29"/>
      <c r="C41" s="32"/>
      <c r="D41" s="32"/>
      <c r="E41" s="32"/>
      <c r="F41" s="32"/>
      <c r="G41" s="32"/>
      <c r="H41" s="32"/>
    </row>
    <row r="42" spans="1:8" ht="20.399999999999999" x14ac:dyDescent="0.2">
      <c r="A42" s="2"/>
      <c r="B42" s="29" t="s">
        <v>14</v>
      </c>
      <c r="C42" s="32">
        <v>0</v>
      </c>
      <c r="D42" s="32">
        <v>0</v>
      </c>
      <c r="E42" s="32">
        <f>C42+D42</f>
        <v>0</v>
      </c>
      <c r="F42" s="32">
        <v>0</v>
      </c>
      <c r="G42" s="32">
        <v>0</v>
      </c>
      <c r="H42" s="32">
        <f>E42-F42</f>
        <v>0</v>
      </c>
    </row>
    <row r="43" spans="1:8" x14ac:dyDescent="0.2">
      <c r="A43" s="2"/>
      <c r="B43" s="29"/>
      <c r="C43" s="32"/>
      <c r="D43" s="32"/>
      <c r="E43" s="32"/>
      <c r="F43" s="32"/>
      <c r="G43" s="32"/>
      <c r="H43" s="32"/>
    </row>
    <row r="44" spans="1:8" ht="20.399999999999999" x14ac:dyDescent="0.2">
      <c r="A44" s="2"/>
      <c r="B44" s="29" t="s">
        <v>26</v>
      </c>
      <c r="C44" s="32">
        <v>0</v>
      </c>
      <c r="D44" s="32">
        <v>0</v>
      </c>
      <c r="E44" s="32">
        <f>C44+D44</f>
        <v>0</v>
      </c>
      <c r="F44" s="32">
        <v>0</v>
      </c>
      <c r="G44" s="32">
        <v>0</v>
      </c>
      <c r="H44" s="32">
        <f>E44-F44</f>
        <v>0</v>
      </c>
    </row>
    <row r="45" spans="1:8" x14ac:dyDescent="0.2">
      <c r="A45" s="2"/>
      <c r="B45" s="29"/>
      <c r="C45" s="32"/>
      <c r="D45" s="32"/>
      <c r="E45" s="32"/>
      <c r="F45" s="32"/>
      <c r="G45" s="32"/>
      <c r="H45" s="32"/>
    </row>
    <row r="46" spans="1:8" ht="20.399999999999999" x14ac:dyDescent="0.2">
      <c r="A46" s="2"/>
      <c r="B46" s="29" t="s">
        <v>27</v>
      </c>
      <c r="C46" s="32">
        <v>0</v>
      </c>
      <c r="D46" s="32">
        <v>0</v>
      </c>
      <c r="E46" s="32">
        <f>C46+D46</f>
        <v>0</v>
      </c>
      <c r="F46" s="32">
        <v>0</v>
      </c>
      <c r="G46" s="32">
        <v>0</v>
      </c>
      <c r="H46" s="32">
        <f>E46-F46</f>
        <v>0</v>
      </c>
    </row>
    <row r="47" spans="1:8" x14ac:dyDescent="0.2">
      <c r="A47" s="2"/>
      <c r="B47" s="29"/>
      <c r="C47" s="32"/>
      <c r="D47" s="32"/>
      <c r="E47" s="32"/>
      <c r="F47" s="32"/>
      <c r="G47" s="32"/>
      <c r="H47" s="32"/>
    </row>
    <row r="48" spans="1:8" ht="20.399999999999999" x14ac:dyDescent="0.2">
      <c r="A48" s="2"/>
      <c r="B48" s="29" t="s">
        <v>34</v>
      </c>
      <c r="C48" s="32">
        <v>0</v>
      </c>
      <c r="D48" s="32">
        <v>0</v>
      </c>
      <c r="E48" s="32">
        <f>C48+D48</f>
        <v>0</v>
      </c>
      <c r="F48" s="32">
        <v>0</v>
      </c>
      <c r="G48" s="32">
        <v>0</v>
      </c>
      <c r="H48" s="32">
        <f>E48-F48</f>
        <v>0</v>
      </c>
    </row>
    <row r="49" spans="1:8" x14ac:dyDescent="0.2">
      <c r="A49" s="2"/>
      <c r="B49" s="29"/>
      <c r="C49" s="32"/>
      <c r="D49" s="32"/>
      <c r="E49" s="32"/>
      <c r="F49" s="32"/>
      <c r="G49" s="32"/>
      <c r="H49" s="32"/>
    </row>
    <row r="50" spans="1:8" ht="20.399999999999999" x14ac:dyDescent="0.2">
      <c r="A50" s="2"/>
      <c r="B50" s="29" t="s">
        <v>15</v>
      </c>
      <c r="C50" s="32">
        <v>0</v>
      </c>
      <c r="D50" s="32">
        <v>0</v>
      </c>
      <c r="E50" s="32">
        <f>C50+D50</f>
        <v>0</v>
      </c>
      <c r="F50" s="32">
        <v>0</v>
      </c>
      <c r="G50" s="32">
        <v>0</v>
      </c>
      <c r="H50" s="32">
        <f>E50-F50</f>
        <v>0</v>
      </c>
    </row>
    <row r="51" spans="1:8" x14ac:dyDescent="0.2">
      <c r="A51" s="28"/>
      <c r="B51" s="30"/>
      <c r="C51" s="33"/>
      <c r="D51" s="33"/>
      <c r="E51" s="33"/>
      <c r="F51" s="33"/>
      <c r="G51" s="33"/>
      <c r="H51" s="33"/>
    </row>
    <row r="52" spans="1:8" x14ac:dyDescent="0.2">
      <c r="A52" s="24"/>
      <c r="B52" s="44" t="s">
        <v>53</v>
      </c>
      <c r="C52" s="21">
        <f t="shared" ref="C52:H52" si="5">SUM(C38:C50)</f>
        <v>0</v>
      </c>
      <c r="D52" s="21">
        <f t="shared" si="5"/>
        <v>0</v>
      </c>
      <c r="E52" s="21">
        <f t="shared" si="5"/>
        <v>0</v>
      </c>
      <c r="F52" s="21">
        <f t="shared" si="5"/>
        <v>0</v>
      </c>
      <c r="G52" s="21">
        <f t="shared" si="5"/>
        <v>0</v>
      </c>
      <c r="H52" s="21">
        <f t="shared" si="5"/>
        <v>0</v>
      </c>
    </row>
    <row r="55" spans="1:8" x14ac:dyDescent="0.2">
      <c r="A55" s="1" t="s">
        <v>141</v>
      </c>
      <c r="B55"/>
      <c r="C55"/>
      <c r="D55"/>
      <c r="E55"/>
      <c r="F55"/>
      <c r="G55"/>
      <c r="H55"/>
    </row>
    <row r="61" spans="1:8" x14ac:dyDescent="0.2">
      <c r="A61"/>
      <c r="B61" s="52" t="s">
        <v>142</v>
      </c>
      <c r="C61" s="47"/>
      <c r="D61" s="51"/>
      <c r="E61" s="50"/>
      <c r="F61" s="50"/>
      <c r="G61" s="49" t="s">
        <v>143</v>
      </c>
      <c r="H61" s="48"/>
    </row>
    <row r="62" spans="1:8" x14ac:dyDescent="0.2">
      <c r="A62"/>
      <c r="B62" s="52" t="s">
        <v>144</v>
      </c>
      <c r="C62" s="47"/>
      <c r="D62" s="51"/>
      <c r="E62" s="50"/>
      <c r="F62" s="50"/>
      <c r="G62" s="49" t="s">
        <v>145</v>
      </c>
      <c r="H62" s="48"/>
    </row>
  </sheetData>
  <sheetProtection formatCells="0" formatColumns="0" formatRows="0" insertRows="0" deleteRows="0" autoFilter="0"/>
  <mergeCells count="12">
    <mergeCell ref="A33:H33"/>
    <mergeCell ref="A34:B36"/>
    <mergeCell ref="C34:G34"/>
    <mergeCell ref="H34:H35"/>
    <mergeCell ref="C21:G21"/>
    <mergeCell ref="H21:H22"/>
    <mergeCell ref="A1:H1"/>
    <mergeCell ref="A3:B5"/>
    <mergeCell ref="A19:H19"/>
    <mergeCell ref="A21:B23"/>
    <mergeCell ref="C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scale="6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53"/>
  <sheetViews>
    <sheetView showGridLines="0" tabSelected="1" workbookViewId="0">
      <selection activeCell="A53" sqref="A1:H53"/>
    </sheetView>
  </sheetViews>
  <sheetFormatPr baseColWidth="10" defaultColWidth="12" defaultRowHeight="10.199999999999999" x14ac:dyDescent="0.2"/>
  <cols>
    <col min="1" max="1" width="4.85546875" style="1" customWidth="1"/>
    <col min="2" max="2" width="65.85546875" style="1" customWidth="1"/>
    <col min="3" max="8" width="18.28515625" style="1" customWidth="1"/>
    <col min="9" max="16384" width="12" style="1"/>
  </cols>
  <sheetData>
    <row r="1" spans="1:8" ht="50.1" customHeight="1" x14ac:dyDescent="0.2">
      <c r="A1" s="53" t="s">
        <v>140</v>
      </c>
      <c r="B1" s="54"/>
      <c r="C1" s="54"/>
      <c r="D1" s="54"/>
      <c r="E1" s="54"/>
      <c r="F1" s="54"/>
      <c r="G1" s="54"/>
      <c r="H1" s="55"/>
    </row>
    <row r="2" spans="1:8" x14ac:dyDescent="0.2">
      <c r="A2" s="58" t="s">
        <v>54</v>
      </c>
      <c r="B2" s="59"/>
      <c r="C2" s="53" t="s">
        <v>60</v>
      </c>
      <c r="D2" s="54"/>
      <c r="E2" s="54"/>
      <c r="F2" s="54"/>
      <c r="G2" s="55"/>
      <c r="H2" s="56" t="s">
        <v>59</v>
      </c>
    </row>
    <row r="3" spans="1:8" ht="24.9" customHeight="1" x14ac:dyDescent="0.2">
      <c r="A3" s="60"/>
      <c r="B3" s="61"/>
      <c r="C3" s="7" t="s">
        <v>55</v>
      </c>
      <c r="D3" s="7" t="s">
        <v>125</v>
      </c>
      <c r="E3" s="7" t="s">
        <v>56</v>
      </c>
      <c r="F3" s="7" t="s">
        <v>57</v>
      </c>
      <c r="G3" s="7" t="s">
        <v>58</v>
      </c>
      <c r="H3" s="57"/>
    </row>
    <row r="4" spans="1:8" x14ac:dyDescent="0.2">
      <c r="A4" s="62"/>
      <c r="B4" s="63"/>
      <c r="C4" s="8">
        <v>1</v>
      </c>
      <c r="D4" s="8">
        <v>2</v>
      </c>
      <c r="E4" s="8" t="s">
        <v>126</v>
      </c>
      <c r="F4" s="8">
        <v>4</v>
      </c>
      <c r="G4" s="8">
        <v>5</v>
      </c>
      <c r="H4" s="8" t="s">
        <v>127</v>
      </c>
    </row>
    <row r="5" spans="1:8" x14ac:dyDescent="0.2">
      <c r="A5" s="41"/>
      <c r="B5" s="42"/>
      <c r="C5" s="12"/>
      <c r="D5" s="12"/>
      <c r="E5" s="12"/>
      <c r="F5" s="12"/>
      <c r="G5" s="12"/>
      <c r="H5" s="12"/>
    </row>
    <row r="6" spans="1:8" x14ac:dyDescent="0.2">
      <c r="A6" s="38" t="s">
        <v>16</v>
      </c>
      <c r="B6" s="36"/>
      <c r="C6" s="13">
        <f t="shared" ref="C6:H6" si="0">SUM(C7:C14)</f>
        <v>9502277.5</v>
      </c>
      <c r="D6" s="13">
        <f t="shared" si="0"/>
        <v>921661.37</v>
      </c>
      <c r="E6" s="13">
        <f t="shared" si="0"/>
        <v>10423938.870000001</v>
      </c>
      <c r="F6" s="13">
        <f t="shared" si="0"/>
        <v>4216557.12</v>
      </c>
      <c r="G6" s="13">
        <f t="shared" si="0"/>
        <v>4208596.37</v>
      </c>
      <c r="H6" s="13">
        <f t="shared" si="0"/>
        <v>6207381.75</v>
      </c>
    </row>
    <row r="7" spans="1:8" x14ac:dyDescent="0.2">
      <c r="A7" s="35"/>
      <c r="B7" s="39" t="s">
        <v>42</v>
      </c>
      <c r="C7" s="13">
        <v>0</v>
      </c>
      <c r="D7" s="13">
        <v>0</v>
      </c>
      <c r="E7" s="13">
        <f>C7+D7</f>
        <v>0</v>
      </c>
      <c r="F7" s="13">
        <v>0</v>
      </c>
      <c r="G7" s="13">
        <v>0</v>
      </c>
      <c r="H7" s="13">
        <f>E7-F7</f>
        <v>0</v>
      </c>
    </row>
    <row r="8" spans="1:8" x14ac:dyDescent="0.2">
      <c r="A8" s="35"/>
      <c r="B8" s="39" t="s">
        <v>17</v>
      </c>
      <c r="C8" s="13">
        <v>0</v>
      </c>
      <c r="D8" s="13">
        <v>0</v>
      </c>
      <c r="E8" s="13">
        <f t="shared" ref="E8:E14" si="1">C8+D8</f>
        <v>0</v>
      </c>
      <c r="F8" s="13">
        <v>0</v>
      </c>
      <c r="G8" s="13">
        <v>0</v>
      </c>
      <c r="H8" s="13">
        <f t="shared" ref="H8:H14" si="2">E8-F8</f>
        <v>0</v>
      </c>
    </row>
    <row r="9" spans="1:8" x14ac:dyDescent="0.2">
      <c r="A9" s="35"/>
      <c r="B9" s="39" t="s">
        <v>43</v>
      </c>
      <c r="C9" s="13">
        <v>3693853.42</v>
      </c>
      <c r="D9" s="13">
        <v>192061.37</v>
      </c>
      <c r="E9" s="13">
        <f t="shared" si="1"/>
        <v>3885914.79</v>
      </c>
      <c r="F9" s="13">
        <v>1758717.04</v>
      </c>
      <c r="G9" s="13">
        <v>1753865.79</v>
      </c>
      <c r="H9" s="13">
        <f t="shared" si="2"/>
        <v>2127197.75</v>
      </c>
    </row>
    <row r="10" spans="1:8" x14ac:dyDescent="0.2">
      <c r="A10" s="35"/>
      <c r="B10" s="39" t="s">
        <v>3</v>
      </c>
      <c r="C10" s="13">
        <v>0</v>
      </c>
      <c r="D10" s="13">
        <v>0</v>
      </c>
      <c r="E10" s="13">
        <f t="shared" si="1"/>
        <v>0</v>
      </c>
      <c r="F10" s="13">
        <v>0</v>
      </c>
      <c r="G10" s="13">
        <v>0</v>
      </c>
      <c r="H10" s="13">
        <f t="shared" si="2"/>
        <v>0</v>
      </c>
    </row>
    <row r="11" spans="1:8" x14ac:dyDescent="0.2">
      <c r="A11" s="35"/>
      <c r="B11" s="39" t="s">
        <v>23</v>
      </c>
      <c r="C11" s="13">
        <v>5808424.0800000001</v>
      </c>
      <c r="D11" s="13">
        <v>729600</v>
      </c>
      <c r="E11" s="13">
        <f t="shared" si="1"/>
        <v>6538024.0800000001</v>
      </c>
      <c r="F11" s="13">
        <v>2457840.08</v>
      </c>
      <c r="G11" s="13">
        <v>2454730.58</v>
      </c>
      <c r="H11" s="13">
        <f t="shared" si="2"/>
        <v>4080184</v>
      </c>
    </row>
    <row r="12" spans="1:8" x14ac:dyDescent="0.2">
      <c r="A12" s="35"/>
      <c r="B12" s="39" t="s">
        <v>18</v>
      </c>
      <c r="C12" s="13">
        <v>0</v>
      </c>
      <c r="D12" s="13">
        <v>0</v>
      </c>
      <c r="E12" s="13">
        <f t="shared" si="1"/>
        <v>0</v>
      </c>
      <c r="F12" s="13">
        <v>0</v>
      </c>
      <c r="G12" s="13">
        <v>0</v>
      </c>
      <c r="H12" s="13">
        <f t="shared" si="2"/>
        <v>0</v>
      </c>
    </row>
    <row r="13" spans="1:8" x14ac:dyDescent="0.2">
      <c r="A13" s="35"/>
      <c r="B13" s="39" t="s">
        <v>44</v>
      </c>
      <c r="C13" s="13">
        <v>0</v>
      </c>
      <c r="D13" s="13">
        <v>0</v>
      </c>
      <c r="E13" s="13">
        <f t="shared" si="1"/>
        <v>0</v>
      </c>
      <c r="F13" s="13">
        <v>0</v>
      </c>
      <c r="G13" s="13">
        <v>0</v>
      </c>
      <c r="H13" s="13">
        <f t="shared" si="2"/>
        <v>0</v>
      </c>
    </row>
    <row r="14" spans="1:8" x14ac:dyDescent="0.2">
      <c r="A14" s="35"/>
      <c r="B14" s="39" t="s">
        <v>19</v>
      </c>
      <c r="C14" s="13">
        <v>0</v>
      </c>
      <c r="D14" s="13">
        <v>0</v>
      </c>
      <c r="E14" s="13">
        <f t="shared" si="1"/>
        <v>0</v>
      </c>
      <c r="F14" s="13">
        <v>0</v>
      </c>
      <c r="G14" s="13">
        <v>0</v>
      </c>
      <c r="H14" s="13">
        <f t="shared" si="2"/>
        <v>0</v>
      </c>
    </row>
    <row r="15" spans="1:8" x14ac:dyDescent="0.2">
      <c r="A15" s="37"/>
      <c r="B15" s="39"/>
      <c r="C15" s="13"/>
      <c r="D15" s="13"/>
      <c r="E15" s="13"/>
      <c r="F15" s="13"/>
      <c r="G15" s="13"/>
      <c r="H15" s="13"/>
    </row>
    <row r="16" spans="1:8" x14ac:dyDescent="0.2">
      <c r="A16" s="38" t="s">
        <v>20</v>
      </c>
      <c r="B16" s="40"/>
      <c r="C16" s="13">
        <f t="shared" ref="C16:H16" si="3">SUM(C17:C23)</f>
        <v>41317594.359999999</v>
      </c>
      <c r="D16" s="13">
        <f t="shared" si="3"/>
        <v>4386333.5599999996</v>
      </c>
      <c r="E16" s="13">
        <f t="shared" si="3"/>
        <v>45703927.919999994</v>
      </c>
      <c r="F16" s="13">
        <f t="shared" si="3"/>
        <v>21206397.559999999</v>
      </c>
      <c r="G16" s="13">
        <f t="shared" si="3"/>
        <v>21189258.280000001</v>
      </c>
      <c r="H16" s="13">
        <f t="shared" si="3"/>
        <v>24497530.359999996</v>
      </c>
    </row>
    <row r="17" spans="1:8" x14ac:dyDescent="0.2">
      <c r="A17" s="35"/>
      <c r="B17" s="39" t="s">
        <v>45</v>
      </c>
      <c r="C17" s="13">
        <v>6460064.3200000003</v>
      </c>
      <c r="D17" s="13">
        <v>549067.47</v>
      </c>
      <c r="E17" s="13">
        <f>C17+D17</f>
        <v>7009131.79</v>
      </c>
      <c r="F17" s="13">
        <v>1789239.22</v>
      </c>
      <c r="G17" s="13">
        <v>1788203.08</v>
      </c>
      <c r="H17" s="13">
        <f t="shared" ref="H17:H23" si="4">E17-F17</f>
        <v>5219892.57</v>
      </c>
    </row>
    <row r="18" spans="1:8" x14ac:dyDescent="0.2">
      <c r="A18" s="35"/>
      <c r="B18" s="39" t="s">
        <v>28</v>
      </c>
      <c r="C18" s="13">
        <v>34857530.039999999</v>
      </c>
      <c r="D18" s="13">
        <v>3837266.09</v>
      </c>
      <c r="E18" s="13">
        <f t="shared" ref="E18:E23" si="5">C18+D18</f>
        <v>38694796.129999995</v>
      </c>
      <c r="F18" s="13">
        <v>19417158.34</v>
      </c>
      <c r="G18" s="13">
        <v>19401055.199999999</v>
      </c>
      <c r="H18" s="13">
        <f t="shared" si="4"/>
        <v>19277637.789999995</v>
      </c>
    </row>
    <row r="19" spans="1:8" x14ac:dyDescent="0.2">
      <c r="A19" s="35"/>
      <c r="B19" s="39" t="s">
        <v>21</v>
      </c>
      <c r="C19" s="13">
        <v>0</v>
      </c>
      <c r="D19" s="13">
        <v>0</v>
      </c>
      <c r="E19" s="13">
        <f t="shared" si="5"/>
        <v>0</v>
      </c>
      <c r="F19" s="13">
        <v>0</v>
      </c>
      <c r="G19" s="13">
        <v>0</v>
      </c>
      <c r="H19" s="13">
        <f t="shared" si="4"/>
        <v>0</v>
      </c>
    </row>
    <row r="20" spans="1:8" x14ac:dyDescent="0.2">
      <c r="A20" s="35"/>
      <c r="B20" s="39" t="s">
        <v>46</v>
      </c>
      <c r="C20" s="13">
        <v>0</v>
      </c>
      <c r="D20" s="13">
        <v>0</v>
      </c>
      <c r="E20" s="13">
        <f t="shared" si="5"/>
        <v>0</v>
      </c>
      <c r="F20" s="13">
        <v>0</v>
      </c>
      <c r="G20" s="13">
        <v>0</v>
      </c>
      <c r="H20" s="13">
        <f t="shared" si="4"/>
        <v>0</v>
      </c>
    </row>
    <row r="21" spans="1:8" x14ac:dyDescent="0.2">
      <c r="A21" s="35"/>
      <c r="B21" s="39" t="s">
        <v>47</v>
      </c>
      <c r="C21" s="13">
        <v>0</v>
      </c>
      <c r="D21" s="13">
        <v>0</v>
      </c>
      <c r="E21" s="13">
        <f t="shared" si="5"/>
        <v>0</v>
      </c>
      <c r="F21" s="13">
        <v>0</v>
      </c>
      <c r="G21" s="13">
        <v>0</v>
      </c>
      <c r="H21" s="13">
        <f t="shared" si="4"/>
        <v>0</v>
      </c>
    </row>
    <row r="22" spans="1:8" x14ac:dyDescent="0.2">
      <c r="A22" s="35"/>
      <c r="B22" s="39" t="s">
        <v>48</v>
      </c>
      <c r="C22" s="13">
        <v>0</v>
      </c>
      <c r="D22" s="13">
        <v>0</v>
      </c>
      <c r="E22" s="13">
        <f t="shared" si="5"/>
        <v>0</v>
      </c>
      <c r="F22" s="13">
        <v>0</v>
      </c>
      <c r="G22" s="13">
        <v>0</v>
      </c>
      <c r="H22" s="13">
        <f t="shared" si="4"/>
        <v>0</v>
      </c>
    </row>
    <row r="23" spans="1:8" x14ac:dyDescent="0.2">
      <c r="A23" s="35"/>
      <c r="B23" s="39" t="s">
        <v>4</v>
      </c>
      <c r="C23" s="13">
        <v>0</v>
      </c>
      <c r="D23" s="13">
        <v>0</v>
      </c>
      <c r="E23" s="13">
        <f t="shared" si="5"/>
        <v>0</v>
      </c>
      <c r="F23" s="13">
        <v>0</v>
      </c>
      <c r="G23" s="13">
        <v>0</v>
      </c>
      <c r="H23" s="13">
        <f t="shared" si="4"/>
        <v>0</v>
      </c>
    </row>
    <row r="24" spans="1:8" x14ac:dyDescent="0.2">
      <c r="A24" s="37"/>
      <c r="B24" s="39"/>
      <c r="C24" s="13"/>
      <c r="D24" s="13"/>
      <c r="E24" s="13"/>
      <c r="F24" s="13"/>
      <c r="G24" s="13"/>
      <c r="H24" s="13"/>
    </row>
    <row r="25" spans="1:8" x14ac:dyDescent="0.2">
      <c r="A25" s="38" t="s">
        <v>49</v>
      </c>
      <c r="B25" s="40"/>
      <c r="C25" s="13">
        <f t="shared" ref="C25:H25" si="6">SUM(C26:C34)</f>
        <v>5148907.16</v>
      </c>
      <c r="D25" s="13">
        <f t="shared" si="6"/>
        <v>235420.37</v>
      </c>
      <c r="E25" s="13">
        <f t="shared" si="6"/>
        <v>5384327.5300000003</v>
      </c>
      <c r="F25" s="13">
        <f t="shared" si="6"/>
        <v>3027806.45</v>
      </c>
      <c r="G25" s="13">
        <f t="shared" si="6"/>
        <v>3022994.48</v>
      </c>
      <c r="H25" s="13">
        <f t="shared" si="6"/>
        <v>2356521.08</v>
      </c>
    </row>
    <row r="26" spans="1:8" x14ac:dyDescent="0.2">
      <c r="A26" s="35"/>
      <c r="B26" s="39" t="s">
        <v>29</v>
      </c>
      <c r="C26" s="13">
        <v>5148907.16</v>
      </c>
      <c r="D26" s="13">
        <v>235420.37</v>
      </c>
      <c r="E26" s="13">
        <f>C26+D26</f>
        <v>5384327.5300000003</v>
      </c>
      <c r="F26" s="13">
        <v>3027806.45</v>
      </c>
      <c r="G26" s="13">
        <v>3022994.48</v>
      </c>
      <c r="H26" s="13">
        <f t="shared" ref="H26:H34" si="7">E26-F26</f>
        <v>2356521.08</v>
      </c>
    </row>
    <row r="27" spans="1:8" x14ac:dyDescent="0.2">
      <c r="A27" s="35"/>
      <c r="B27" s="39" t="s">
        <v>24</v>
      </c>
      <c r="C27" s="13">
        <v>0</v>
      </c>
      <c r="D27" s="13">
        <v>0</v>
      </c>
      <c r="E27" s="13">
        <f t="shared" ref="E27:E34" si="8">C27+D27</f>
        <v>0</v>
      </c>
      <c r="F27" s="13">
        <v>0</v>
      </c>
      <c r="G27" s="13">
        <v>0</v>
      </c>
      <c r="H27" s="13">
        <f t="shared" si="7"/>
        <v>0</v>
      </c>
    </row>
    <row r="28" spans="1:8" x14ac:dyDescent="0.2">
      <c r="A28" s="35"/>
      <c r="B28" s="39" t="s">
        <v>30</v>
      </c>
      <c r="C28" s="13">
        <v>0</v>
      </c>
      <c r="D28" s="13">
        <v>0</v>
      </c>
      <c r="E28" s="13">
        <f t="shared" si="8"/>
        <v>0</v>
      </c>
      <c r="F28" s="13">
        <v>0</v>
      </c>
      <c r="G28" s="13">
        <v>0</v>
      </c>
      <c r="H28" s="13">
        <f t="shared" si="7"/>
        <v>0</v>
      </c>
    </row>
    <row r="29" spans="1:8" x14ac:dyDescent="0.2">
      <c r="A29" s="35"/>
      <c r="B29" s="39" t="s">
        <v>50</v>
      </c>
      <c r="C29" s="13">
        <v>0</v>
      </c>
      <c r="D29" s="13">
        <v>0</v>
      </c>
      <c r="E29" s="13">
        <f t="shared" si="8"/>
        <v>0</v>
      </c>
      <c r="F29" s="13">
        <v>0</v>
      </c>
      <c r="G29" s="13">
        <v>0</v>
      </c>
      <c r="H29" s="13">
        <f t="shared" si="7"/>
        <v>0</v>
      </c>
    </row>
    <row r="30" spans="1:8" x14ac:dyDescent="0.2">
      <c r="A30" s="35"/>
      <c r="B30" s="39" t="s">
        <v>22</v>
      </c>
      <c r="C30" s="13">
        <v>0</v>
      </c>
      <c r="D30" s="13">
        <v>0</v>
      </c>
      <c r="E30" s="13">
        <f t="shared" si="8"/>
        <v>0</v>
      </c>
      <c r="F30" s="13">
        <v>0</v>
      </c>
      <c r="G30" s="13">
        <v>0</v>
      </c>
      <c r="H30" s="13">
        <f t="shared" si="7"/>
        <v>0</v>
      </c>
    </row>
    <row r="31" spans="1:8" x14ac:dyDescent="0.2">
      <c r="A31" s="35"/>
      <c r="B31" s="39" t="s">
        <v>5</v>
      </c>
      <c r="C31" s="13">
        <v>0</v>
      </c>
      <c r="D31" s="13">
        <v>0</v>
      </c>
      <c r="E31" s="13">
        <f t="shared" si="8"/>
        <v>0</v>
      </c>
      <c r="F31" s="13">
        <v>0</v>
      </c>
      <c r="G31" s="13">
        <v>0</v>
      </c>
      <c r="H31" s="13">
        <f t="shared" si="7"/>
        <v>0</v>
      </c>
    </row>
    <row r="32" spans="1:8" x14ac:dyDescent="0.2">
      <c r="A32" s="35"/>
      <c r="B32" s="39" t="s">
        <v>6</v>
      </c>
      <c r="C32" s="13">
        <v>0</v>
      </c>
      <c r="D32" s="13">
        <v>0</v>
      </c>
      <c r="E32" s="13">
        <f t="shared" si="8"/>
        <v>0</v>
      </c>
      <c r="F32" s="13">
        <v>0</v>
      </c>
      <c r="G32" s="13">
        <v>0</v>
      </c>
      <c r="H32" s="13">
        <f t="shared" si="7"/>
        <v>0</v>
      </c>
    </row>
    <row r="33" spans="1:8" x14ac:dyDescent="0.2">
      <c r="A33" s="35"/>
      <c r="B33" s="39" t="s">
        <v>51</v>
      </c>
      <c r="C33" s="13">
        <v>0</v>
      </c>
      <c r="D33" s="13">
        <v>0</v>
      </c>
      <c r="E33" s="13">
        <f t="shared" si="8"/>
        <v>0</v>
      </c>
      <c r="F33" s="13">
        <v>0</v>
      </c>
      <c r="G33" s="13">
        <v>0</v>
      </c>
      <c r="H33" s="13">
        <f t="shared" si="7"/>
        <v>0</v>
      </c>
    </row>
    <row r="34" spans="1:8" x14ac:dyDescent="0.2">
      <c r="A34" s="35"/>
      <c r="B34" s="39" t="s">
        <v>31</v>
      </c>
      <c r="C34" s="13">
        <v>0</v>
      </c>
      <c r="D34" s="13">
        <v>0</v>
      </c>
      <c r="E34" s="13">
        <f t="shared" si="8"/>
        <v>0</v>
      </c>
      <c r="F34" s="13">
        <v>0</v>
      </c>
      <c r="G34" s="13">
        <v>0</v>
      </c>
      <c r="H34" s="13">
        <f t="shared" si="7"/>
        <v>0</v>
      </c>
    </row>
    <row r="35" spans="1:8" x14ac:dyDescent="0.2">
      <c r="A35" s="37"/>
      <c r="B35" s="39"/>
      <c r="C35" s="13"/>
      <c r="D35" s="13"/>
      <c r="E35" s="13"/>
      <c r="F35" s="13"/>
      <c r="G35" s="13"/>
      <c r="H35" s="13"/>
    </row>
    <row r="36" spans="1:8" x14ac:dyDescent="0.2">
      <c r="A36" s="38" t="s">
        <v>32</v>
      </c>
      <c r="B36" s="40"/>
      <c r="C36" s="13">
        <f t="shared" ref="C36:H36" si="9">SUM(C37:C40)</f>
        <v>0</v>
      </c>
      <c r="D36" s="13">
        <f t="shared" si="9"/>
        <v>0</v>
      </c>
      <c r="E36" s="13">
        <f t="shared" si="9"/>
        <v>0</v>
      </c>
      <c r="F36" s="13">
        <f t="shared" si="9"/>
        <v>0</v>
      </c>
      <c r="G36" s="13">
        <f t="shared" si="9"/>
        <v>0</v>
      </c>
      <c r="H36" s="13">
        <f t="shared" si="9"/>
        <v>0</v>
      </c>
    </row>
    <row r="37" spans="1:8" x14ac:dyDescent="0.2">
      <c r="A37" s="35"/>
      <c r="B37" s="39" t="s">
        <v>52</v>
      </c>
      <c r="C37" s="13">
        <v>0</v>
      </c>
      <c r="D37" s="13">
        <v>0</v>
      </c>
      <c r="E37" s="13">
        <f>C37+D37</f>
        <v>0</v>
      </c>
      <c r="F37" s="13">
        <v>0</v>
      </c>
      <c r="G37" s="13">
        <v>0</v>
      </c>
      <c r="H37" s="13">
        <f t="shared" ref="H37:H40" si="10">E37-F37</f>
        <v>0</v>
      </c>
    </row>
    <row r="38" spans="1:8" ht="20.399999999999999" x14ac:dyDescent="0.2">
      <c r="A38" s="35"/>
      <c r="B38" s="39" t="s">
        <v>25</v>
      </c>
      <c r="C38" s="13">
        <v>0</v>
      </c>
      <c r="D38" s="13">
        <v>0</v>
      </c>
      <c r="E38" s="13">
        <f t="shared" ref="E38:E40" si="11">C38+D38</f>
        <v>0</v>
      </c>
      <c r="F38" s="13">
        <v>0</v>
      </c>
      <c r="G38" s="13">
        <v>0</v>
      </c>
      <c r="H38" s="13">
        <f t="shared" si="10"/>
        <v>0</v>
      </c>
    </row>
    <row r="39" spans="1:8" x14ac:dyDescent="0.2">
      <c r="A39" s="35"/>
      <c r="B39" s="39" t="s">
        <v>33</v>
      </c>
      <c r="C39" s="13">
        <v>0</v>
      </c>
      <c r="D39" s="13">
        <v>0</v>
      </c>
      <c r="E39" s="13">
        <f t="shared" si="11"/>
        <v>0</v>
      </c>
      <c r="F39" s="13">
        <v>0</v>
      </c>
      <c r="G39" s="13">
        <v>0</v>
      </c>
      <c r="H39" s="13">
        <f t="shared" si="10"/>
        <v>0</v>
      </c>
    </row>
    <row r="40" spans="1:8" x14ac:dyDescent="0.2">
      <c r="A40" s="35"/>
      <c r="B40" s="39" t="s">
        <v>7</v>
      </c>
      <c r="C40" s="13">
        <v>0</v>
      </c>
      <c r="D40" s="13">
        <v>0</v>
      </c>
      <c r="E40" s="13">
        <f t="shared" si="11"/>
        <v>0</v>
      </c>
      <c r="F40" s="13">
        <v>0</v>
      </c>
      <c r="G40" s="13">
        <v>0</v>
      </c>
      <c r="H40" s="13">
        <f t="shared" si="10"/>
        <v>0</v>
      </c>
    </row>
    <row r="41" spans="1:8" x14ac:dyDescent="0.2">
      <c r="A41" s="37"/>
      <c r="B41" s="39"/>
      <c r="C41" s="13"/>
      <c r="D41" s="13"/>
      <c r="E41" s="13"/>
      <c r="F41" s="13"/>
      <c r="G41" s="13"/>
      <c r="H41" s="13"/>
    </row>
    <row r="42" spans="1:8" x14ac:dyDescent="0.2">
      <c r="A42" s="43"/>
      <c r="B42" s="44" t="s">
        <v>53</v>
      </c>
      <c r="C42" s="21">
        <f t="shared" ref="C42:H42" si="12">SUM(C36+C25+C16+C6)</f>
        <v>55968779.019999996</v>
      </c>
      <c r="D42" s="21">
        <f t="shared" si="12"/>
        <v>5543415.2999999998</v>
      </c>
      <c r="E42" s="21">
        <f t="shared" si="12"/>
        <v>61512194.319999993</v>
      </c>
      <c r="F42" s="21">
        <f t="shared" si="12"/>
        <v>28450761.129999999</v>
      </c>
      <c r="G42" s="21">
        <f t="shared" si="12"/>
        <v>28420849.130000003</v>
      </c>
      <c r="H42" s="21">
        <f t="shared" si="12"/>
        <v>33061433.189999998</v>
      </c>
    </row>
    <row r="45" spans="1:8" x14ac:dyDescent="0.2">
      <c r="A45" s="1" t="s">
        <v>141</v>
      </c>
      <c r="B45"/>
      <c r="C45"/>
      <c r="D45"/>
      <c r="E45"/>
      <c r="F45"/>
      <c r="G45"/>
      <c r="H45"/>
    </row>
    <row r="51" spans="1:8" x14ac:dyDescent="0.2">
      <c r="A51"/>
      <c r="B51" s="52" t="s">
        <v>142</v>
      </c>
      <c r="C51" s="51"/>
      <c r="D51" s="50"/>
      <c r="E51" s="50"/>
      <c r="F51" s="49" t="s">
        <v>143</v>
      </c>
      <c r="G51" s="47"/>
      <c r="H51"/>
    </row>
    <row r="52" spans="1:8" x14ac:dyDescent="0.2">
      <c r="A52"/>
      <c r="B52" s="52" t="s">
        <v>144</v>
      </c>
      <c r="C52" s="51"/>
      <c r="D52" s="50"/>
      <c r="E52" s="50"/>
      <c r="F52" s="49" t="s">
        <v>145</v>
      </c>
      <c r="G52" s="47"/>
      <c r="H52"/>
    </row>
    <row r="53" spans="1:8" x14ac:dyDescent="0.2">
      <c r="A53"/>
      <c r="B53" s="47"/>
      <c r="C53" s="47"/>
      <c r="D53" s="47"/>
      <c r="E53" s="47"/>
      <c r="F53" s="47"/>
      <c r="G53" s="47"/>
      <c r="H53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2022-10-24T18:37:51Z</cp:lastPrinted>
  <dcterms:created xsi:type="dcterms:W3CDTF">2014-02-10T03:37:14Z</dcterms:created>
  <dcterms:modified xsi:type="dcterms:W3CDTF">2022-10-24T18:40:28Z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