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D58B8DB8-70F7-4EC2-89A4-2C4A5C863C36}" xr6:coauthVersionLast="47" xr6:coauthVersionMax="47" xr10:uidLastSave="{00000000-0000-0000-0000-000000000000}"/>
  <bookViews>
    <workbookView xWindow="15" yWindow="180" windowWidth="28785" windowHeight="154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F56" i="59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<sst xmlns="http://schemas.openxmlformats.org/spreadsheetml/2006/main" count="860" uniqueCount="604">
  <si>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</si>
  <si>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</si>
  <si>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</si>
  <si>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</si>
  <si>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</si>
  <si>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</si>
  <si>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</si>
  <si>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</si>
  <si>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</si>
  <si>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</si>
  <si>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</si>
  <si>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</si>
  <si>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</si>
  <si>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</si>
  <si>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</si>
  <si>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</si>
  <si>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</si>
  <si>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</si>
  <si>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</si>
  <si>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</si>
  <si>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</si>
  <si>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</si>
  <si>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</si>
  <si>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</si>
  <si>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</si>
  <si>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</si>
  <si>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</si>
  <si>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</si>
  <si>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</si>
  <si>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</si>
  <si>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</si>
  <si>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</si>
  <si>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</si>
  <si>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</si>
  <si>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</si>
  <si>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</si>
  <si>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</si>
  <si>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</si>
  <si>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</si>
  <si>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</si>
  <si>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</si>
  <si>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</si>
  <si>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</si>
  <si>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</si>
  <si>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</si>
  <si>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</si>
  <si>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</si>
  <si>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</si>
  <si>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</si>
  <si>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</si>
  <si>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</si>
  <si>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</si>
  <si>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</si>
  <si>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</si>
  <si>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</si>
  <si>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</si>
  <si>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</si>
  <si>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</si>
  <si>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</si>
  <si>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</si>
  <si>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</si>
  <si>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</si>
  <si>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</si>
  <si>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</si>
  <si>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</si>
  <si>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</si>
  <si>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</si>
  <si>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</si>
  <si>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</si>
  <si>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</si>
  <si>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</si>
  <si>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</si>
  <si>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</si>
  <si>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</si>
  <si>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</si>
  <si>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</si>
  <si>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</si>
  <si>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</si>
  <si>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</si>
  <si>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</si>
  <si>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</si>
  <si>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</si>
  <si>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</si>
  <si>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</si>
  <si>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</si>
  <si>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</si>
  <si>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</si>
  <si>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</si>
  <si>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</si>
  <si>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</si>
  <si>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</si>
  <si>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</si>
  <si>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</si>
  <si>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</si>
  <si>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</si>
  <si>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</si>
  <si>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</si>
  <si>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</si>
  <si>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</si>
  <si>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</si>
  <si>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</si>
  <si>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</si>
  <si>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</si>
  <si>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</si>
  <si>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</si>
  <si>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</si>
  <si>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</si>
  <si>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</si>
  <si>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</si>
  <si>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</si>
  <si>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</si>
  <si>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</si>
  <si>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</si>
  <si>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</si>
  <si>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</si>
  <si>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</si>
  <si>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</si>
  <si>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</si>
  <si>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</si>
  <si>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</si>
  <si>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</si>
  <si>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</si>
  <si>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</si>
  <si>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</si>
  <si>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</si>
  <si>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</si>
  <si>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</si>
  <si>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</si>
  <si>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</si>
  <si>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</si>
  <si>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</si>
  <si>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</si>
  <si>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</si>
  <si>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</si>
  <si>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</si>
  <si>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</si>
  <si>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</si>
  <si>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</si>
  <si>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</si>
  <si>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</si>
  <si>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</si>
  <si>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</si>
  <si>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</si>
  <si>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</si>
  <si>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</si>
  <si>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</si>
  <si>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</si>
  <si>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</si>
  <si>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</si>
  <si>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</si>
  <si>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</si>
  <si>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</si>
  <si>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</si>
  <si>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</si>
  <si>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</si>
  <si>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</si>
  <si>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</si>
  <si>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</si>
  <si>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</si>
  <si>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</si>
  <si>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</si>
  <si>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</si>
  <si>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</si>
  <si>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</si>
  <si>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</si>
  <si>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</si>
  <si>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</si>
  <si>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</si>
  <si>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</si>
  <si>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</si>
  <si>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</si>
  <si>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</si>
  <si>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</si>
  <si>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</si>
  <si>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</si>
  <si>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</si>
  <si>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</si>
  <si>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</si>
  <si>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</si>
  <si>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</si>
  <si>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</si>
  <si>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</si>
  <si>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</si>
  <si>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</si>
  <si>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</si>
  <si>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</si>
  <si>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</si>
  <si>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</si>
  <si>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</si>
  <si>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</si>
  <si>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</si>
  <si>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</si>
  <si>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</si>
  <si>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</si>
  <si>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</si>
  <si>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</si>
  <si>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</si>
  <si>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</si>
  <si>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</si>
  <si>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</si>
  <si>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</si>
  <si>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</si>
  <si>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</si>
  <si>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</si>
  <si>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</si>
  <si>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</si>
  <si>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</si>
  <si>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</si>
  <si>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</si>
  <si>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</si>
  <si>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</si>
  <si>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</si>
  <si>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</si>
  <si>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</si>
  <si>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</si>
  <si>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</si>
  <si>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</si>
  <si>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</si>
  <si>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</si>
  <si>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</si>
  <si>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</si>
  <si>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</si>
  <si>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</si>
  <si>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</si>
  <si>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</si>
  <si>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</si>
  <si>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</si>
  <si>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</si>
  <si>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</si>
  <si>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</si>
  <si>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</si>
  <si>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</si>
  <si>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</si>
  <si>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</si>
  <si>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</si>
  <si>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</si>
  <si>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</si>
  <si>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</si>
  <si>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</si>
  <si>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</si>
  <si>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</si>
  <si>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</si>
  <si>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</si>
  <si>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</si>
  <si>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</si>
  <si>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</si>
  <si>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</si>
  <si>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</si>
  <si>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</si>
  <si>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</si>
  <si>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</si>
  <si>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</si>
  <si>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</si>
  <si>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</si>
  <si>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</si>
  <si>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</si>
  <si>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</si>
  <si>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</si>
  <si>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</si>
  <si>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</si>
  <si>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</si>
  <si>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</si>
  <si>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</si>
  <si>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</si>
  <si>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</si>
  <si>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</si>
  <si>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</si>
  <si>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</si>
  <si>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</si>
  <si>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</si>
  <si>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</si>
  <si>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</si>
  <si>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</si>
  <si>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</si>
  <si>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</si>
  <si>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</si>
  <si>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</si>
  <si>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</si>
  <si>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</si>
  <si>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</si>
  <si>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</si>
  <si>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</si>
  <si>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</si>
  <si>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</si>
  <si>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</si>
  <si>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</si>
  <si>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</si>
  <si>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</si>
  <si>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</si>
  <si>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</si>
  <si>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</si>
  <si>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</si>
  <si>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</si>
  <si>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</si>
  <si>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</si>
  <si>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</si>
  <si>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</si>
  <si>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</si>
  <si>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</si>
  <si>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</si>
  <si>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</si>
  <si>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</si>
  <si>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</si>
  <si>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</si>
  <si>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</si>
  <si>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</si>
  <si>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</si>
  <si>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</si>
  <si>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</si>
  <si>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</si>
  <si>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</si>
  <si>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</si>
  <si>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</si>
  <si>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</si>
  <si>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</si>
  <si>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</si>
  <si>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</si>
  <si>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</si>
  <si>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</si>
  <si>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</si>
  <si>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</si>
  <si>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</si>
  <si>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</si>
  <si>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</si>
  <si>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</si>
  <si>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</si>
  <si>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</si>
  <si>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</si>
  <si>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</si>
  <si>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</si>
  <si>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</si>
  <si>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</si>
  <si>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</si>
  <si>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</si>
  <si>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</si>
  <si>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</si>
  <si>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</si>
  <si>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</si>
  <si>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</si>
  <si>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</si>
  <si>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</si>
  <si>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</si>
  <si>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</si>
  <si>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</si>
  <si>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</si>
  <si>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</si>
  <si>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</si>
  <si>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</si>
  <si>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</si>
  <si>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</si>
  <si>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</si>
  <si>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</si>
  <si>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</si>
  <si>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</si>
  <si>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</si>
  <si>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</si>
  <si>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</si>
  <si>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</si>
  <si>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</si>
  <si>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</si>
  <si>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</si>
  <si>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</si>
  <si>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</si>
  <si>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</si>
  <si>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</si>
  <si>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</si>
  <si>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</si>
  <si>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</si>
  <si>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</si>
  <si>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</si>
  <si>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</si>
  <si>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</si>
  <si>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</si>
  <si>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</si>
  <si>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</si>
  <si>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</si>
  <si>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</si>
  <si>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</si>
  <si>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</si>
  <si>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</si>
  <si>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</si>
  <si>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</si>
  <si>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</si>
  <si>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</si>
  <si>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</si>
  <si>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</si>
  <si>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</si>
  <si>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</si>
  <si>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</si>
  <si>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</si>
  <si>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</si>
  <si>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</si>
  <si>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</si>
  <si>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</si>
  <si>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</si>
  <si>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</si>
  <si>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</si>
  <si>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</si>
  <si>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</si>
  <si>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</si>
  <si>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</si>
  <si>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</si>
  <si>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</si>
  <si>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</si>
  <si>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</si>
  <si>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</si>
  <si>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</si>
  <si>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</si>
  <si>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</si>
  <si>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</si>
  <si>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</si>
  <si>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</si>
  <si>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</si>
  <si>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</si>
  <si>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</si>
  <si>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</si>
  <si>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</si>
  <si>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</si>
  <si>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</si>
  <si>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</si>
  <si>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</si>
  <si>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</si>
  <si>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</si>
  <si>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</si>
  <si>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</si>
  <si>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</si>
  <si>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</si>
  <si>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</si>
  <si>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</si>
  <si>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</si>
  <si>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</si>
  <si>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</si>
  <si>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</si>
  <si>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</si>
  <si>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</si>
  <si>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</si>
  <si>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</si>
  <si>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</si>
  <si>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</si>
  <si>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</si>
  <si>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</si>
  <si>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</si>
  <si>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</si>
  <si>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</si>
  <si>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</si>
  <si>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</si>
  <si>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</si>
  <si>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</si>
  <si>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</si>
  <si>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</si>
  <si>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</si>
  <si>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</si>
  <si>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</si>
  <si>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</si>
  <si>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</si>
  <si>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</si>
  <si>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</si>
  <si>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</si>
  <si>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</si>
  <si>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</si>
  <si>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</si>
  <si>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</si>
  <si>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</si>
  <si>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</si>
  <si>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</si>
  <si>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</si>
  <si>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</si>
  <si>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</si>
  <si>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</si>
  <si>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</si>
  <si>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</si>
  <si>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</si>
  <si>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</si>
  <si>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</si>
  <si>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</si>
  <si>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</si>
  <si>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</si>
  <si>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</si>
  <si>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</si>
  <si>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</si>
  <si>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</si>
  <si>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</si>
  <si>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</si>
  <si>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</si>
  <si>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</si>
  <si>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</si>
  <si>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</si>
  <si>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</si>
  <si>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</si>
  <si>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</si>
  <si>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</si>
  <si>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</si>
  <si>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</si>
  <si>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</si>
  <si>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</si>
  <si>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</si>
  <si>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</si>
  <si>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</si>
  <si>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</si>
  <si>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</si>
  <si>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</si>
  <si>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</si>
  <si>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</si>
  <si>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</si>
  <si>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</si>
  <si>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</si>
  <si>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</si>
  <si>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</si>
  <si>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</si>
  <si>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</si>
  <si>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</si>
  <si>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</si>
  <si>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</si>
  <si>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</si>
  <si>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</si>
  <si>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</si>
  <si>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</si>
  <si>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</si>
  <si>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</si>
  <si>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</si>
  <si>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</si>
  <si>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</si>
  <si>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</si>
  <si>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</si>
  <si>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</si>
  <si>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</si>
  <si>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</si>
  <si>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</si>
  <si>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</si>
  <si>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</si>
  <si>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</si>
  <si>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</si>
  <si>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</si>
  <si>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</si>
  <si>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</si>
  <si>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</si>
  <si>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</si>
  <si>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</si>
  <si>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</si>
  <si>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</si>
  <si>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</si>
  <si>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</si>
  <si>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</si>
  <si>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</si>
  <si>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</si>
  <si>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</si>
  <si>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</si>
  <si>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</si>
  <si>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</si>
  <si>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</si>
  <si>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</si>
  <si>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</si>
  <si>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</si>
  <si>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</si>
  <si>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</si>
  <si>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</si>
  <si>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</si>
  <si>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</si>
  <si>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</si>
  <si>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</si>
  <si>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</si>
  <si>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</si>
  <si>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</si>
  <si>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</si>
  <si>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</si>
  <si>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</si>
  <si>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</si>
  <si>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</si>
  <si>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</si>
  <si>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</si>
  <si>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</si>
  <si>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</si>
  <si>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</si>
  <si>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</si>
  <si>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</si>
  <si>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</si>
  <si>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</si>
  <si>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</si>
  <si>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</si>
  <si>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</si>
  <si>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</si>
  <si>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</si>
  <si>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</si>
  <si>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</si>
  <si>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</si>
  <si>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</si>
  <si>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</si>
  <si>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</si>
  <si>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</si>
  <si>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</si>
  <si>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</si>
  <si>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</si>
  <si>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</si>
  <si>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</si>
  <si>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</si>
  <si>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</si>
  <si>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</si>
  <si>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</si>
  <si>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</si>
  <si>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</si>
  <si>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</si>
  <si>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</si>
  <si>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Apaseo el Grande,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</si>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</sst>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5" fillId="0" borderId="0" xfId="10" applyFont="1" applyAlignment="1">
      <alignment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0</xdr:rowOff>
    </xdr:from>
    <xdr:to>
      <xdr:col>3</xdr:col>
      <xdr:colOff>781050</xdr:colOff>
      <xdr:row>57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48FC80A-0A27-4E39-BB5A-83B9EE960E68}"/>
            </a:ext>
          </a:extLst>
        </xdr:cNvPr>
        <xdr:cNvGrpSpPr/>
      </xdr:nvGrpSpPr>
      <xdr:grpSpPr>
        <a:xfrm>
          <a:off x="0" y="6858000"/>
          <a:ext cx="7210425" cy="15811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8FF87EE-43CE-2231-B968-D23170136070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8EB8A03-18C4-E089-58EB-33D64B4D1462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215</xdr:row>
      <xdr:rowOff>0</xdr:rowOff>
    </xdr:from>
    <xdr:to>
      <xdr:col>3</xdr:col>
      <xdr:colOff>796652</xdr:colOff>
      <xdr:row>224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816A273-AACE-42DF-A0AF-33246095D56F}"/>
            </a:ext>
          </a:extLst>
        </xdr:cNvPr>
        <xdr:cNvGrpSpPr/>
      </xdr:nvGrpSpPr>
      <xdr:grpSpPr>
        <a:xfrm>
          <a:off x="285750" y="33099375"/>
          <a:ext cx="7749902" cy="13430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1D29627-C5C3-43DD-4585-926679D5F7D5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C20F5B0-667E-3793-6C5C-682967234980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175</xdr:row>
      <xdr:rowOff>0</xdr:rowOff>
    </xdr:from>
    <xdr:to>
      <xdr:col>4</xdr:col>
      <xdr:colOff>415652</xdr:colOff>
      <xdr:row>186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2416B02-679C-460C-9318-11474C5DC565}"/>
            </a:ext>
          </a:extLst>
        </xdr:cNvPr>
        <xdr:cNvGrpSpPr/>
      </xdr:nvGrpSpPr>
      <xdr:grpSpPr>
        <a:xfrm>
          <a:off x="0" y="25384125"/>
          <a:ext cx="7749902" cy="16192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FFD142B-212D-DE5D-7203-81C4D882A1D9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34F675E-090A-411C-CDE8-C60C1FB3469F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4</xdr:col>
      <xdr:colOff>1244327</xdr:colOff>
      <xdr:row>40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70A5FDC-E4EE-4AF6-ACE6-18CE00F4594C}"/>
            </a:ext>
          </a:extLst>
        </xdr:cNvPr>
        <xdr:cNvGrpSpPr/>
      </xdr:nvGrpSpPr>
      <xdr:grpSpPr>
        <a:xfrm>
          <a:off x="0" y="4810125"/>
          <a:ext cx="7749902" cy="14097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D2DACA7E-2680-DCE2-DB22-92631ED0F48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9AEE180-B127-1528-FE01-DDE214342C72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148</xdr:row>
      <xdr:rowOff>0</xdr:rowOff>
    </xdr:from>
    <xdr:to>
      <xdr:col>4</xdr:col>
      <xdr:colOff>729977</xdr:colOff>
      <xdr:row>157</xdr:row>
      <xdr:rowOff>66675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5A2FE8C-F95B-4098-9064-86641AAFA9B9}"/>
            </a:ext>
          </a:extLst>
        </xdr:cNvPr>
        <xdr:cNvGrpSpPr/>
      </xdr:nvGrpSpPr>
      <xdr:grpSpPr>
        <a:xfrm>
          <a:off x="0" y="21526500"/>
          <a:ext cx="7749902" cy="13525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EF3C4F25-2DE9-726B-D377-C8D90E925558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0B619B6-365F-B1A3-AFC5-E5041AF104F9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142874</xdr:rowOff>
    </xdr:from>
    <xdr:to>
      <xdr:col>3</xdr:col>
      <xdr:colOff>95250</xdr:colOff>
      <xdr:row>36</xdr:row>
      <xdr:rowOff>104774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05D6479-67CA-432A-80E1-87808C28C076}"/>
            </a:ext>
          </a:extLst>
        </xdr:cNvPr>
        <xdr:cNvGrpSpPr/>
      </xdr:nvGrpSpPr>
      <xdr:grpSpPr>
        <a:xfrm>
          <a:off x="228600" y="4048124"/>
          <a:ext cx="5476875" cy="181927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A3F4F2F7-371E-21A5-A6A3-9E177632110A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B14B691-B45C-63D8-0175-28FF359D0087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76200</xdr:colOff>
      <xdr:row>54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D35F9A9-72C8-4AAB-947D-903706A0457A}"/>
            </a:ext>
          </a:extLst>
        </xdr:cNvPr>
        <xdr:cNvGrpSpPr/>
      </xdr:nvGrpSpPr>
      <xdr:grpSpPr>
        <a:xfrm>
          <a:off x="0" y="6734175"/>
          <a:ext cx="5629275" cy="16478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8F7E03E6-1F14-5F38-31F9-BF961EA35408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963832C-AB87-EEDA-730E-9A16F618F4CA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58</xdr:row>
      <xdr:rowOff>134326</xdr:rowOff>
    </xdr:from>
    <xdr:to>
      <xdr:col>4</xdr:col>
      <xdr:colOff>496248</xdr:colOff>
      <xdr:row>68</xdr:row>
      <xdr:rowOff>61058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67E67F8-46B5-42B9-B552-C61A79E58AC2}"/>
            </a:ext>
          </a:extLst>
        </xdr:cNvPr>
        <xdr:cNvGrpSpPr/>
      </xdr:nvGrpSpPr>
      <xdr:grpSpPr>
        <a:xfrm>
          <a:off x="720481" y="8926634"/>
          <a:ext cx="7749902" cy="1392116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8FF32804-DB62-9A1B-2245-1E017BB94BD5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4DF5E0A4-3CB4-2512-A946-38C279D953D0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50" sqref="F50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206" zoomScaleNormal="100" workbookViewId="0">
      <selection activeCell="B221" sqref="B22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17955279.18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1143552.01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1143552.01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1143552.01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16452816.08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16452816.08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16452816.08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358911.09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358911.09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358911.09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13654167.760000002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11793056.390000001</v>
      </c>
      <c r="D95" s="112">
        <f>C95/$C$94</f>
        <v>0.86369646230273056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7382712.3400000008</v>
      </c>
      <c r="D96" s="112">
        <f t="shared" ref="D96:D159" si="0">C96/$C$94</f>
        <v>0.54069295688805863</v>
      </c>
      <c r="E96" s="41"/>
    </row>
    <row r="97" spans="1:5" x14ac:dyDescent="0.2">
      <c r="A97" s="43">
        <v>5111</v>
      </c>
      <c r="B97" s="41" t="s">
        <v>280</v>
      </c>
      <c r="C97" s="141">
        <v>3916431.33</v>
      </c>
      <c r="D97" s="44">
        <f t="shared" si="0"/>
        <v>0.28683046809145102</v>
      </c>
      <c r="E97" s="41"/>
    </row>
    <row r="98" spans="1:5" x14ac:dyDescent="0.2">
      <c r="A98" s="43">
        <v>5112</v>
      </c>
      <c r="B98" s="41" t="s">
        <v>281</v>
      </c>
      <c r="C98" s="141">
        <v>1190978.7</v>
      </c>
      <c r="D98" s="44">
        <f t="shared" si="0"/>
        <v>8.7224554504814422E-2</v>
      </c>
      <c r="E98" s="41"/>
    </row>
    <row r="99" spans="1:5" x14ac:dyDescent="0.2">
      <c r="A99" s="43">
        <v>5113</v>
      </c>
      <c r="B99" s="41" t="s">
        <v>282</v>
      </c>
      <c r="C99" s="141">
        <v>24921.29</v>
      </c>
      <c r="D99" s="44">
        <f t="shared" si="0"/>
        <v>1.8251782487254278E-3</v>
      </c>
      <c r="E99" s="41"/>
    </row>
    <row r="100" spans="1:5" x14ac:dyDescent="0.2">
      <c r="A100" s="43">
        <v>5114</v>
      </c>
      <c r="B100" s="41" t="s">
        <v>283</v>
      </c>
      <c r="C100" s="141">
        <v>1045573.16</v>
      </c>
      <c r="D100" s="44">
        <f t="shared" si="0"/>
        <v>7.657538550705488E-2</v>
      </c>
      <c r="E100" s="41"/>
    </row>
    <row r="101" spans="1:5" x14ac:dyDescent="0.2">
      <c r="A101" s="43">
        <v>5115</v>
      </c>
      <c r="B101" s="41" t="s">
        <v>284</v>
      </c>
      <c r="C101" s="141">
        <v>1204807.8600000001</v>
      </c>
      <c r="D101" s="44">
        <f t="shared" si="0"/>
        <v>8.8237370536012799E-2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1105455.9099999999</v>
      </c>
      <c r="D103" s="112">
        <f t="shared" si="0"/>
        <v>8.0961061078980018E-2</v>
      </c>
      <c r="E103" s="41"/>
    </row>
    <row r="104" spans="1:5" x14ac:dyDescent="0.2">
      <c r="A104" s="43">
        <v>5121</v>
      </c>
      <c r="B104" s="41" t="s">
        <v>287</v>
      </c>
      <c r="C104" s="141">
        <v>288829.67</v>
      </c>
      <c r="D104" s="44">
        <f t="shared" si="0"/>
        <v>2.1153224061456817E-2</v>
      </c>
      <c r="E104" s="41"/>
    </row>
    <row r="105" spans="1:5" x14ac:dyDescent="0.2">
      <c r="A105" s="43">
        <v>5122</v>
      </c>
      <c r="B105" s="41" t="s">
        <v>288</v>
      </c>
      <c r="C105" s="141">
        <v>190108.26</v>
      </c>
      <c r="D105" s="44">
        <f t="shared" si="0"/>
        <v>1.3923093911071148E-2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5049</v>
      </c>
      <c r="D107" s="44">
        <f t="shared" si="0"/>
        <v>3.6977720566690907E-4</v>
      </c>
      <c r="E107" s="41"/>
    </row>
    <row r="108" spans="1:5" x14ac:dyDescent="0.2">
      <c r="A108" s="43">
        <v>5125</v>
      </c>
      <c r="B108" s="41" t="s">
        <v>291</v>
      </c>
      <c r="C108" s="141">
        <v>5094.91</v>
      </c>
      <c r="D108" s="44">
        <f t="shared" si="0"/>
        <v>3.7313954900463297E-4</v>
      </c>
      <c r="E108" s="41"/>
    </row>
    <row r="109" spans="1:5" x14ac:dyDescent="0.2">
      <c r="A109" s="43">
        <v>5126</v>
      </c>
      <c r="B109" s="41" t="s">
        <v>292</v>
      </c>
      <c r="C109" s="141">
        <v>344907.32</v>
      </c>
      <c r="D109" s="44">
        <f t="shared" si="0"/>
        <v>2.5260222817124665E-2</v>
      </c>
      <c r="E109" s="41"/>
    </row>
    <row r="110" spans="1:5" x14ac:dyDescent="0.2">
      <c r="A110" s="43">
        <v>5127</v>
      </c>
      <c r="B110" s="41" t="s">
        <v>293</v>
      </c>
      <c r="C110" s="141">
        <v>131979</v>
      </c>
      <c r="D110" s="44">
        <f t="shared" si="0"/>
        <v>9.665839933989501E-3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139487.75</v>
      </c>
      <c r="D112" s="44">
        <f t="shared" si="0"/>
        <v>1.0215763600666349E-2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3304888.1399999997</v>
      </c>
      <c r="D113" s="112">
        <f t="shared" si="0"/>
        <v>0.24204244433569191</v>
      </c>
      <c r="E113" s="41"/>
    </row>
    <row r="114" spans="1:5" x14ac:dyDescent="0.2">
      <c r="A114" s="43">
        <v>5131</v>
      </c>
      <c r="B114" s="41" t="s">
        <v>297</v>
      </c>
      <c r="C114" s="141">
        <v>85413.87</v>
      </c>
      <c r="D114" s="44">
        <f t="shared" si="0"/>
        <v>6.2555163742912725E-3</v>
      </c>
      <c r="E114" s="41"/>
    </row>
    <row r="115" spans="1:5" x14ac:dyDescent="0.2">
      <c r="A115" s="43">
        <v>5132</v>
      </c>
      <c r="B115" s="41" t="s">
        <v>298</v>
      </c>
      <c r="C115" s="141">
        <v>17269.71</v>
      </c>
      <c r="D115" s="44">
        <f t="shared" si="0"/>
        <v>1.264794039706452E-3</v>
      </c>
      <c r="E115" s="41"/>
    </row>
    <row r="116" spans="1:5" x14ac:dyDescent="0.2">
      <c r="A116" s="43">
        <v>5133</v>
      </c>
      <c r="B116" s="41" t="s">
        <v>299</v>
      </c>
      <c r="C116" s="141">
        <v>7308</v>
      </c>
      <c r="D116" s="44">
        <f t="shared" si="0"/>
        <v>5.3522119608115902E-4</v>
      </c>
      <c r="E116" s="41"/>
    </row>
    <row r="117" spans="1:5" x14ac:dyDescent="0.2">
      <c r="A117" s="43">
        <v>5134</v>
      </c>
      <c r="B117" s="41" t="s">
        <v>300</v>
      </c>
      <c r="C117" s="141">
        <v>110722.18</v>
      </c>
      <c r="D117" s="44">
        <f t="shared" si="0"/>
        <v>8.1090390821446871E-3</v>
      </c>
      <c r="E117" s="41"/>
    </row>
    <row r="118" spans="1:5" x14ac:dyDescent="0.2">
      <c r="A118" s="43">
        <v>5135</v>
      </c>
      <c r="B118" s="41" t="s">
        <v>301</v>
      </c>
      <c r="C118" s="141">
        <v>2483245.4</v>
      </c>
      <c r="D118" s="44">
        <f t="shared" si="0"/>
        <v>0.18186721033812753</v>
      </c>
      <c r="E118" s="41"/>
    </row>
    <row r="119" spans="1:5" x14ac:dyDescent="0.2">
      <c r="A119" s="43">
        <v>5136</v>
      </c>
      <c r="B119" s="41" t="s">
        <v>302</v>
      </c>
      <c r="C119" s="141">
        <v>72315.27</v>
      </c>
      <c r="D119" s="44">
        <f t="shared" si="0"/>
        <v>5.2962048856502403E-3</v>
      </c>
      <c r="E119" s="41"/>
    </row>
    <row r="120" spans="1:5" x14ac:dyDescent="0.2">
      <c r="A120" s="43">
        <v>5137</v>
      </c>
      <c r="B120" s="41" t="s">
        <v>303</v>
      </c>
      <c r="C120" s="141">
        <v>23878.5</v>
      </c>
      <c r="D120" s="44">
        <f t="shared" si="0"/>
        <v>1.7488066954876784E-3</v>
      </c>
      <c r="E120" s="41"/>
    </row>
    <row r="121" spans="1:5" x14ac:dyDescent="0.2">
      <c r="A121" s="43">
        <v>5138</v>
      </c>
      <c r="B121" s="41" t="s">
        <v>304</v>
      </c>
      <c r="C121" s="141">
        <v>308644.21000000002</v>
      </c>
      <c r="D121" s="44">
        <f t="shared" si="0"/>
        <v>2.2604395626672744E-2</v>
      </c>
      <c r="E121" s="41"/>
    </row>
    <row r="122" spans="1:5" x14ac:dyDescent="0.2">
      <c r="A122" s="43">
        <v>5139</v>
      </c>
      <c r="B122" s="41" t="s">
        <v>305</v>
      </c>
      <c r="C122" s="141">
        <v>196091</v>
      </c>
      <c r="D122" s="44">
        <f t="shared" si="0"/>
        <v>1.4361256097530178E-2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1777205.87</v>
      </c>
      <c r="D123" s="112">
        <f t="shared" si="0"/>
        <v>0.13015849088996398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1777205.87</v>
      </c>
      <c r="D133" s="112">
        <f t="shared" si="0"/>
        <v>0.13015849088996398</v>
      </c>
      <c r="E133" s="41"/>
    </row>
    <row r="134" spans="1:5" x14ac:dyDescent="0.2">
      <c r="A134" s="43">
        <v>5241</v>
      </c>
      <c r="B134" s="41" t="s">
        <v>315</v>
      </c>
      <c r="C134" s="141">
        <v>1765205.87</v>
      </c>
      <c r="D134" s="44">
        <f t="shared" si="0"/>
        <v>0.12927963835124287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12000</v>
      </c>
      <c r="D136" s="44">
        <f t="shared" si="0"/>
        <v>8.7885253872111487E-4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83905.5</v>
      </c>
      <c r="D156" s="112">
        <f t="shared" si="0"/>
        <v>6.1450468073053757E-3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83905.5</v>
      </c>
      <c r="D163" s="112">
        <f t="shared" si="1"/>
        <v>6.1450468073053757E-3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83905.5</v>
      </c>
      <c r="D165" s="44">
        <f t="shared" si="1"/>
        <v>6.1450468073053757E-3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124" zoomScale="60" zoomScaleNormal="100" workbookViewId="0">
      <selection activeCell="C191" sqref="C19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-100717.3</v>
      </c>
      <c r="D15" s="143">
        <v>-100717.3</v>
      </c>
      <c r="E15" s="143">
        <v>-100717.3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61593.42</v>
      </c>
      <c r="D20" s="143">
        <v>61593.42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31307.53</v>
      </c>
      <c r="D21" s="143">
        <v>31307.53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212128.1</v>
      </c>
      <c r="D23" s="143">
        <v>212128.1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4892356.93</v>
      </c>
      <c r="D56" s="143">
        <f>SUM(D57:D63)</f>
        <v>0</v>
      </c>
      <c r="E56" s="143">
        <f>SUM(E57:E63)</f>
        <v>503081.06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419827.5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1097631.3999999999</v>
      </c>
      <c r="D59" s="143">
        <v>0</v>
      </c>
      <c r="E59" s="143">
        <v>503081.06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3374898.03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3790315.18</v>
      </c>
      <c r="D64" s="143">
        <f t="shared" ref="D64:E64" si="0">SUM(D65:D72)</f>
        <v>0</v>
      </c>
      <c r="E64" s="143">
        <f t="shared" si="0"/>
        <v>2134375.12</v>
      </c>
    </row>
    <row r="65" spans="1:9" x14ac:dyDescent="0.2">
      <c r="A65" s="16">
        <v>1241</v>
      </c>
      <c r="B65" s="14" t="s">
        <v>158</v>
      </c>
      <c r="C65" s="143">
        <v>1119901.6000000001</v>
      </c>
      <c r="D65" s="143">
        <v>0</v>
      </c>
      <c r="E65" s="143">
        <v>507870.07</v>
      </c>
    </row>
    <row r="66" spans="1:9" x14ac:dyDescent="0.2">
      <c r="A66" s="16">
        <v>1242</v>
      </c>
      <c r="B66" s="14" t="s">
        <v>159</v>
      </c>
      <c r="C66" s="143">
        <v>231937.96</v>
      </c>
      <c r="D66" s="143">
        <v>0</v>
      </c>
      <c r="E66" s="143">
        <v>197137.32</v>
      </c>
    </row>
    <row r="67" spans="1:9" x14ac:dyDescent="0.2">
      <c r="A67" s="16">
        <v>1243</v>
      </c>
      <c r="B67" s="14" t="s">
        <v>160</v>
      </c>
      <c r="C67" s="143">
        <v>184370.55</v>
      </c>
      <c r="D67" s="143">
        <v>0</v>
      </c>
      <c r="E67" s="143">
        <v>23339.82</v>
      </c>
    </row>
    <row r="68" spans="1:9" x14ac:dyDescent="0.2">
      <c r="A68" s="16">
        <v>1244</v>
      </c>
      <c r="B68" s="14" t="s">
        <v>161</v>
      </c>
      <c r="C68" s="143">
        <v>2067427.96</v>
      </c>
      <c r="D68" s="143">
        <v>0</v>
      </c>
      <c r="E68" s="143">
        <v>1361239.6</v>
      </c>
    </row>
    <row r="69" spans="1:9" x14ac:dyDescent="0.2">
      <c r="A69" s="16">
        <v>1245</v>
      </c>
      <c r="B69" s="14" t="s">
        <v>162</v>
      </c>
      <c r="C69" s="143">
        <v>0</v>
      </c>
      <c r="D69" s="143">
        <v>0</v>
      </c>
      <c r="E69" s="143">
        <v>0</v>
      </c>
    </row>
    <row r="70" spans="1:9" x14ac:dyDescent="0.2">
      <c r="A70" s="16">
        <v>1246</v>
      </c>
      <c r="B70" s="14" t="s">
        <v>163</v>
      </c>
      <c r="C70" s="143">
        <v>186677.11</v>
      </c>
      <c r="D70" s="143">
        <v>0</v>
      </c>
      <c r="E70" s="143">
        <v>44788.31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72771</v>
      </c>
      <c r="D76" s="143">
        <f>SUM(D77:D81)</f>
        <v>0</v>
      </c>
      <c r="E76" s="143">
        <f>SUM(E77:E81)</f>
        <v>66321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72771</v>
      </c>
      <c r="D80" s="143">
        <v>0</v>
      </c>
      <c r="E80" s="143">
        <v>66321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1195984.2100000002</v>
      </c>
      <c r="D110" s="143">
        <f>SUM(D111:D119)</f>
        <v>1195984.2100000002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-301457.57</v>
      </c>
      <c r="D111" s="143">
        <f>C111</f>
        <v>-301457.57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779.4</v>
      </c>
      <c r="D112" s="143">
        <f t="shared" ref="D112:D119" si="1">C112</f>
        <v>779.4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1140338.8</v>
      </c>
      <c r="D117" s="143">
        <f t="shared" si="1"/>
        <v>1140338.8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356323.58</v>
      </c>
      <c r="D119" s="143">
        <f t="shared" si="1"/>
        <v>356323.58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5470.02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5">
        <v>5470.02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C44" sqref="C44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1560119.94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0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4301111.42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4844746.0199999996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130" zoomScaleNormal="100" workbookViewId="0">
      <selection activeCell="B163" sqref="B163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5651453.9299999997</v>
      </c>
      <c r="D10" s="146">
        <v>1977182.89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5651453.9299999997</v>
      </c>
      <c r="D16" s="147">
        <f>SUM(D9:D15)</f>
        <v>1977182.89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520561.6</v>
      </c>
      <c r="D29" s="147">
        <f>SUM(D30:D37)</f>
        <v>989603.79</v>
      </c>
    </row>
    <row r="30" spans="1:5" x14ac:dyDescent="0.2">
      <c r="A30" s="26">
        <v>1241</v>
      </c>
      <c r="B30" s="22" t="s">
        <v>158</v>
      </c>
      <c r="C30" s="146">
        <v>474161.6</v>
      </c>
      <c r="D30" s="146">
        <v>97116.04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14998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134889.75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742600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46400</v>
      </c>
      <c r="D35" s="146">
        <v>0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520561.6</v>
      </c>
      <c r="D44" s="147">
        <f>D21+D29+D38</f>
        <v>989603.79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4301111.42</v>
      </c>
      <c r="D48" s="147">
        <v>1040017.75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0</v>
      </c>
      <c r="D49" s="147">
        <f>D54+D66+D94+D97+D50</f>
        <v>276648.58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276648.58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276648.58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54881.57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215234.19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6532.82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0</v>
      </c>
      <c r="D97" s="147">
        <f>SUM(D98:D102)</f>
        <v>0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0</v>
      </c>
      <c r="D100" s="146">
        <v>0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4301111.42</v>
      </c>
      <c r="D145" s="147">
        <f>D48+D49+D103-D109-D112</f>
        <v>1316666.33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3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E37" sqref="E3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17955279.18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17955279.18</v>
      </c>
    </row>
    <row r="23" spans="1:3" ht="26.25" customHeight="1" x14ac:dyDescent="0.2">
      <c r="B23" s="16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4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F70" sqref="F70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14174729.359999999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520561.6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474161.6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46400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13654167.76</v>
      </c>
    </row>
    <row r="42" spans="1:3" ht="24.75" customHeight="1" x14ac:dyDescent="0.2">
      <c r="B42" s="16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zoomScale="78" workbookViewId="0">
      <selection activeCell="C80" sqref="C80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20259018.449999999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-15303739.27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13000000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-17955279.18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-20259018.449999999</v>
      </c>
    </row>
    <row r="51" spans="1:3" x14ac:dyDescent="0.2">
      <c r="A51" s="22">
        <v>8220</v>
      </c>
      <c r="B51" s="103" t="s">
        <v>46</v>
      </c>
      <c r="C51" s="160">
        <v>19402614.420000002</v>
      </c>
    </row>
    <row r="52" spans="1:3" x14ac:dyDescent="0.2">
      <c r="A52" s="22">
        <v>8230</v>
      </c>
      <c r="B52" s="103" t="s">
        <v>600</v>
      </c>
      <c r="C52" s="160">
        <v>-14040018</v>
      </c>
    </row>
    <row r="53" spans="1:3" x14ac:dyDescent="0.2">
      <c r="A53" s="22">
        <v>8240</v>
      </c>
      <c r="B53" s="103" t="s">
        <v>45</v>
      </c>
      <c r="C53" s="160">
        <v>721692.67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0</v>
      </c>
    </row>
    <row r="56" spans="1:3" x14ac:dyDescent="0.2">
      <c r="A56" s="22">
        <v>8270</v>
      </c>
      <c r="B56" s="103" t="s">
        <v>42</v>
      </c>
      <c r="C56" s="160">
        <v>14174729.359999999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2025-07-29T20:22:42Z</cp:lastPrinted>
  <dcterms:created xsi:type="dcterms:W3CDTF">2012-12-11T20:36:24Z</dcterms:created>
  <dcterms:modified xsi:type="dcterms:W3CDTF">2025-07-29T20:24:01Z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