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07083D49-E4F0-43AF-810F-8FC2CBDE1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B49" i="2"/>
  <c r="B48" i="2" s="1"/>
  <c r="B59" i="2" s="1"/>
  <c r="C41" i="2"/>
  <c r="B41" i="2"/>
  <c r="C36" i="2"/>
  <c r="B36" i="2"/>
  <c r="C16" i="2"/>
  <c r="B16" i="2"/>
  <c r="C4" i="2"/>
  <c r="B4" i="2"/>
  <c r="C45" i="2" l="1"/>
  <c r="B45" i="2"/>
  <c r="C33" i="2"/>
  <c r="B33" i="2"/>
  <c r="B61" i="2" s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<sst xmlns="http://schemas.openxmlformats.org/spreadsheetml/2006/main" count="58" uniqueCount="50">
  <si>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</si>
  <si>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</si>
  <si>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</si>
  <si>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</si>
  <si>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</si>
  <si>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</si>
  <si>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</si>
  <si>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</si>
  <si>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</si>
  <si>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</si>
  <si>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</si>
  <si>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</si>
  <si>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</si>
  <si>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</si>
  <si>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</si>
  <si>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</si>
  <si>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</si>
  <si>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</si>
  <si>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</si>
  <si>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</si>
  <si>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</si>
  <si>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</si>
  <si>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</si>
  <si>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</si>
  <si>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</si>
  <si>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</si>
  <si>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</si>
  <si>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</si>
  <si>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</si>
  <si>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</si>
  <si>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</si>
  <si>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</si>
  <si>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</si>
  <si>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</si>
  <si>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</si>
  <si>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</si>
  <si>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</si>
  <si>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</si>
  <si>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</si>
  <si>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</si>
  <si>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</si>
  <si>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</si>
  <si>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</si>
  <si>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</si>
  <si>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</si>
  <si>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</si>
  <si>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</si>
  <si>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</si>
  <si>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</si>
  <si>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Flujos de Efectivo
Del 1 de Enero al 31 de Diciembre de 2024
(Cifras en Pesos)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</si>
</sst>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0" xfId="7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67</xdr:row>
      <xdr:rowOff>333375</xdr:rowOff>
    </xdr:from>
    <xdr:to>
      <xdr:col>0</xdr:col>
      <xdr:colOff>4271596</xdr:colOff>
      <xdr:row>75</xdr:row>
      <xdr:rowOff>124256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42F65D-4BA3-4A66-8427-7C84B7DAD5E3}"/>
            </a:ext>
          </a:extLst>
        </xdr:cNvPr>
        <xdr:cNvSpPr txBox="1"/>
      </xdr:nvSpPr>
      <xdr:spPr>
        <a:xfrm>
          <a:off x="952500" y="10525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0</xdr:col>
      <xdr:colOff>4410075</xdr:colOff>
      <xdr:row>67</xdr:row>
      <xdr:rowOff>333375</xdr:rowOff>
    </xdr:from>
    <xdr:to>
      <xdr:col>2</xdr:col>
      <xdr:colOff>1061671</xdr:colOff>
      <xdr:row>75</xdr:row>
      <xdr:rowOff>124256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14222F3-8DAE-4519-B254-8B8F1547E1DB}"/>
            </a:ext>
          </a:extLst>
        </xdr:cNvPr>
        <xdr:cNvSpPr txBox="1"/>
      </xdr:nvSpPr>
      <xdr:spPr>
        <a:xfrm>
          <a:off x="4410075" y="10525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zoomScaleNormal="100" workbookViewId="0">
      <selection activeCell="A83" sqref="A8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19033136.41</v>
      </c>
      <c r="C4" s="13">
        <f>SUM(C5:C14)</f>
        <v>18754248.629999999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2251252.56</v>
      </c>
      <c r="C11" s="14">
        <v>2005595.12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16781883.850000001</v>
      </c>
      <c r="C13" s="14">
        <v>16748653.51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17716470.080000002</v>
      </c>
      <c r="C16" s="13">
        <f>SUM(C17:C32)</f>
        <v>17289679.879999999</v>
      </c>
    </row>
    <row r="17" spans="1:3" ht="11.25" customHeight="1" x14ac:dyDescent="0.2">
      <c r="A17" s="7" t="s">
        <v>14</v>
      </c>
      <c r="B17" s="14">
        <v>14315865.970000001</v>
      </c>
      <c r="C17" s="14">
        <v>14162357.99</v>
      </c>
    </row>
    <row r="18" spans="1:3" ht="11.25" customHeight="1" x14ac:dyDescent="0.2">
      <c r="A18" s="7" t="s">
        <v>15</v>
      </c>
      <c r="B18" s="14">
        <v>1344599.34</v>
      </c>
      <c r="C18" s="14">
        <v>1100336.3999999999</v>
      </c>
    </row>
    <row r="19" spans="1:3" ht="11.25" customHeight="1" x14ac:dyDescent="0.2">
      <c r="A19" s="7" t="s">
        <v>16</v>
      </c>
      <c r="B19" s="14">
        <v>1422938.13</v>
      </c>
      <c r="C19" s="14">
        <v>991638.47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411286.11</v>
      </c>
      <c r="C23" s="14">
        <v>443341.2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221780.53</v>
      </c>
      <c r="C31" s="14">
        <v>592005.81999999995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1316666.3299999982</v>
      </c>
      <c r="C33" s="13">
        <f>C4-C16</f>
        <v>1464568.75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989603.79</v>
      </c>
      <c r="C41" s="13">
        <f>SUM(C42:C44)</f>
        <v>140956.38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989603.79</v>
      </c>
      <c r="C43" s="14">
        <v>140956.38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-989603.79</v>
      </c>
      <c r="C45" s="13">
        <f>C36-C41</f>
        <v>-140956.38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250119.13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250119.13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0</v>
      </c>
      <c r="C54" s="13">
        <f>SUM(C55+C58)</f>
        <v>277161.87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0</v>
      </c>
      <c r="C58" s="14">
        <v>277161.87</v>
      </c>
    </row>
    <row r="59" spans="1:3" ht="11.25" customHeight="1" x14ac:dyDescent="0.2">
      <c r="A59" s="4" t="s">
        <v>44</v>
      </c>
      <c r="B59" s="13">
        <f>B48-B54</f>
        <v>250119.13</v>
      </c>
      <c r="C59" s="13">
        <f>C48-C54</f>
        <v>-277161.87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577181.66999999818</v>
      </c>
      <c r="C61" s="13">
        <f>C59+C45+C33</f>
        <v>1046450.5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1400001.22</v>
      </c>
      <c r="C63" s="13">
        <v>353550.72</v>
      </c>
    </row>
    <row r="64" spans="1:3" ht="11.25" customHeight="1" x14ac:dyDescent="0.2">
      <c r="A64" s="9"/>
      <c r="B64" s="15"/>
      <c r="C64" s="15"/>
    </row>
    <row r="65" spans="1:6" ht="11.25" customHeight="1" x14ac:dyDescent="0.2">
      <c r="A65" s="4" t="s">
        <v>47</v>
      </c>
      <c r="B65" s="13">
        <v>1977182.89</v>
      </c>
      <c r="C65" s="13">
        <v>1400001.22</v>
      </c>
    </row>
    <row r="66" spans="1:6" ht="11.25" customHeight="1" x14ac:dyDescent="0.2">
      <c r="A66" s="10"/>
      <c r="B66" s="11"/>
      <c r="C66" s="12"/>
    </row>
    <row r="68" spans="1:6" ht="27.75" customHeight="1" x14ac:dyDescent="0.2">
      <c r="A68" s="20" t="s">
        <v>48</v>
      </c>
      <c r="B68" s="21"/>
      <c r="C68" s="21"/>
    </row>
    <row r="69" spans="1:6" x14ac:dyDescent="0.2">
      <c r="A69" s="16"/>
      <c r="B69" s="16"/>
      <c r="C69" s="16"/>
      <c r="E69" s="16"/>
      <c r="F69" s="16"/>
    </row>
    <row r="70" spans="1:6" x14ac:dyDescent="0.2">
      <c r="A70" s="16"/>
      <c r="B70" s="16"/>
      <c r="C70" s="16"/>
      <c r="E70" s="16"/>
      <c r="F70" s="16"/>
    </row>
    <row r="71" spans="1:6" x14ac:dyDescent="0.2">
      <c r="A71" s="16"/>
      <c r="B71" s="16"/>
      <c r="C71" s="16"/>
      <c r="E71" s="16"/>
      <c r="F71" s="16"/>
    </row>
    <row r="72" spans="1:6" x14ac:dyDescent="0.2">
      <c r="A72" s="16"/>
      <c r="B72" s="16"/>
      <c r="C72" s="16"/>
      <c r="E72" s="16"/>
      <c r="F72" s="16"/>
    </row>
    <row r="73" spans="1:6" x14ac:dyDescent="0.2">
      <c r="A73" s="16"/>
      <c r="B73" s="16"/>
      <c r="C73" s="16"/>
      <c r="E73" s="16"/>
      <c r="F73" s="16"/>
    </row>
    <row r="74" spans="1:6" x14ac:dyDescent="0.2">
      <c r="A74" s="16"/>
      <c r="B74" s="16"/>
      <c r="C74" s="16"/>
      <c r="E74" s="16"/>
      <c r="F74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6aa8a68a-ab09-4ac8-a697-fdce915bc567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dcterms:created xsi:type="dcterms:W3CDTF">2012-12-11T20:31:36Z</dcterms:created>
  <dcterms:modified xsi:type="dcterms:W3CDTF">2025-01-30T19:20:40Z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