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4 trim\"/>
    </mc:Choice>
  </mc:AlternateContent>
  <bookViews>
    <workbookView xWindow="0" yWindow="0" windowWidth="23040" windowHeight="9525" tabRatio="863" firstSheet="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Memoria" sheetId="65" r:id="rId11"/>
    <sheet name="Conciliacion_Eg" sheetId="64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<sst xmlns="http://schemas.openxmlformats.org/spreadsheetml/2006/main" count="939" uniqueCount="668">
  <si>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</si>
  <si>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</si>
  <si>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</si>
  <si>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</si>
  <si>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</si>
  <si>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</si>
  <si>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</si>
  <si>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</si>
  <si>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</si>
  <si>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</si>
  <si>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</si>
  <si>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</si>
  <si>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</si>
  <si>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</si>
  <si>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</si>
  <si>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</si>
  <si>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</si>
  <si>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</si>
  <si>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</si>
  <si>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</si>
  <si>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</si>
  <si>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</si>
  <si>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</si>
  <si>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</si>
  <si>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</si>
  <si>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</si>
  <si>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</si>
  <si>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</si>
  <si>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</si>
  <si>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</si>
  <si>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</si>
  <si>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</si>
  <si>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</si>
  <si>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</si>
  <si>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</si>
  <si>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</si>
  <si>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</si>
  <si>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</si>
  <si>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</si>
  <si>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</si>
  <si>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</si>
  <si>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</si>
  <si>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</si>
  <si>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</si>
  <si>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</si>
  <si>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</si>
  <si>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</si>
  <si>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</si>
  <si>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</si>
  <si>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</si>
  <si>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</si>
  <si>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</si>
  <si>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</si>
  <si>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</si>
  <si>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</si>
  <si>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</si>
  <si>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</si>
  <si>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</si>
  <si>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</si>
  <si>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</si>
  <si>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</si>
  <si>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</si>
  <si>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</si>
  <si>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</si>
  <si>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</si>
  <si>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</si>
  <si>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</si>
  <si>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</si>
  <si>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</si>
  <si>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</si>
  <si>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</si>
  <si>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</si>
  <si>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</si>
  <si>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</si>
  <si>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</si>
  <si>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</si>
  <si>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</si>
  <si>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</si>
  <si>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</si>
  <si>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</si>
  <si>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</si>
  <si>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</si>
  <si>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</si>
  <si>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</si>
  <si>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</si>
  <si>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</si>
  <si>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</si>
  <si>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</si>
  <si>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</si>
  <si>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</si>
  <si>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</si>
  <si>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</si>
  <si>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</si>
  <si>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</si>
  <si>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</si>
  <si>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</si>
  <si>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</si>
  <si>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</si>
  <si>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</si>
  <si>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</si>
  <si>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</si>
  <si>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</si>
  <si>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</si>
  <si>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</si>
  <si>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</si>
  <si>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</si>
  <si>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</si>
  <si>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</si>
  <si>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</si>
  <si>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</si>
  <si>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</si>
  <si>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</si>
  <si>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</si>
  <si>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</si>
  <si>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</si>
  <si>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</si>
  <si>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</si>
  <si>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</si>
  <si>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</si>
  <si>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</si>
  <si>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</si>
  <si>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</si>
  <si>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</si>
  <si>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</si>
  <si>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</si>
  <si>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</si>
  <si>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</si>
  <si>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</si>
  <si>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</si>
  <si>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</si>
  <si>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</si>
  <si>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</si>
  <si>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</si>
  <si>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</si>
  <si>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</si>
  <si>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</si>
  <si>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</si>
  <si>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</si>
  <si>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</si>
  <si>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</si>
  <si>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</si>
  <si>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</si>
  <si>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</si>
  <si>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</si>
  <si>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</si>
  <si>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</si>
  <si>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</si>
  <si>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</si>
  <si>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</si>
  <si>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</si>
  <si>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</si>
  <si>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</si>
  <si>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</si>
  <si>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</si>
  <si>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</si>
  <si>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</si>
  <si>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</si>
  <si>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</si>
  <si>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</si>
  <si>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</si>
  <si>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</si>
  <si>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</si>
  <si>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</si>
  <si>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</si>
  <si>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</si>
  <si>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</si>
  <si>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</si>
  <si>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</si>
  <si>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</si>
  <si>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</si>
  <si>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</si>
  <si>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</si>
  <si>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</si>
  <si>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</si>
  <si>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</si>
  <si>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</si>
  <si>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</si>
  <si>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</si>
  <si>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</si>
  <si>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</si>
  <si>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</si>
  <si>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</si>
  <si>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</si>
  <si>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</si>
  <si>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</si>
  <si>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</si>
  <si>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</si>
  <si>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</si>
  <si>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</si>
  <si>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</si>
  <si>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</si>
  <si>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</si>
  <si>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</si>
  <si>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</si>
  <si>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</si>
  <si>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</si>
  <si>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</si>
  <si>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</si>
  <si>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</si>
  <si>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</si>
  <si>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</si>
  <si>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</si>
  <si>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</si>
  <si>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</si>
  <si>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</si>
  <si>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</si>
  <si>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</si>
  <si>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</si>
  <si>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</si>
  <si>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</si>
  <si>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</si>
  <si>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</si>
  <si>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</si>
  <si>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</si>
  <si>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</si>
  <si>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</si>
  <si>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</si>
  <si>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</si>
  <si>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</si>
  <si>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</si>
  <si>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</si>
  <si>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</si>
  <si>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</si>
  <si>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</si>
  <si>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</si>
  <si>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</si>
  <si>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</si>
  <si>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</si>
  <si>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</si>
  <si>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</si>
  <si>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</si>
  <si>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</si>
  <si>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</si>
  <si>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</si>
  <si>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</si>
  <si>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</si>
  <si>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</si>
  <si>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</si>
  <si>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</si>
  <si>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</si>
  <si>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</si>
  <si>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</si>
  <si>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</si>
  <si>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</si>
  <si>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</si>
  <si>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</si>
  <si>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</si>
  <si>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</si>
  <si>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</si>
  <si>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</si>
  <si>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</si>
  <si>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</si>
  <si>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</si>
  <si>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</si>
  <si>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</si>
  <si>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</si>
  <si>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</si>
  <si>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</si>
  <si>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</si>
  <si>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</si>
  <si>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</si>
  <si>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</si>
  <si>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</si>
  <si>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</si>
  <si>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</si>
  <si>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</si>
  <si>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</si>
  <si>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</si>
  <si>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</si>
  <si>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</si>
  <si>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</si>
  <si>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</si>
  <si>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</si>
  <si>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</si>
  <si>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</si>
  <si>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</si>
  <si>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</si>
  <si>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</si>
  <si>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</si>
  <si>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</si>
  <si>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</si>
  <si>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</si>
  <si>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</si>
  <si>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</si>
  <si>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</si>
  <si>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</si>
  <si>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</si>
  <si>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</si>
  <si>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</si>
  <si>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</si>
  <si>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</si>
  <si>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</si>
  <si>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</si>
  <si>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</si>
  <si>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</si>
  <si>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</si>
  <si>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</si>
  <si>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</si>
  <si>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</si>
  <si>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</si>
  <si>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</si>
  <si>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</si>
  <si>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</si>
  <si>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</si>
  <si>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</si>
  <si>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</si>
  <si>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</si>
  <si>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</si>
  <si>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</si>
  <si>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</si>
  <si>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</si>
  <si>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</si>
  <si>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</si>
  <si>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</si>
  <si>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</si>
  <si>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</si>
  <si>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</si>
  <si>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</si>
  <si>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</si>
  <si>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</si>
  <si>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</si>
  <si>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</si>
  <si>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</si>
  <si>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</si>
  <si>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</si>
  <si>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</si>
  <si>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</si>
  <si>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</si>
  <si>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</si>
  <si>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</si>
  <si>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</si>
  <si>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</si>
  <si>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</si>
  <si>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</si>
  <si>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</si>
  <si>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</si>
  <si>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</si>
  <si>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</si>
  <si>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</si>
  <si>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</si>
  <si>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</si>
  <si>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</si>
  <si>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</si>
  <si>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</si>
  <si>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</si>
  <si>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</si>
  <si>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</si>
  <si>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</si>
  <si>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</si>
  <si>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</si>
  <si>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</si>
  <si>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</si>
  <si>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</si>
  <si>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</si>
  <si>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</si>
  <si>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</si>
  <si>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</si>
  <si>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</si>
  <si>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</si>
  <si>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</si>
  <si>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</si>
  <si>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</si>
  <si>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</si>
  <si>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</si>
  <si>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</si>
  <si>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</si>
  <si>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</si>
  <si>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</si>
  <si>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</si>
  <si>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</si>
  <si>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</si>
  <si>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</si>
  <si>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</si>
  <si>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</si>
  <si>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</si>
  <si>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</si>
  <si>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</si>
  <si>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</si>
  <si>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</si>
  <si>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</si>
  <si>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</si>
  <si>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</si>
  <si>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</si>
  <si>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</si>
  <si>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</si>
  <si>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</si>
  <si>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</si>
  <si>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</si>
  <si>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</si>
  <si>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</si>
  <si>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</si>
  <si>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</si>
  <si>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</si>
  <si>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</si>
  <si>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</si>
  <si>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</si>
  <si>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</si>
  <si>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</si>
  <si>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</si>
  <si>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</si>
  <si>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</si>
  <si>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</si>
  <si>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</si>
  <si>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</si>
  <si>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</si>
  <si>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</si>
  <si>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</si>
  <si>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</si>
  <si>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</si>
  <si>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</si>
  <si>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</si>
  <si>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</si>
  <si>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</si>
  <si>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</si>
  <si>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</si>
  <si>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</si>
  <si>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</si>
  <si>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</si>
  <si>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</si>
  <si>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</si>
  <si>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</si>
  <si>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</si>
  <si>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</si>
  <si>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</si>
  <si>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</si>
  <si>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</si>
  <si>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</si>
  <si>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</si>
  <si>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</si>
  <si>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</si>
  <si>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</si>
  <si>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</si>
  <si>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</si>
  <si>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</si>
  <si>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</si>
  <si>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</si>
  <si>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</si>
  <si>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</si>
  <si>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</si>
  <si>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</si>
  <si>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</si>
  <si>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</si>
  <si>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</si>
  <si>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</si>
  <si>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</si>
  <si>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</si>
  <si>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</si>
  <si>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</si>
  <si>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</si>
  <si>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</si>
  <si>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</si>
  <si>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</si>
  <si>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</si>
  <si>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</si>
  <si>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</si>
  <si>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</si>
  <si>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</si>
  <si>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</si>
  <si>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</si>
  <si>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</si>
  <si>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</si>
  <si>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</si>
  <si>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</si>
  <si>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</si>
  <si>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</si>
  <si>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</si>
  <si>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</si>
  <si>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</si>
  <si>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</si>
  <si>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</si>
  <si>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</si>
  <si>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</si>
  <si>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</si>
  <si>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</si>
  <si>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</si>
  <si>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</si>
  <si>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</si>
  <si>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</si>
  <si>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</si>
  <si>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</si>
  <si>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</si>
  <si>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</si>
  <si>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</si>
  <si>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</si>
  <si>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</si>
  <si>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</si>
  <si>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</si>
  <si>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</si>
  <si>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</si>
  <si>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</si>
  <si>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</si>
  <si>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</si>
  <si>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</si>
  <si>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</si>
  <si>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</si>
  <si>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</si>
  <si>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</si>
  <si>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</si>
  <si>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</si>
  <si>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</si>
  <si>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</si>
  <si>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</si>
  <si>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</si>
  <si>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</si>
  <si>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</si>
  <si>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</si>
  <si>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</si>
  <si>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</si>
  <si>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</si>
  <si>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</si>
  <si>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</si>
  <si>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</si>
  <si>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</si>
  <si>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</si>
  <si>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</si>
  <si>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</si>
  <si>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</si>
  <si>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</si>
  <si>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</si>
  <si>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</si>
  <si>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</si>
  <si>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</si>
  <si>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</si>
  <si>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</si>
  <si>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</si>
  <si>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</si>
  <si>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</si>
  <si>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</si>
  <si>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</si>
  <si>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</si>
  <si>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</si>
  <si>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</si>
  <si>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</si>
  <si>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</si>
  <si>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</si>
  <si>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</si>
  <si>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</si>
  <si>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</si>
  <si>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</si>
  <si>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</si>
  <si>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</si>
  <si>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</si>
  <si>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</si>
  <si>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</si>
  <si>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</si>
  <si>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</si>
  <si>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</si>
  <si>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</si>
  <si>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</si>
  <si>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</si>
  <si>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</si>
  <si>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</si>
  <si>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</si>
  <si>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</si>
  <si>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</si>
  <si>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</si>
  <si>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</si>
  <si>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</si>
  <si>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</si>
  <si>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</si>
  <si>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</si>
  <si>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</si>
  <si>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</si>
  <si>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</si>
  <si>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</si>
  <si>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</si>
  <si>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</si>
  <si>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</si>
  <si>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</si>
  <si>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</si>
  <si>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</si>
  <si>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</si>
  <si>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</si>
  <si>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</si>
  <si>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</si>
  <si>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</si>
  <si>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</si>
  <si>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</si>
  <si>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</si>
  <si>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</si>
  <si>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</si>
  <si>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</si>
  <si>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</si>
  <si>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</si>
  <si>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</si>
  <si>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</si>
  <si>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</si>
  <si>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</si>
  <si>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</si>
  <si>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</si>
  <si>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</si>
  <si>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</si>
  <si>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</si>
  <si>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</si>
  <si>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</si>
  <si>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</si>
  <si>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</si>
  <si>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</si>
  <si>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</si>
  <si>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</si>
  <si>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</si>
  <si>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</si>
  <si>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</si>
  <si>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</si>
  <si>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</si>
  <si>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</si>
  <si>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</si>
  <si>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</si>
  <si>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</si>
  <si>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</si>
  <si>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</si>
  <si>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</si>
  <si>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</si>
  <si>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</si>
  <si>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</si>
  <si>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</si>
  <si>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</si>
  <si>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</si>
  <si>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</si>
  <si>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</si>
  <si>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</si>
  <si>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</si>
  <si>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</si>
  <si>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</si>
  <si>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</si>
  <si>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</si>
  <si>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</si>
  <si>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</si>
  <si>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</si>
  <si>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</si>
  <si>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</si>
  <si>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</si>
  <si>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</si>
  <si>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</si>
  <si>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</si>
  <si>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</si>
  <si>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</si>
  <si>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</si>
  <si>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</si>
  <si>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</si>
  <si>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</si>
  <si>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</si>
  <si>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</si>
  <si>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</si>
  <si>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</si>
  <si>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</si>
  <si>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</si>
  <si>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</si>
  <si>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</si>
  <si>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</si>
  <si>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</si>
  <si>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</si>
  <si>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</si>
  <si>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</si>
  <si>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</si>
  <si>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</si>
  <si>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</si>
  <si>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</si>
  <si>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</si>
  <si>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del Municipio de Apaseo el Grande, Gto.</t>
  </si>
  <si>
    <t>Correspondiente del 1 de Enero al 31 de Diciembre de 2023</t>
  </si>
  <si>
    <t>3.6</t>
  </si>
  <si>
    <t>3.7</t>
  </si>
  <si>
    <t>Demandas Judiciales en Proceso de Resolución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</si>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</sst>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659</v>
      </c>
      <c r="B1" s="166"/>
      <c r="C1" s="17"/>
      <c r="D1" s="14" t="s">
        <v>599</v>
      </c>
      <c r="E1" s="15">
        <v>2023</v>
      </c>
    </row>
    <row r="2" spans="1:5" ht="18.95" customHeight="1" x14ac:dyDescent="0.2">
      <c r="A2" s="167" t="s">
        <v>598</v>
      </c>
      <c r="B2" s="167"/>
      <c r="C2" s="36"/>
      <c r="D2" s="14" t="s">
        <v>600</v>
      </c>
      <c r="E2" s="17" t="s">
        <v>605</v>
      </c>
    </row>
    <row r="3" spans="1:5" ht="18.95" customHeight="1" x14ac:dyDescent="0.2">
      <c r="A3" s="168" t="s">
        <v>660</v>
      </c>
      <c r="B3" s="168"/>
      <c r="C3" s="17"/>
      <c r="D3" s="14" t="s">
        <v>601</v>
      </c>
      <c r="E3" s="15">
        <v>4</v>
      </c>
    </row>
    <row r="4" spans="1:5" s="93" customFormat="1" ht="18.95" customHeight="1" x14ac:dyDescent="0.2">
      <c r="A4" s="168" t="s">
        <v>620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x14ac:dyDescent="0.2">
      <c r="A26" s="94" t="s">
        <v>569</v>
      </c>
      <c r="B26" s="95" t="s">
        <v>340</v>
      </c>
    </row>
    <row r="27" spans="1:2" x14ac:dyDescent="0.2">
      <c r="A27" s="94" t="s">
        <v>570</v>
      </c>
      <c r="B27" s="95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2" thickBot="1" x14ac:dyDescent="0.25">
      <c r="A41" s="11"/>
      <c r="B41" s="12"/>
    </row>
    <row r="44" spans="1:2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659</v>
      </c>
      <c r="B1" s="173"/>
      <c r="C1" s="174"/>
    </row>
    <row r="2" spans="1:3" s="37" customFormat="1" ht="18" customHeight="1" x14ac:dyDescent="0.25">
      <c r="A2" s="175" t="s">
        <v>610</v>
      </c>
      <c r="B2" s="176"/>
      <c r="C2" s="177"/>
    </row>
    <row r="3" spans="1:3" s="37" customFormat="1" ht="18" customHeight="1" x14ac:dyDescent="0.25">
      <c r="A3" s="175" t="s">
        <v>660</v>
      </c>
      <c r="B3" s="178"/>
      <c r="C3" s="177"/>
    </row>
    <row r="4" spans="1:3" s="40" customFormat="1" ht="18" customHeight="1" x14ac:dyDescent="0.2">
      <c r="A4" s="179" t="s">
        <v>611</v>
      </c>
      <c r="B4" s="180"/>
      <c r="C4" s="181"/>
    </row>
    <row r="5" spans="1:3" s="38" customFormat="1" x14ac:dyDescent="0.2">
      <c r="A5" s="58" t="s">
        <v>520</v>
      </c>
      <c r="B5" s="58"/>
      <c r="C5" s="145">
        <v>18754248.629999999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x14ac:dyDescent="0.2">
      <c r="A18" s="70">
        <v>3.3</v>
      </c>
      <c r="B18" s="65" t="s">
        <v>530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657</v>
      </c>
      <c r="B20" s="73"/>
      <c r="C20" s="145">
        <f>C5+C7-C15</f>
        <v>18754248.629999999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4" workbookViewId="0">
      <selection activeCell="B55" sqref="B55:F5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659</v>
      </c>
      <c r="B1" s="182"/>
      <c r="C1" s="182"/>
      <c r="D1" s="182"/>
      <c r="E1" s="182"/>
      <c r="F1" s="182"/>
      <c r="G1" s="27" t="s">
        <v>602</v>
      </c>
      <c r="H1" s="28">
        <v>2023</v>
      </c>
    </row>
    <row r="2" spans="1:10" ht="18.95" customHeight="1" x14ac:dyDescent="0.2">
      <c r="A2" s="171" t="s">
        <v>613</v>
      </c>
      <c r="B2" s="182"/>
      <c r="C2" s="182"/>
      <c r="D2" s="182"/>
      <c r="E2" s="182"/>
      <c r="F2" s="182"/>
      <c r="G2" s="27" t="s">
        <v>603</v>
      </c>
      <c r="H2" s="28" t="s">
        <v>605</v>
      </c>
    </row>
    <row r="3" spans="1:10" ht="18.95" customHeight="1" x14ac:dyDescent="0.2">
      <c r="A3" s="183" t="s">
        <v>660</v>
      </c>
      <c r="B3" s="184"/>
      <c r="C3" s="184"/>
      <c r="D3" s="184"/>
      <c r="E3" s="184"/>
      <c r="F3" s="184"/>
      <c r="G3" s="27" t="s">
        <v>604</v>
      </c>
      <c r="H3" s="28">
        <v>4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17843027.399999999</v>
      </c>
      <c r="E36" s="34">
        <v>-17843027.399999999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20075712.079999998</v>
      </c>
      <c r="E37" s="34">
        <v>-20075712.079999998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1116342.3400000001</v>
      </c>
      <c r="E38" s="34">
        <v>-1116342.3400000001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-2856</v>
      </c>
      <c r="E39" s="34">
        <v>2856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7842179.25</v>
      </c>
      <c r="E40" s="34">
        <v>-7842179.25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17843027.399999999</v>
      </c>
      <c r="E41" s="34">
        <v>-17843027.399999999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23178314.84</v>
      </c>
      <c r="E42" s="34">
        <v>-23178314.84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4218945.0999999996</v>
      </c>
      <c r="E43" s="34">
        <v>-4218945.0999999996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10470094.220000001</v>
      </c>
      <c r="E44" s="34">
        <v>-10470094.220000001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12360711.34</v>
      </c>
      <c r="E45" s="34">
        <v>-12360711.34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597073.38</v>
      </c>
      <c r="E46" s="34">
        <v>-597073.38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6711913.9900000002</v>
      </c>
      <c r="E47" s="34">
        <v>-6711913.9900000002</v>
      </c>
      <c r="F47" s="34">
        <f t="shared" si="0"/>
        <v>0</v>
      </c>
    </row>
    <row r="49" spans="2:6" x14ac:dyDescent="0.2">
      <c r="B49" s="29" t="s">
        <v>622</v>
      </c>
    </row>
    <row r="55" spans="2:6" x14ac:dyDescent="0.2">
      <c r="B55" s="194" t="s">
        <v>664</v>
      </c>
      <c r="C55" s="195"/>
      <c r="D55" s="195"/>
      <c r="E55" s="196" t="s">
        <v>665</v>
      </c>
      <c r="F55" s="195"/>
    </row>
    <row r="56" spans="2:6" x14ac:dyDescent="0.2">
      <c r="B56" s="194" t="s">
        <v>666</v>
      </c>
      <c r="C56" s="195"/>
      <c r="D56" s="195"/>
      <c r="E56" s="196" t="s">
        <v>667</v>
      </c>
      <c r="F56" s="19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G32" sqref="G3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5" t="s">
        <v>659</v>
      </c>
      <c r="B1" s="186"/>
      <c r="C1" s="187"/>
    </row>
    <row r="2" spans="1:3" s="41" customFormat="1" ht="18.95" customHeight="1" x14ac:dyDescent="0.25">
      <c r="A2" s="188" t="s">
        <v>612</v>
      </c>
      <c r="B2" s="189"/>
      <c r="C2" s="190"/>
    </row>
    <row r="3" spans="1:3" s="41" customFormat="1" ht="18.95" customHeight="1" x14ac:dyDescent="0.25">
      <c r="A3" s="188" t="s">
        <v>660</v>
      </c>
      <c r="B3" s="191"/>
      <c r="C3" s="190"/>
    </row>
    <row r="4" spans="1:3" s="42" customFormat="1" x14ac:dyDescent="0.2">
      <c r="A4" s="179" t="s">
        <v>611</v>
      </c>
      <c r="B4" s="180"/>
      <c r="C4" s="181"/>
    </row>
    <row r="5" spans="1:3" x14ac:dyDescent="0.2">
      <c r="A5" s="84" t="s">
        <v>533</v>
      </c>
      <c r="B5" s="58"/>
      <c r="C5" s="149">
        <v>17430636.260000002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46">
        <f>SUM(C8:C28)</f>
        <v>140956.38</v>
      </c>
    </row>
    <row r="8" spans="1:3" x14ac:dyDescent="0.2">
      <c r="A8" s="128">
        <v>2.1</v>
      </c>
      <c r="B8" s="85" t="s">
        <v>369</v>
      </c>
      <c r="C8" s="150">
        <v>0</v>
      </c>
    </row>
    <row r="9" spans="1:3" x14ac:dyDescent="0.2">
      <c r="A9" s="128">
        <v>2.2000000000000002</v>
      </c>
      <c r="B9" s="85" t="s">
        <v>366</v>
      </c>
      <c r="C9" s="150">
        <v>0</v>
      </c>
    </row>
    <row r="10" spans="1:3" x14ac:dyDescent="0.2">
      <c r="A10" s="90">
        <v>2.2999999999999998</v>
      </c>
      <c r="B10" s="77" t="s">
        <v>236</v>
      </c>
      <c r="C10" s="150">
        <v>7920</v>
      </c>
    </row>
    <row r="11" spans="1:3" x14ac:dyDescent="0.2">
      <c r="A11" s="90">
        <v>2.4</v>
      </c>
      <c r="B11" s="77" t="s">
        <v>237</v>
      </c>
      <c r="C11" s="150">
        <v>7125.07</v>
      </c>
    </row>
    <row r="12" spans="1:3" x14ac:dyDescent="0.2">
      <c r="A12" s="90">
        <v>2.5</v>
      </c>
      <c r="B12" s="77" t="s">
        <v>238</v>
      </c>
      <c r="C12" s="150">
        <v>28865.8</v>
      </c>
    </row>
    <row r="13" spans="1:3" x14ac:dyDescent="0.2">
      <c r="A13" s="90">
        <v>2.6</v>
      </c>
      <c r="B13" s="77" t="s">
        <v>239</v>
      </c>
      <c r="C13" s="150">
        <v>0</v>
      </c>
    </row>
    <row r="14" spans="1:3" x14ac:dyDescent="0.2">
      <c r="A14" s="90">
        <v>2.7</v>
      </c>
      <c r="B14" s="77" t="s">
        <v>240</v>
      </c>
      <c r="C14" s="150">
        <v>0</v>
      </c>
    </row>
    <row r="15" spans="1:3" x14ac:dyDescent="0.2">
      <c r="A15" s="90">
        <v>2.8</v>
      </c>
      <c r="B15" s="77" t="s">
        <v>241</v>
      </c>
      <c r="C15" s="150">
        <v>97045.51</v>
      </c>
    </row>
    <row r="16" spans="1:3" x14ac:dyDescent="0.2">
      <c r="A16" s="90">
        <v>2.9</v>
      </c>
      <c r="B16" s="77" t="s">
        <v>243</v>
      </c>
      <c r="C16" s="150">
        <v>0</v>
      </c>
    </row>
    <row r="17" spans="1:3" x14ac:dyDescent="0.2">
      <c r="A17" s="90" t="s">
        <v>535</v>
      </c>
      <c r="B17" s="77" t="s">
        <v>536</v>
      </c>
      <c r="C17" s="150">
        <v>0</v>
      </c>
    </row>
    <row r="18" spans="1:3" x14ac:dyDescent="0.2">
      <c r="A18" s="90" t="s">
        <v>559</v>
      </c>
      <c r="B18" s="77" t="s">
        <v>245</v>
      </c>
      <c r="C18" s="150">
        <v>0</v>
      </c>
    </row>
    <row r="19" spans="1:3" x14ac:dyDescent="0.2">
      <c r="A19" s="90" t="s">
        <v>560</v>
      </c>
      <c r="B19" s="77" t="s">
        <v>537</v>
      </c>
      <c r="C19" s="150">
        <v>0</v>
      </c>
    </row>
    <row r="20" spans="1:3" x14ac:dyDescent="0.2">
      <c r="A20" s="90" t="s">
        <v>561</v>
      </c>
      <c r="B20" s="77" t="s">
        <v>538</v>
      </c>
      <c r="C20" s="150">
        <v>0</v>
      </c>
    </row>
    <row r="21" spans="1:3" x14ac:dyDescent="0.2">
      <c r="A21" s="90" t="s">
        <v>562</v>
      </c>
      <c r="B21" s="77" t="s">
        <v>539</v>
      </c>
      <c r="C21" s="150">
        <v>0</v>
      </c>
    </row>
    <row r="22" spans="1:3" x14ac:dyDescent="0.2">
      <c r="A22" s="90" t="s">
        <v>540</v>
      </c>
      <c r="B22" s="77" t="s">
        <v>541</v>
      </c>
      <c r="C22" s="150">
        <v>0</v>
      </c>
    </row>
    <row r="23" spans="1:3" x14ac:dyDescent="0.2">
      <c r="A23" s="90" t="s">
        <v>542</v>
      </c>
      <c r="B23" s="77" t="s">
        <v>543</v>
      </c>
      <c r="C23" s="150">
        <v>0</v>
      </c>
    </row>
    <row r="24" spans="1:3" x14ac:dyDescent="0.2">
      <c r="A24" s="90" t="s">
        <v>544</v>
      </c>
      <c r="B24" s="77" t="s">
        <v>545</v>
      </c>
      <c r="C24" s="150">
        <v>0</v>
      </c>
    </row>
    <row r="25" spans="1:3" x14ac:dyDescent="0.2">
      <c r="A25" s="90" t="s">
        <v>546</v>
      </c>
      <c r="B25" s="77" t="s">
        <v>547</v>
      </c>
      <c r="C25" s="150">
        <v>0</v>
      </c>
    </row>
    <row r="26" spans="1:3" x14ac:dyDescent="0.2">
      <c r="A26" s="90" t="s">
        <v>548</v>
      </c>
      <c r="B26" s="77" t="s">
        <v>549</v>
      </c>
      <c r="C26" s="150">
        <v>0</v>
      </c>
    </row>
    <row r="27" spans="1:3" x14ac:dyDescent="0.2">
      <c r="A27" s="90" t="s">
        <v>550</v>
      </c>
      <c r="B27" s="77" t="s">
        <v>551</v>
      </c>
      <c r="C27" s="150">
        <v>0</v>
      </c>
    </row>
    <row r="28" spans="1:3" x14ac:dyDescent="0.2">
      <c r="A28" s="90" t="s">
        <v>552</v>
      </c>
      <c r="B28" s="85" t="s">
        <v>553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51">
        <f>SUM(C31:C35)</f>
        <v>163325.82999999999</v>
      </c>
    </row>
    <row r="31" spans="1:3" x14ac:dyDescent="0.2">
      <c r="A31" s="90" t="s">
        <v>555</v>
      </c>
      <c r="B31" s="77" t="s">
        <v>438</v>
      </c>
      <c r="C31" s="150">
        <v>163325.82999999999</v>
      </c>
    </row>
    <row r="32" spans="1:3" x14ac:dyDescent="0.2">
      <c r="A32" s="90" t="s">
        <v>556</v>
      </c>
      <c r="B32" s="77" t="s">
        <v>80</v>
      </c>
      <c r="C32" s="150">
        <v>0</v>
      </c>
    </row>
    <row r="33" spans="1:3" x14ac:dyDescent="0.2">
      <c r="A33" s="90" t="s">
        <v>557</v>
      </c>
      <c r="B33" s="77" t="s">
        <v>448</v>
      </c>
      <c r="C33" s="150">
        <v>0</v>
      </c>
    </row>
    <row r="34" spans="1:3" x14ac:dyDescent="0.2">
      <c r="A34" s="90" t="s">
        <v>661</v>
      </c>
      <c r="B34" s="77" t="s">
        <v>454</v>
      </c>
      <c r="C34" s="150">
        <v>0</v>
      </c>
    </row>
    <row r="35" spans="1:3" x14ac:dyDescent="0.2">
      <c r="A35" s="90" t="s">
        <v>662</v>
      </c>
      <c r="B35" s="85" t="s">
        <v>558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658</v>
      </c>
      <c r="B37" s="58"/>
      <c r="C37" s="145">
        <f>C5-C7+C30</f>
        <v>17453005.710000001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592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5" customHeight="1" x14ac:dyDescent="0.2">
      <c r="A16" s="123" t="s">
        <v>594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595</v>
      </c>
    </row>
    <row r="20" spans="1:4" s="119" customFormat="1" ht="12.95" customHeight="1" x14ac:dyDescent="0.2">
      <c r="A20" s="127" t="s">
        <v>596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659</v>
      </c>
      <c r="B1" s="170"/>
      <c r="C1" s="170"/>
      <c r="D1" s="170"/>
      <c r="E1" s="170"/>
      <c r="F1" s="170"/>
      <c r="G1" s="14" t="s">
        <v>602</v>
      </c>
      <c r="H1" s="25">
        <v>2023</v>
      </c>
    </row>
    <row r="2" spans="1:8" s="16" customFormat="1" ht="18.95" customHeight="1" x14ac:dyDescent="0.25">
      <c r="A2" s="169" t="s">
        <v>606</v>
      </c>
      <c r="B2" s="170"/>
      <c r="C2" s="170"/>
      <c r="D2" s="170"/>
      <c r="E2" s="170"/>
      <c r="F2" s="170"/>
      <c r="G2" s="14" t="s">
        <v>603</v>
      </c>
      <c r="H2" s="25" t="s">
        <v>605</v>
      </c>
    </row>
    <row r="3" spans="1:8" s="16" customFormat="1" ht="18.95" customHeight="1" x14ac:dyDescent="0.25">
      <c r="A3" s="169" t="s">
        <v>660</v>
      </c>
      <c r="B3" s="170"/>
      <c r="C3" s="170"/>
      <c r="D3" s="170"/>
      <c r="E3" s="170"/>
      <c r="F3" s="170"/>
      <c r="G3" s="14" t="s">
        <v>604</v>
      </c>
      <c r="H3" s="25">
        <v>4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-100717.3</v>
      </c>
      <c r="D15" s="24">
        <v>-100446.3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61242.42</v>
      </c>
      <c r="D20" s="24">
        <v>61242.42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11307.53</v>
      </c>
      <c r="D21" s="24">
        <v>11307.53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212128.1</v>
      </c>
      <c r="D23" s="24">
        <v>212128.1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4892356.93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419827.5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1097631.3999999999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3374898.03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2280149.7899999996</v>
      </c>
      <c r="D62" s="24">
        <f t="shared" ref="D62:E62" si="0">SUM(D63:D70)</f>
        <v>101167.16</v>
      </c>
      <c r="E62" s="24">
        <f t="shared" si="0"/>
        <v>1919140.93</v>
      </c>
    </row>
    <row r="63" spans="1:9" x14ac:dyDescent="0.2">
      <c r="A63" s="22">
        <v>1241</v>
      </c>
      <c r="B63" s="20" t="s">
        <v>236</v>
      </c>
      <c r="C63" s="24">
        <v>548623.96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216939.96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49480.800000000003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1324827.96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101167.16</v>
      </c>
      <c r="E67" s="24">
        <v>1919140.93</v>
      </c>
    </row>
    <row r="68" spans="1:9" x14ac:dyDescent="0.2">
      <c r="A68" s="22">
        <v>1246</v>
      </c>
      <c r="B68" s="20" t="s">
        <v>241</v>
      </c>
      <c r="C68" s="24">
        <v>140277.10999999999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72771</v>
      </c>
      <c r="D74" s="24">
        <f>SUM(D75:D79)</f>
        <v>7277.1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72771</v>
      </c>
      <c r="D78" s="24">
        <v>7277.1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1031792.8600000002</v>
      </c>
      <c r="D110" s="24">
        <f>SUM(D111:D119)</f>
        <v>1031792.8600000002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-301457.57</v>
      </c>
      <c r="D111" s="24">
        <f>C111</f>
        <v>-301457.57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779.4</v>
      </c>
      <c r="D112" s="24">
        <f t="shared" ref="D112:D119" si="1">C112</f>
        <v>779.4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1276034.6200000001</v>
      </c>
      <c r="D117" s="24">
        <f t="shared" si="1"/>
        <v>1276034.6200000001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56436.41</v>
      </c>
      <c r="D119" s="24">
        <f t="shared" si="1"/>
        <v>56436.41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659</v>
      </c>
      <c r="B1" s="167"/>
      <c r="C1" s="167"/>
      <c r="D1" s="14" t="s">
        <v>602</v>
      </c>
      <c r="E1" s="25">
        <v>2023</v>
      </c>
    </row>
    <row r="2" spans="1:5" s="16" customFormat="1" ht="18.95" customHeight="1" x14ac:dyDescent="0.25">
      <c r="A2" s="167" t="s">
        <v>607</v>
      </c>
      <c r="B2" s="167"/>
      <c r="C2" s="167"/>
      <c r="D2" s="14" t="s">
        <v>603</v>
      </c>
      <c r="E2" s="25" t="s">
        <v>605</v>
      </c>
    </row>
    <row r="3" spans="1:5" s="16" customFormat="1" ht="18.95" customHeight="1" x14ac:dyDescent="0.25">
      <c r="A3" s="167" t="s">
        <v>660</v>
      </c>
      <c r="B3" s="167"/>
      <c r="C3" s="167"/>
      <c r="D3" s="14" t="s">
        <v>604</v>
      </c>
      <c r="E3" s="25">
        <v>4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1668756.07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1668756.07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1668756.07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16748653.51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16748653.51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16748653.51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336839.05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336839.05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336839.05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17453005.709999997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16254332.860000001</v>
      </c>
      <c r="D99" s="57">
        <f>C99/$C$98</f>
        <v>0.93131997605929873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14162357.99</v>
      </c>
      <c r="D100" s="57">
        <f t="shared" ref="D100:D163" si="0">C100/$C$98</f>
        <v>0.81145667544733779</v>
      </c>
      <c r="E100" s="56"/>
    </row>
    <row r="101" spans="1:5" x14ac:dyDescent="0.2">
      <c r="A101" s="54">
        <v>5111</v>
      </c>
      <c r="B101" s="51" t="s">
        <v>360</v>
      </c>
      <c r="C101" s="55">
        <v>7185152.21</v>
      </c>
      <c r="D101" s="57">
        <f t="shared" si="0"/>
        <v>0.41168566202228102</v>
      </c>
      <c r="E101" s="56"/>
    </row>
    <row r="102" spans="1:5" x14ac:dyDescent="0.2">
      <c r="A102" s="54">
        <v>5112</v>
      </c>
      <c r="B102" s="51" t="s">
        <v>361</v>
      </c>
      <c r="C102" s="55">
        <v>1109623.44</v>
      </c>
      <c r="D102" s="57">
        <f t="shared" si="0"/>
        <v>6.3577784734478268E-2</v>
      </c>
      <c r="E102" s="56"/>
    </row>
    <row r="103" spans="1:5" x14ac:dyDescent="0.2">
      <c r="A103" s="54">
        <v>5113</v>
      </c>
      <c r="B103" s="51" t="s">
        <v>362</v>
      </c>
      <c r="C103" s="55">
        <v>1220367.53</v>
      </c>
      <c r="D103" s="57">
        <f t="shared" si="0"/>
        <v>6.9923057969365682E-2</v>
      </c>
      <c r="E103" s="56"/>
    </row>
    <row r="104" spans="1:5" x14ac:dyDescent="0.2">
      <c r="A104" s="54">
        <v>5114</v>
      </c>
      <c r="B104" s="51" t="s">
        <v>363</v>
      </c>
      <c r="C104" s="55">
        <v>1731866.22</v>
      </c>
      <c r="D104" s="57">
        <f t="shared" si="0"/>
        <v>9.9230255737995765E-2</v>
      </c>
      <c r="E104" s="56"/>
    </row>
    <row r="105" spans="1:5" x14ac:dyDescent="0.2">
      <c r="A105" s="54">
        <v>5115</v>
      </c>
      <c r="B105" s="51" t="s">
        <v>364</v>
      </c>
      <c r="C105" s="55">
        <v>2915348.59</v>
      </c>
      <c r="D105" s="57">
        <f t="shared" si="0"/>
        <v>0.16703991498321696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1100336.3999999999</v>
      </c>
      <c r="D107" s="57">
        <f t="shared" si="0"/>
        <v>6.3045667794031798E-2</v>
      </c>
      <c r="E107" s="56"/>
    </row>
    <row r="108" spans="1:5" x14ac:dyDescent="0.2">
      <c r="A108" s="54">
        <v>5121</v>
      </c>
      <c r="B108" s="51" t="s">
        <v>367</v>
      </c>
      <c r="C108" s="55">
        <v>125353.79</v>
      </c>
      <c r="D108" s="57">
        <f t="shared" si="0"/>
        <v>7.1823611407046293E-3</v>
      </c>
      <c r="E108" s="56"/>
    </row>
    <row r="109" spans="1:5" x14ac:dyDescent="0.2">
      <c r="A109" s="54">
        <v>5122</v>
      </c>
      <c r="B109" s="51" t="s">
        <v>368</v>
      </c>
      <c r="C109" s="55">
        <v>260098.19</v>
      </c>
      <c r="D109" s="57">
        <f t="shared" si="0"/>
        <v>1.4902773443256958E-2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48942.63</v>
      </c>
      <c r="D111" s="57">
        <f t="shared" si="0"/>
        <v>2.8042522195450541E-3</v>
      </c>
      <c r="E111" s="56"/>
    </row>
    <row r="112" spans="1:5" x14ac:dyDescent="0.2">
      <c r="A112" s="54">
        <v>5125</v>
      </c>
      <c r="B112" s="51" t="s">
        <v>371</v>
      </c>
      <c r="C112" s="55">
        <v>23179.99</v>
      </c>
      <c r="D112" s="57">
        <f t="shared" si="0"/>
        <v>1.3281374214367345E-3</v>
      </c>
      <c r="E112" s="56"/>
    </row>
    <row r="113" spans="1:5" x14ac:dyDescent="0.2">
      <c r="A113" s="54">
        <v>5126</v>
      </c>
      <c r="B113" s="51" t="s">
        <v>372</v>
      </c>
      <c r="C113" s="55">
        <v>545065.14</v>
      </c>
      <c r="D113" s="57">
        <f t="shared" si="0"/>
        <v>3.1230445291592131E-2</v>
      </c>
      <c r="E113" s="56"/>
    </row>
    <row r="114" spans="1:5" x14ac:dyDescent="0.2">
      <c r="A114" s="54">
        <v>5127</v>
      </c>
      <c r="B114" s="51" t="s">
        <v>373</v>
      </c>
      <c r="C114" s="55">
        <v>6723.39</v>
      </c>
      <c r="D114" s="57">
        <f t="shared" si="0"/>
        <v>3.8522820147521752E-4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90973.27</v>
      </c>
      <c r="D116" s="57">
        <f t="shared" si="0"/>
        <v>5.2124700760210786E-3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991638.47</v>
      </c>
      <c r="D117" s="57">
        <f t="shared" si="0"/>
        <v>5.6817632817929106E-2</v>
      </c>
      <c r="E117" s="56"/>
    </row>
    <row r="118" spans="1:5" x14ac:dyDescent="0.2">
      <c r="A118" s="54">
        <v>5131</v>
      </c>
      <c r="B118" s="51" t="s">
        <v>377</v>
      </c>
      <c r="C118" s="55">
        <v>129248.02</v>
      </c>
      <c r="D118" s="57">
        <f t="shared" si="0"/>
        <v>7.4054877507972825E-3</v>
      </c>
      <c r="E118" s="56"/>
    </row>
    <row r="119" spans="1:5" x14ac:dyDescent="0.2">
      <c r="A119" s="54">
        <v>5132</v>
      </c>
      <c r="B119" s="51" t="s">
        <v>378</v>
      </c>
      <c r="C119" s="55">
        <v>36830</v>
      </c>
      <c r="D119" s="57">
        <f t="shared" si="0"/>
        <v>2.1102382370102373E-3</v>
      </c>
      <c r="E119" s="56"/>
    </row>
    <row r="120" spans="1:5" x14ac:dyDescent="0.2">
      <c r="A120" s="54">
        <v>5133</v>
      </c>
      <c r="B120" s="51" t="s">
        <v>379</v>
      </c>
      <c r="C120" s="55">
        <v>47190</v>
      </c>
      <c r="D120" s="57">
        <f t="shared" si="0"/>
        <v>2.7038322672960388E-3</v>
      </c>
      <c r="E120" s="56"/>
    </row>
    <row r="121" spans="1:5" x14ac:dyDescent="0.2">
      <c r="A121" s="54">
        <v>5134</v>
      </c>
      <c r="B121" s="51" t="s">
        <v>380</v>
      </c>
      <c r="C121" s="55">
        <v>82778.06</v>
      </c>
      <c r="D121" s="57">
        <f t="shared" si="0"/>
        <v>4.7429114145405276E-3</v>
      </c>
      <c r="E121" s="56"/>
    </row>
    <row r="122" spans="1:5" x14ac:dyDescent="0.2">
      <c r="A122" s="54">
        <v>5135</v>
      </c>
      <c r="B122" s="51" t="s">
        <v>381</v>
      </c>
      <c r="C122" s="55">
        <v>108354.87</v>
      </c>
      <c r="D122" s="57">
        <f t="shared" si="0"/>
        <v>6.2083787629723984E-3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23233.82</v>
      </c>
      <c r="D124" s="57">
        <f t="shared" si="0"/>
        <v>1.3312217039319358E-3</v>
      </c>
      <c r="E124" s="56"/>
    </row>
    <row r="125" spans="1:5" x14ac:dyDescent="0.2">
      <c r="A125" s="54">
        <v>5138</v>
      </c>
      <c r="B125" s="51" t="s">
        <v>384</v>
      </c>
      <c r="C125" s="55">
        <v>247884.7</v>
      </c>
      <c r="D125" s="57">
        <f t="shared" si="0"/>
        <v>1.4202980513435015E-2</v>
      </c>
      <c r="E125" s="56"/>
    </row>
    <row r="126" spans="1:5" x14ac:dyDescent="0.2">
      <c r="A126" s="54">
        <v>5139</v>
      </c>
      <c r="B126" s="51" t="s">
        <v>385</v>
      </c>
      <c r="C126" s="55">
        <v>316119</v>
      </c>
      <c r="D126" s="57">
        <f t="shared" si="0"/>
        <v>1.8112582167945677E-2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443341.2</v>
      </c>
      <c r="D127" s="57">
        <f t="shared" si="0"/>
        <v>2.5401997075264814E-2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443341.2</v>
      </c>
      <c r="D137" s="57">
        <f t="shared" si="0"/>
        <v>2.5401997075264814E-2</v>
      </c>
      <c r="E137" s="56"/>
    </row>
    <row r="138" spans="1:5" x14ac:dyDescent="0.2">
      <c r="A138" s="54">
        <v>5241</v>
      </c>
      <c r="B138" s="51" t="s">
        <v>395</v>
      </c>
      <c r="C138" s="55">
        <v>246491.2</v>
      </c>
      <c r="D138" s="57">
        <f t="shared" si="0"/>
        <v>1.4123137532623889E-2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196850</v>
      </c>
      <c r="D140" s="57">
        <f t="shared" si="0"/>
        <v>1.1278859542640924E-2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592005.81999999995</v>
      </c>
      <c r="D160" s="57">
        <f t="shared" si="0"/>
        <v>3.3919992340390982E-2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592005.81999999995</v>
      </c>
      <c r="D167" s="57">
        <f t="shared" si="1"/>
        <v>3.3919992340390982E-2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592005.81999999995</v>
      </c>
      <c r="D169" s="57">
        <f t="shared" si="1"/>
        <v>3.3919992340390982E-2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163325.83000000002</v>
      </c>
      <c r="D185" s="57">
        <f t="shared" si="1"/>
        <v>9.3580345250457182E-3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163325.83000000002</v>
      </c>
      <c r="D186" s="57">
        <f t="shared" si="1"/>
        <v>9.3580345250457182E-3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54881.57</v>
      </c>
      <c r="D189" s="57">
        <f t="shared" si="1"/>
        <v>3.144534008176865E-3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101167.16</v>
      </c>
      <c r="D191" s="57">
        <f t="shared" si="1"/>
        <v>5.7965465479699321E-3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7277.1</v>
      </c>
      <c r="D193" s="57">
        <f t="shared" si="1"/>
        <v>4.1695396889891934E-4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659</v>
      </c>
      <c r="B1" s="171"/>
      <c r="C1" s="171"/>
      <c r="D1" s="27" t="s">
        <v>602</v>
      </c>
      <c r="E1" s="28">
        <v>2023</v>
      </c>
    </row>
    <row r="2" spans="1:5" ht="18.95" customHeight="1" x14ac:dyDescent="0.2">
      <c r="A2" s="171" t="s">
        <v>608</v>
      </c>
      <c r="B2" s="171"/>
      <c r="C2" s="171"/>
      <c r="D2" s="27" t="s">
        <v>603</v>
      </c>
      <c r="E2" s="28" t="s">
        <v>605</v>
      </c>
    </row>
    <row r="3" spans="1:5" ht="18.95" customHeight="1" x14ac:dyDescent="0.2">
      <c r="A3" s="171" t="s">
        <v>660</v>
      </c>
      <c r="B3" s="171"/>
      <c r="C3" s="171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1560119.94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1301242.92</v>
      </c>
    </row>
    <row r="15" spans="1:5" x14ac:dyDescent="0.2">
      <c r="A15" s="33">
        <v>3220</v>
      </c>
      <c r="B15" s="29" t="s">
        <v>468</v>
      </c>
      <c r="C15" s="34">
        <v>2503485.35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659</v>
      </c>
      <c r="B1" s="171"/>
      <c r="C1" s="171"/>
      <c r="D1" s="27" t="s">
        <v>602</v>
      </c>
      <c r="E1" s="28">
        <v>2023</v>
      </c>
    </row>
    <row r="2" spans="1:5" s="35" customFormat="1" ht="18.95" customHeight="1" x14ac:dyDescent="0.25">
      <c r="A2" s="171" t="s">
        <v>609</v>
      </c>
      <c r="B2" s="171"/>
      <c r="C2" s="171"/>
      <c r="D2" s="27" t="s">
        <v>603</v>
      </c>
      <c r="E2" s="28" t="s">
        <v>605</v>
      </c>
    </row>
    <row r="3" spans="1:5" s="35" customFormat="1" ht="18.95" customHeight="1" x14ac:dyDescent="0.25">
      <c r="A3" s="171" t="s">
        <v>660</v>
      </c>
      <c r="B3" s="171"/>
      <c r="C3" s="171"/>
      <c r="D3" s="27" t="s">
        <v>604</v>
      </c>
      <c r="E3" s="28">
        <v>4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1400001.22</v>
      </c>
      <c r="D9" s="34">
        <v>0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353550.72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624</v>
      </c>
      <c r="C15" s="135">
        <f>SUM(C8:C14)</f>
        <v>1400001.22</v>
      </c>
      <c r="D15" s="135">
        <f>SUM(D8:D14)</f>
        <v>353550.72</v>
      </c>
    </row>
    <row r="18" spans="1: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235</v>
      </c>
      <c r="C28" s="135">
        <f>SUM(C29:C36)</f>
        <v>140956.38</v>
      </c>
      <c r="D28" s="135">
        <f>SUM(D29:D36)</f>
        <v>140956.38</v>
      </c>
      <c r="E28" s="130"/>
    </row>
    <row r="29" spans="1:5" x14ac:dyDescent="0.2">
      <c r="A29" s="33">
        <v>1241</v>
      </c>
      <c r="B29" s="29" t="s">
        <v>236</v>
      </c>
      <c r="C29" s="34">
        <v>7920</v>
      </c>
      <c r="D29" s="132">
        <v>7920</v>
      </c>
      <c r="E29" s="130"/>
    </row>
    <row r="30" spans="1:5" x14ac:dyDescent="0.2">
      <c r="A30" s="33">
        <v>1242</v>
      </c>
      <c r="B30" s="29" t="s">
        <v>237</v>
      </c>
      <c r="C30" s="34">
        <v>7125.07</v>
      </c>
      <c r="D30" s="132">
        <v>7125.07</v>
      </c>
      <c r="E30" s="130"/>
    </row>
    <row r="31" spans="1:5" x14ac:dyDescent="0.2">
      <c r="A31" s="33">
        <v>1243</v>
      </c>
      <c r="B31" s="29" t="s">
        <v>238</v>
      </c>
      <c r="C31" s="34">
        <v>28865.8</v>
      </c>
      <c r="D31" s="132">
        <v>28865.8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241</v>
      </c>
      <c r="C34" s="34">
        <v>97045.51</v>
      </c>
      <c r="D34" s="132">
        <v>97045.51</v>
      </c>
    </row>
    <row r="35" spans="1: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140956.38</v>
      </c>
      <c r="D43" s="135">
        <f>D20+D28+D37</f>
        <v>140956.38</v>
      </c>
    </row>
    <row r="44" spans="1:5" s="130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626</v>
      </c>
      <c r="C47" s="135">
        <v>1301242.92</v>
      </c>
      <c r="D47" s="135">
        <v>0</v>
      </c>
    </row>
    <row r="48" spans="1:5" x14ac:dyDescent="0.2">
      <c r="A48" s="131"/>
      <c r="B48" s="136" t="s">
        <v>614</v>
      </c>
      <c r="C48" s="135">
        <f>C51+C63+C91+C94+C49</f>
        <v>163325.83000000002</v>
      </c>
      <c r="D48" s="135">
        <f>D51+D63+D91+D94+D49</f>
        <v>180547.07</v>
      </c>
    </row>
    <row r="49" spans="1:4" s="130" customFormat="1" x14ac:dyDescent="0.2">
      <c r="A49" s="153">
        <v>5100</v>
      </c>
      <c r="B49" s="154" t="s">
        <v>358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647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437</v>
      </c>
      <c r="C63" s="135">
        <f>C64+C73+C76+C82</f>
        <v>163325.83000000002</v>
      </c>
      <c r="D63" s="135">
        <f>D64+D73+D76+D82</f>
        <v>180547.07</v>
      </c>
    </row>
    <row r="64" spans="1:4" x14ac:dyDescent="0.2">
      <c r="A64" s="33">
        <v>5510</v>
      </c>
      <c r="B64" s="29" t="s">
        <v>438</v>
      </c>
      <c r="C64" s="34">
        <f>SUM(C65:C72)</f>
        <v>163325.83000000002</v>
      </c>
      <c r="D64" s="34">
        <f>SUM(D65:D72)</f>
        <v>180547.07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54881.57</v>
      </c>
      <c r="D67" s="34">
        <v>54881.57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101167.16</v>
      </c>
      <c r="D69" s="34">
        <v>118388.4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7277.1</v>
      </c>
      <c r="D71" s="34">
        <v>7277.1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648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649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650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651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652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653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251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654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655</v>
      </c>
      <c r="C109" s="155">
        <f>+C110+C112</f>
        <v>336839.05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656</v>
      </c>
      <c r="C110" s="160">
        <f>+C111</f>
        <v>336839.05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351</v>
      </c>
      <c r="C111" s="162">
        <v>336839.05</v>
      </c>
      <c r="D111" s="162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641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4" x14ac:dyDescent="0.2">
      <c r="A122" s="131"/>
      <c r="B122" s="143" t="s">
        <v>644</v>
      </c>
      <c r="C122" s="135">
        <f>C47+C48+C100-C106-C109</f>
        <v>1127729.7</v>
      </c>
      <c r="D122" s="135">
        <f>D47+D48+D100-D106-D109</f>
        <v>180547.07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Memoria</vt:lpstr>
      <vt:lpstr>Conciliacion_Eg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2019-02-13T21:19:08Z</cp:lastPrinted>
  <dcterms:created xsi:type="dcterms:W3CDTF">2012-12-11T20:36:24Z</dcterms:created>
  <dcterms:modified xsi:type="dcterms:W3CDTF">2024-01-30T15:07:57Z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