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5282F8BF-EF17-4C52-ABDD-919D541D49FC}" xr6:coauthVersionLast="47" xr6:coauthVersionMax="47" xr10:uidLastSave="{00000000-0000-0000-0000-000000000000}"/>
  <bookViews>
    <workbookView xWindow="-120" yWindow="-120" windowWidth="29040" windowHeight="1572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<sst xmlns="http://schemas.openxmlformats.org/spreadsheetml/2006/main" count="963" uniqueCount="668">
  <si>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</si>
  <si>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</si>
  <si>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</si>
  <si>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</si>
  <si>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</si>
  <si>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</si>
  <si>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</si>
  <si>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</si>
  <si>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</si>
  <si>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</si>
  <si>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</si>
  <si>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</si>
  <si>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</si>
  <si>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</si>
  <si>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</si>
  <si>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</si>
  <si>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</si>
  <si>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</si>
  <si>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</si>
  <si>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</si>
  <si>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</si>
  <si>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</si>
  <si>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</si>
  <si>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</si>
  <si>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</si>
  <si>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</si>
  <si>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</si>
  <si>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</si>
  <si>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</si>
  <si>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</si>
  <si>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</si>
  <si>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</si>
  <si>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</si>
  <si>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</si>
  <si>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</si>
  <si>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</si>
  <si>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</si>
  <si>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</si>
  <si>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</si>
  <si>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</si>
  <si>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</si>
  <si>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</si>
  <si>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</si>
  <si>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</si>
  <si>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</si>
  <si>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</si>
  <si>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</si>
  <si>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</si>
  <si>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</si>
  <si>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</si>
  <si>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</si>
  <si>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</si>
  <si>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</si>
  <si>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</si>
  <si>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</si>
  <si>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</si>
  <si>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</si>
  <si>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</si>
  <si>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</si>
  <si>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</si>
  <si>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</si>
  <si>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</si>
  <si>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</si>
  <si>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</si>
  <si>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</si>
  <si>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</si>
  <si>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</si>
  <si>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</si>
  <si>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</si>
  <si>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</si>
  <si>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</si>
  <si>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</si>
  <si>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</si>
  <si>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</si>
  <si>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</si>
  <si>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</si>
  <si>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</si>
  <si>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</si>
  <si>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</si>
  <si>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</si>
  <si>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</si>
  <si>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</si>
  <si>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</si>
  <si>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</si>
  <si>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</si>
  <si>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</si>
  <si>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</si>
  <si>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</si>
  <si>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</si>
  <si>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</si>
  <si>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</si>
  <si>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</si>
  <si>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</si>
  <si>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</si>
  <si>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</si>
  <si>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</si>
  <si>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</si>
  <si>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</si>
  <si>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</si>
  <si>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</si>
  <si>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</si>
  <si>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</si>
  <si>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</si>
  <si>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</si>
  <si>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</si>
  <si>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</si>
  <si>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</si>
  <si>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</si>
  <si>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</si>
  <si>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</si>
  <si>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</si>
  <si>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</si>
  <si>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</si>
  <si>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</si>
  <si>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</si>
  <si>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</si>
  <si>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</si>
  <si>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</si>
  <si>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</si>
  <si>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</si>
  <si>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</si>
  <si>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</si>
  <si>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</si>
  <si>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</si>
  <si>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</si>
  <si>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</si>
  <si>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</si>
  <si>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</si>
  <si>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</si>
  <si>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</si>
  <si>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</si>
  <si>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</si>
  <si>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</si>
  <si>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</si>
  <si>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</si>
  <si>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</si>
  <si>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</si>
  <si>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</si>
  <si>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</si>
  <si>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</si>
  <si>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</si>
  <si>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</si>
  <si>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</si>
  <si>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</si>
  <si>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</si>
  <si>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</si>
  <si>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</si>
  <si>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</si>
  <si>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</si>
  <si>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</si>
  <si>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</si>
  <si>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</si>
  <si>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</si>
  <si>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</si>
  <si>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</si>
  <si>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</si>
  <si>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</si>
  <si>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</si>
  <si>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</si>
  <si>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</si>
  <si>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</si>
  <si>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</si>
  <si>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</si>
  <si>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</si>
  <si>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</si>
  <si>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</si>
  <si>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</si>
  <si>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</si>
  <si>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</si>
  <si>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</si>
  <si>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</si>
  <si>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</si>
  <si>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</si>
  <si>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</si>
  <si>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</si>
  <si>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</si>
  <si>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</si>
  <si>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</si>
  <si>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</si>
  <si>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</si>
  <si>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</si>
  <si>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</si>
  <si>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</si>
  <si>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</si>
  <si>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</si>
  <si>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</si>
  <si>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</si>
  <si>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</si>
  <si>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</si>
  <si>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</si>
  <si>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</si>
  <si>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</si>
  <si>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</si>
  <si>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</si>
  <si>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</si>
  <si>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</si>
  <si>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</si>
  <si>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</si>
  <si>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</si>
  <si>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</si>
  <si>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</si>
  <si>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</si>
  <si>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</si>
  <si>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</si>
  <si>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</si>
  <si>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</si>
  <si>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</si>
  <si>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</si>
  <si>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</si>
  <si>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</si>
  <si>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</si>
  <si>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</si>
  <si>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</si>
  <si>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</si>
  <si>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</si>
  <si>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</si>
  <si>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</si>
  <si>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</si>
  <si>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</si>
  <si>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</si>
  <si>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</si>
  <si>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</si>
  <si>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</si>
  <si>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</si>
  <si>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</si>
  <si>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</si>
  <si>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</si>
  <si>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</si>
  <si>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</si>
  <si>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</si>
  <si>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</si>
  <si>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</si>
  <si>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</si>
  <si>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</si>
  <si>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</si>
  <si>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</si>
  <si>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</si>
  <si>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</si>
  <si>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</si>
  <si>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</si>
  <si>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</si>
  <si>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</si>
  <si>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</si>
  <si>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</si>
  <si>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</si>
  <si>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</si>
  <si>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</si>
  <si>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</si>
  <si>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</si>
  <si>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</si>
  <si>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</si>
  <si>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</si>
  <si>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</si>
  <si>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</si>
  <si>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</si>
  <si>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</si>
  <si>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</si>
  <si>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</si>
  <si>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</si>
  <si>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</si>
  <si>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</si>
  <si>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</si>
  <si>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</si>
  <si>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</si>
  <si>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</si>
  <si>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</si>
  <si>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</si>
  <si>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</si>
  <si>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</si>
  <si>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</si>
  <si>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</si>
  <si>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</si>
  <si>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</si>
  <si>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</si>
  <si>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</si>
  <si>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</si>
  <si>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</si>
  <si>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</si>
  <si>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</si>
  <si>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</si>
  <si>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</si>
  <si>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</si>
  <si>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</si>
  <si>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</si>
  <si>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</si>
  <si>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</si>
  <si>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</si>
  <si>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</si>
  <si>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</si>
  <si>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</si>
  <si>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</si>
  <si>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</si>
  <si>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</si>
  <si>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</si>
  <si>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</si>
  <si>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</si>
  <si>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</si>
  <si>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</si>
  <si>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</si>
  <si>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</si>
  <si>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</si>
  <si>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</si>
  <si>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</si>
  <si>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</si>
  <si>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</si>
  <si>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</si>
  <si>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</si>
  <si>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</si>
  <si>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</si>
  <si>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</si>
  <si>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</si>
  <si>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</si>
  <si>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</si>
  <si>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</si>
  <si>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</si>
  <si>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</si>
  <si>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</si>
  <si>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</si>
  <si>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</si>
  <si>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</si>
  <si>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</si>
  <si>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</si>
  <si>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</si>
  <si>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</si>
  <si>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</si>
  <si>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</si>
  <si>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</si>
  <si>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</si>
  <si>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</si>
  <si>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</si>
  <si>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</si>
  <si>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</si>
  <si>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</si>
  <si>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</si>
  <si>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</si>
  <si>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</si>
  <si>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</si>
  <si>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</si>
  <si>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</si>
  <si>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</si>
  <si>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</si>
  <si>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</si>
  <si>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</si>
  <si>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</si>
  <si>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</si>
  <si>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</si>
  <si>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</si>
  <si>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</si>
  <si>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</si>
  <si>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</si>
  <si>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</si>
  <si>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</si>
  <si>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</si>
  <si>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</si>
  <si>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</si>
  <si>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</si>
  <si>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</si>
  <si>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</si>
  <si>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</si>
  <si>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</si>
  <si>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</si>
  <si>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</si>
  <si>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</si>
  <si>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</si>
  <si>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</si>
  <si>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</si>
  <si>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</si>
  <si>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</si>
  <si>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</si>
  <si>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</si>
  <si>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</si>
  <si>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</si>
  <si>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</si>
  <si>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</si>
  <si>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</si>
  <si>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</si>
  <si>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</si>
  <si>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</si>
  <si>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</si>
  <si>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</si>
  <si>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</si>
  <si>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</si>
  <si>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</si>
  <si>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</si>
  <si>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</si>
  <si>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</si>
  <si>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</si>
  <si>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</si>
  <si>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</si>
  <si>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</si>
  <si>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</si>
  <si>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</si>
  <si>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</si>
  <si>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</si>
  <si>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</si>
  <si>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</si>
  <si>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</si>
  <si>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</si>
  <si>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</si>
  <si>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</si>
  <si>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</si>
  <si>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</si>
  <si>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</si>
  <si>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</si>
  <si>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</si>
  <si>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</si>
  <si>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</si>
  <si>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</si>
  <si>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</si>
  <si>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</si>
  <si>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</si>
  <si>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</si>
  <si>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</si>
  <si>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</si>
  <si>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</si>
  <si>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</si>
  <si>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</si>
  <si>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</si>
  <si>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</si>
  <si>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</si>
  <si>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</si>
  <si>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</si>
  <si>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</si>
  <si>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</si>
  <si>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</si>
  <si>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</si>
  <si>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</si>
  <si>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</si>
  <si>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</si>
  <si>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</si>
  <si>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</si>
  <si>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</si>
  <si>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</si>
  <si>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</si>
  <si>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</si>
  <si>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</si>
  <si>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</si>
  <si>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</si>
  <si>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</si>
  <si>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</si>
  <si>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</si>
  <si>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</si>
  <si>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</si>
  <si>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</si>
  <si>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</si>
  <si>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</si>
  <si>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</si>
  <si>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</si>
  <si>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</si>
  <si>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</si>
  <si>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</si>
  <si>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</si>
  <si>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</si>
  <si>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</si>
  <si>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</si>
  <si>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</si>
  <si>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</si>
  <si>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</si>
  <si>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</si>
  <si>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</si>
  <si>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</si>
  <si>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</si>
  <si>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</si>
  <si>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</si>
  <si>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</si>
  <si>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</si>
  <si>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</si>
  <si>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</si>
  <si>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</si>
  <si>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</si>
  <si>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</si>
  <si>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</si>
  <si>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</si>
  <si>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</si>
  <si>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</si>
  <si>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</si>
  <si>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</si>
  <si>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</si>
  <si>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</si>
  <si>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</si>
  <si>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</si>
  <si>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</si>
  <si>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</si>
  <si>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</si>
  <si>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</si>
  <si>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</si>
  <si>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</si>
  <si>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</si>
  <si>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</si>
  <si>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</si>
  <si>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</si>
  <si>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</si>
  <si>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</si>
  <si>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</si>
  <si>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</si>
  <si>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</si>
  <si>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</si>
  <si>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</si>
  <si>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</si>
  <si>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</si>
  <si>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</si>
  <si>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</si>
  <si>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</si>
  <si>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</si>
  <si>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</si>
  <si>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</si>
  <si>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</si>
  <si>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</si>
  <si>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</si>
  <si>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</si>
  <si>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</si>
  <si>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</si>
  <si>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</si>
  <si>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</si>
  <si>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</si>
  <si>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</si>
  <si>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</si>
  <si>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</si>
  <si>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</si>
  <si>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</si>
  <si>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</si>
  <si>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</si>
  <si>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</si>
  <si>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</si>
  <si>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</si>
  <si>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</si>
  <si>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</si>
  <si>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</si>
  <si>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</si>
  <si>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</si>
  <si>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</si>
  <si>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</si>
  <si>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</si>
  <si>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</si>
  <si>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</si>
  <si>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</si>
  <si>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</si>
  <si>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</si>
  <si>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</si>
  <si>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</si>
  <si>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</si>
  <si>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</si>
  <si>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</si>
  <si>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</si>
  <si>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</si>
  <si>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</si>
  <si>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</si>
  <si>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</si>
  <si>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</si>
  <si>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</si>
  <si>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</si>
  <si>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</si>
  <si>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</si>
  <si>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</si>
  <si>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</si>
  <si>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</si>
  <si>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</si>
  <si>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</si>
  <si>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</si>
  <si>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</si>
  <si>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</si>
  <si>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</si>
  <si>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</si>
  <si>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</si>
  <si>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</si>
  <si>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</si>
  <si>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</si>
  <si>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</si>
  <si>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</si>
  <si>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</si>
  <si>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</si>
  <si>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</si>
  <si>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</si>
  <si>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</si>
  <si>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</si>
  <si>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</si>
  <si>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</si>
  <si>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</si>
  <si>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</si>
  <si>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</si>
  <si>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</si>
  <si>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</si>
  <si>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</si>
  <si>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</si>
  <si>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</si>
  <si>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</si>
  <si>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</si>
  <si>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</si>
  <si>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</si>
  <si>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</si>
  <si>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</si>
  <si>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</si>
  <si>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</si>
  <si>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</si>
  <si>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</si>
  <si>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</si>
  <si>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</si>
  <si>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</si>
  <si>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</si>
  <si>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</si>
  <si>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</si>
  <si>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</si>
  <si>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</si>
  <si>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</si>
  <si>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</si>
  <si>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</si>
  <si>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</si>
  <si>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</si>
  <si>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</si>
  <si>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</si>
  <si>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</si>
  <si>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</si>
  <si>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</si>
  <si>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</si>
  <si>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</si>
  <si>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</si>
  <si>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</si>
  <si>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</si>
  <si>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</si>
  <si>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</si>
  <si>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</si>
  <si>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</si>
  <si>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</si>
  <si>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</si>
  <si>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</si>
  <si>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</si>
  <si>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</si>
  <si>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</si>
  <si>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</si>
  <si>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</si>
  <si>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</si>
  <si>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</si>
  <si>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</si>
  <si>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</si>
  <si>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</si>
  <si>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</si>
  <si>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</si>
  <si>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</si>
  <si>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</si>
  <si>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</si>
  <si>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</si>
  <si>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</si>
  <si>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</si>
  <si>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</si>
  <si>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</si>
  <si>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</si>
  <si>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</si>
  <si>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</si>
  <si>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</si>
  <si>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</si>
  <si>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</si>
  <si>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</si>
  <si>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</si>
  <si>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</si>
  <si>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</si>
  <si>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</si>
  <si>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</si>
  <si>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</si>
  <si>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</si>
  <si>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</si>
  <si>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</si>
  <si>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</si>
  <si>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Apaseo el Grande, Gto.</t>
  </si>
  <si>
    <t>Correspondiente del 1 de Enero al 30 de Septiembre de 2023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</si>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</sst>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8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3" fontId="8" fillId="0" borderId="0" xfId="10" applyNumberFormat="1" applyFont="1"/>
    <xf numFmtId="0" fontId="3" fillId="0" borderId="0" xfId="3" applyFont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3" fontId="13" fillId="0" borderId="0" xfId="9" applyNumberFormat="1" applyFont="1"/>
  </cellXfs>
  <cellStyles count="50">
    <cellStyle name="Euro" xfId="21" xr:uid="{573D5771-9DB5-4AB1-BFD1-656237ABB925}"/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43" xr:uid="{A388A073-8AEC-45A0-B743-92889591D580}"/>
    <cellStyle name="Millares 2 2 3" xfId="34" xr:uid="{B8BEAD88-8981-47DB-A0ED-EF28E572A850}"/>
    <cellStyle name="Millares 2 2 4" xfId="23" xr:uid="{CF02DB80-04BC-457B-A66C-F7791C9E4985}"/>
    <cellStyle name="Millares 2 3" xfId="16" xr:uid="{00000000-0005-0000-0000-000004000000}"/>
    <cellStyle name="Millares 2 3 2" xfId="44" xr:uid="{620C3FF9-4997-46EA-BBAC-D5B8A3E5A582}"/>
    <cellStyle name="Millares 2 3 3" xfId="35" xr:uid="{563AB9CC-EDE7-4B0B-9E61-0F96A400D17A}"/>
    <cellStyle name="Millares 2 3 4" xfId="24" xr:uid="{6AE95B03-EFC4-4841-B012-6424FF7C7B8A}"/>
    <cellStyle name="Millares 2 4" xfId="42" xr:uid="{E2A96A84-60A1-4CE2-8CAD-EB077593E29C}"/>
    <cellStyle name="Millares 2 5" xfId="33" xr:uid="{39938849-CD4F-46C0-859E-60B821E436CE}"/>
    <cellStyle name="Millares 2 6" xfId="22" xr:uid="{4DFC246D-C191-4194-AEA4-F26497E12591}"/>
    <cellStyle name="Millares 3" xfId="19" xr:uid="{00000000-0005-0000-0000-000005000000}"/>
    <cellStyle name="Millares 3 2" xfId="45" xr:uid="{311D5112-949C-4E17-8F16-A2F23E7BBDDC}"/>
    <cellStyle name="Millares 3 3" xfId="36" xr:uid="{D6F5FF04-E2AE-458F-8173-334E0D3F2AEE}"/>
    <cellStyle name="Millares 3 4" xfId="25" xr:uid="{6ABAC2DC-3474-4293-91A3-26B698388A1C}"/>
    <cellStyle name="Millares 4" xfId="17" xr:uid="{00000000-0005-0000-0000-000006000000}"/>
    <cellStyle name="Moneda 2" xfId="26" xr:uid="{375D0AAE-77AE-460D-B32F-9A2A720B5704}"/>
    <cellStyle name="Moneda 2 2" xfId="46" xr:uid="{978B013F-BDDE-481E-B851-98B3E7939580}"/>
    <cellStyle name="Moneda 2 3" xfId="37" xr:uid="{B9A5A4AD-E263-410A-80B7-EFC6697AE708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2 3 2" xfId="47" xr:uid="{698DAE94-4314-475A-A566-85E1E587FF41}"/>
    <cellStyle name="Normal 2 4" xfId="38" xr:uid="{4447AA6E-C7A2-46ED-9B47-162FB4B03BD3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39" xr:uid="{AC91D15F-4C8C-4BDE-86BE-89204943B6DF}"/>
    <cellStyle name="Normal 4" xfId="4" xr:uid="{00000000-0005-0000-0000-00000F000000}"/>
    <cellStyle name="Normal 4 2" xfId="28" xr:uid="{D5B0FC8F-B25E-437F-A58D-E54EDDE3AF91}"/>
    <cellStyle name="Normal 4 3" xfId="27" xr:uid="{4D64B925-2F98-4796-BA4B-A79FD4FD6982}"/>
    <cellStyle name="Normal 5" xfId="5" xr:uid="{00000000-0005-0000-0000-000010000000}"/>
    <cellStyle name="Normal 5 2" xfId="30" xr:uid="{EC440734-1AEE-4275-AFEA-938D132ECAAC}"/>
    <cellStyle name="Normal 5 3" xfId="29" xr:uid="{B54261FE-7D16-4D2F-A70C-D2C2CB862D0B}"/>
    <cellStyle name="Normal 56" xfId="6" xr:uid="{00000000-0005-0000-0000-000011000000}"/>
    <cellStyle name="Normal 6" xfId="31" xr:uid="{A29A5241-82C0-4E5C-B852-2912BACB2AEC}"/>
    <cellStyle name="Normal 6 2" xfId="32" xr:uid="{FEF2D90D-C46B-4B41-9DB1-7A43C3146AC3}"/>
    <cellStyle name="Normal 6 2 2" xfId="49" xr:uid="{1CD3073F-F7F1-4047-A5CA-97EE70CF01C0}"/>
    <cellStyle name="Normal 6 2 3" xfId="41" xr:uid="{77219403-F15E-401F-973D-5A2298729B23}"/>
    <cellStyle name="Normal 6 3" xfId="48" xr:uid="{B20E1B45-0DC1-4810-B431-732A0F19BEB6}"/>
    <cellStyle name="Normal 6 4" xfId="40" xr:uid="{35D9769A-D8EA-40F5-9032-BB054505E11B}"/>
    <cellStyle name="Normal 7" xfId="20" xr:uid="{6F6B0643-35AA-41C0-A5FA-9968191F7E8B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1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57" sqref="A1:F5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4" t="s">
        <v>662</v>
      </c>
      <c r="B1" s="154"/>
      <c r="C1" s="17"/>
      <c r="D1" s="14" t="s">
        <v>602</v>
      </c>
      <c r="E1" s="15">
        <v>2023</v>
      </c>
    </row>
    <row r="2" spans="1:5" ht="18.95" customHeight="1" x14ac:dyDescent="0.2">
      <c r="A2" s="155" t="s">
        <v>601</v>
      </c>
      <c r="B2" s="155"/>
      <c r="C2" s="36"/>
      <c r="D2" s="14" t="s">
        <v>603</v>
      </c>
      <c r="E2" s="17" t="s">
        <v>608</v>
      </c>
    </row>
    <row r="3" spans="1:5" ht="18.95" customHeight="1" x14ac:dyDescent="0.2">
      <c r="A3" s="154" t="s">
        <v>663</v>
      </c>
      <c r="B3" s="154"/>
      <c r="C3" s="17"/>
      <c r="D3" s="14" t="s">
        <v>604</v>
      </c>
      <c r="E3" s="15">
        <v>3</v>
      </c>
    </row>
    <row r="4" spans="1:5" ht="18.95" customHeight="1" x14ac:dyDescent="0.2">
      <c r="A4" s="154" t="s">
        <v>623</v>
      </c>
      <c r="B4" s="154"/>
      <c r="C4" s="154"/>
      <c r="D4" s="154"/>
      <c r="E4" s="154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  <row r="50" spans="2:3" x14ac:dyDescent="0.2">
      <c r="B50" s="153" t="s">
        <v>664</v>
      </c>
      <c r="C50" s="153" t="s">
        <v>665</v>
      </c>
    </row>
    <row r="51" spans="2:3" x14ac:dyDescent="0.2">
      <c r="B51" s="153" t="s">
        <v>666</v>
      </c>
      <c r="C51" s="153" t="s">
        <v>667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8"/>
  <sheetViews>
    <sheetView showGridLines="0" workbookViewId="0">
      <selection activeCell="A31" sqref="A1:F3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613</v>
      </c>
      <c r="B2" s="163"/>
      <c r="C2" s="164"/>
    </row>
    <row r="3" spans="1:3" s="37" customFormat="1" ht="18" customHeight="1" x14ac:dyDescent="0.25">
      <c r="A3" s="162" t="s">
        <v>663</v>
      </c>
      <c r="B3" s="163"/>
      <c r="C3" s="164"/>
    </row>
    <row r="4" spans="1:3" s="39" customFormat="1" ht="18" customHeight="1" x14ac:dyDescent="0.2">
      <c r="A4" s="165" t="s">
        <v>614</v>
      </c>
      <c r="B4" s="166"/>
      <c r="C4" s="167"/>
    </row>
    <row r="5" spans="1:3" x14ac:dyDescent="0.2">
      <c r="A5" s="54" t="s">
        <v>521</v>
      </c>
      <c r="B5" s="54"/>
      <c r="C5" s="132">
        <v>44542169.450000003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44542169.450000003</v>
      </c>
    </row>
    <row r="22" spans="1:3" x14ac:dyDescent="0.2">
      <c r="B22" s="4" t="s">
        <v>625</v>
      </c>
    </row>
    <row r="27" spans="1:3" x14ac:dyDescent="0.2">
      <c r="B27" s="153" t="s">
        <v>664</v>
      </c>
      <c r="C27" s="153" t="s">
        <v>665</v>
      </c>
    </row>
    <row r="28" spans="1:3" x14ac:dyDescent="0.2">
      <c r="B28" s="153" t="s">
        <v>666</v>
      </c>
      <c r="C28" s="153" t="s">
        <v>667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6"/>
  <sheetViews>
    <sheetView showGridLines="0" workbookViewId="0">
      <selection activeCell="A52" sqref="A1:F52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8" t="s">
        <v>662</v>
      </c>
      <c r="B1" s="169"/>
      <c r="C1" s="170"/>
    </row>
    <row r="2" spans="1:3" s="40" customFormat="1" ht="18.95" customHeight="1" x14ac:dyDescent="0.25">
      <c r="A2" s="171" t="s">
        <v>615</v>
      </c>
      <c r="B2" s="172"/>
      <c r="C2" s="173"/>
    </row>
    <row r="3" spans="1:3" s="40" customFormat="1" ht="18.95" customHeight="1" x14ac:dyDescent="0.25">
      <c r="A3" s="171" t="s">
        <v>663</v>
      </c>
      <c r="B3" s="172"/>
      <c r="C3" s="173"/>
    </row>
    <row r="4" spans="1:3" x14ac:dyDescent="0.2">
      <c r="A4" s="165" t="s">
        <v>614</v>
      </c>
      <c r="B4" s="166"/>
      <c r="C4" s="167"/>
    </row>
    <row r="5" spans="1:3" x14ac:dyDescent="0.2">
      <c r="A5" s="79" t="s">
        <v>534</v>
      </c>
      <c r="B5" s="54"/>
      <c r="C5" s="136">
        <v>32566934.460000001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2951351.74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826524.07</v>
      </c>
    </row>
    <row r="10" spans="1:3" x14ac:dyDescent="0.2">
      <c r="A10" s="85">
        <v>2.2999999999999998</v>
      </c>
      <c r="B10" s="72" t="s">
        <v>237</v>
      </c>
      <c r="C10" s="137">
        <v>222898.01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261923.58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1571006.08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69000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1725535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6" x14ac:dyDescent="0.2">
      <c r="A33" s="85" t="s">
        <v>558</v>
      </c>
      <c r="B33" s="72" t="s">
        <v>449</v>
      </c>
      <c r="C33" s="137">
        <v>1725535</v>
      </c>
    </row>
    <row r="34" spans="1:6" x14ac:dyDescent="0.2">
      <c r="A34" s="85" t="s">
        <v>559</v>
      </c>
      <c r="B34" s="72" t="s">
        <v>455</v>
      </c>
      <c r="C34" s="137">
        <v>0</v>
      </c>
    </row>
    <row r="35" spans="1:6" x14ac:dyDescent="0.2">
      <c r="A35" s="85" t="s">
        <v>560</v>
      </c>
      <c r="B35" s="80" t="s">
        <v>561</v>
      </c>
      <c r="C35" s="139">
        <v>0</v>
      </c>
    </row>
    <row r="36" spans="1:6" x14ac:dyDescent="0.2">
      <c r="A36" s="73"/>
      <c r="B36" s="76"/>
      <c r="C36" s="77"/>
    </row>
    <row r="37" spans="1:6" x14ac:dyDescent="0.2">
      <c r="A37" s="78" t="s">
        <v>661</v>
      </c>
      <c r="B37" s="54"/>
      <c r="C37" s="132">
        <f>C5-C7+C30</f>
        <v>31341117.719999999</v>
      </c>
      <c r="F37" s="152"/>
    </row>
    <row r="39" spans="1:6" x14ac:dyDescent="0.2">
      <c r="B39" s="4" t="s">
        <v>625</v>
      </c>
    </row>
    <row r="45" spans="1:6" x14ac:dyDescent="0.2">
      <c r="B45" s="153" t="s">
        <v>664</v>
      </c>
      <c r="C45" s="153" t="s">
        <v>665</v>
      </c>
    </row>
    <row r="46" spans="1:6" x14ac:dyDescent="0.2">
      <c r="B46" s="153" t="s">
        <v>666</v>
      </c>
      <c r="C46" s="153" t="s">
        <v>667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2"/>
  <sheetViews>
    <sheetView tabSelected="1" topLeftCell="A28" workbookViewId="0">
      <selection activeCell="G36" sqref="G3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4"/>
      <c r="C1" s="174"/>
      <c r="D1" s="174"/>
      <c r="E1" s="174"/>
      <c r="F1" s="174"/>
      <c r="G1" s="27" t="s">
        <v>605</v>
      </c>
      <c r="H1" s="28">
        <v>2023</v>
      </c>
    </row>
    <row r="2" spans="1:10" ht="18.95" customHeight="1" x14ac:dyDescent="0.2">
      <c r="A2" s="158" t="s">
        <v>616</v>
      </c>
      <c r="B2" s="174"/>
      <c r="C2" s="174"/>
      <c r="D2" s="174"/>
      <c r="E2" s="174"/>
      <c r="F2" s="174"/>
      <c r="G2" s="27" t="s">
        <v>606</v>
      </c>
      <c r="H2" s="28" t="s">
        <v>608</v>
      </c>
    </row>
    <row r="3" spans="1:10" ht="18.95" customHeight="1" x14ac:dyDescent="0.2">
      <c r="A3" s="175" t="s">
        <v>663</v>
      </c>
      <c r="B3" s="176"/>
      <c r="C3" s="176"/>
      <c r="D3" s="176"/>
      <c r="E3" s="176"/>
      <c r="F3" s="176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9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9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9" s="42" customFormat="1" x14ac:dyDescent="0.2">
      <c r="A35" s="41">
        <v>8000</v>
      </c>
      <c r="B35" s="42" t="s">
        <v>95</v>
      </c>
    </row>
    <row r="36" spans="1:9" x14ac:dyDescent="0.2">
      <c r="A36" s="29">
        <v>8110</v>
      </c>
      <c r="B36" s="29" t="s">
        <v>94</v>
      </c>
      <c r="C36" s="34">
        <v>0</v>
      </c>
      <c r="D36" s="34">
        <v>85607584.659999996</v>
      </c>
      <c r="E36" s="34">
        <v>-42803792.329999998</v>
      </c>
      <c r="F36" s="34">
        <f t="shared" si="0"/>
        <v>42803792.329999998</v>
      </c>
      <c r="G36" s="34"/>
      <c r="H36" s="34"/>
      <c r="I36" s="34"/>
    </row>
    <row r="37" spans="1:9" x14ac:dyDescent="0.2">
      <c r="A37" s="29">
        <v>8120</v>
      </c>
      <c r="B37" s="29" t="s">
        <v>93</v>
      </c>
      <c r="C37" s="34">
        <v>0</v>
      </c>
      <c r="D37" s="34">
        <v>92847961.780000001</v>
      </c>
      <c r="E37" s="34">
        <v>-100911584.66</v>
      </c>
      <c r="F37" s="34">
        <f t="shared" si="0"/>
        <v>-8063622.8799999952</v>
      </c>
      <c r="G37" s="34"/>
      <c r="H37" s="34"/>
      <c r="I37" s="34"/>
    </row>
    <row r="38" spans="1:9" x14ac:dyDescent="0.2">
      <c r="A38" s="29">
        <v>8130</v>
      </c>
      <c r="B38" s="29" t="s">
        <v>92</v>
      </c>
      <c r="C38" s="34">
        <v>0</v>
      </c>
      <c r="D38" s="34">
        <v>15304000</v>
      </c>
      <c r="E38" s="34">
        <v>-5502000</v>
      </c>
      <c r="F38" s="34">
        <f t="shared" si="0"/>
        <v>9802000</v>
      </c>
      <c r="G38" s="34"/>
      <c r="H38" s="34"/>
      <c r="I38" s="34"/>
    </row>
    <row r="39" spans="1:9" x14ac:dyDescent="0.2">
      <c r="A39" s="29">
        <v>8140</v>
      </c>
      <c r="B39" s="29" t="s">
        <v>91</v>
      </c>
      <c r="C39" s="34">
        <v>0</v>
      </c>
      <c r="D39" s="34">
        <v>-860747.26</v>
      </c>
      <c r="E39" s="34">
        <v>860747.26</v>
      </c>
      <c r="F39" s="34">
        <f t="shared" si="0"/>
        <v>0</v>
      </c>
      <c r="G39" s="34"/>
      <c r="H39" s="34"/>
      <c r="I39" s="34"/>
    </row>
    <row r="40" spans="1:9" x14ac:dyDescent="0.2">
      <c r="A40" s="29">
        <v>8150</v>
      </c>
      <c r="B40" s="29" t="s">
        <v>90</v>
      </c>
      <c r="C40" s="34">
        <v>0</v>
      </c>
      <c r="D40" s="34">
        <v>-19095866.18</v>
      </c>
      <c r="E40" s="34">
        <v>-25446303.27</v>
      </c>
      <c r="F40" s="34">
        <f t="shared" si="0"/>
        <v>-44542169.450000003</v>
      </c>
      <c r="G40" s="34"/>
      <c r="H40" s="34"/>
      <c r="I40" s="34"/>
    </row>
    <row r="41" spans="1:9" x14ac:dyDescent="0.2">
      <c r="A41" s="29">
        <v>8210</v>
      </c>
      <c r="B41" s="29" t="s">
        <v>89</v>
      </c>
      <c r="C41" s="34">
        <v>0</v>
      </c>
      <c r="D41" s="34">
        <v>42803792.329999998</v>
      </c>
      <c r="E41" s="34">
        <v>-85607584.659999996</v>
      </c>
      <c r="F41" s="34">
        <f t="shared" si="0"/>
        <v>-42803792.329999998</v>
      </c>
      <c r="G41" s="34"/>
      <c r="H41" s="34"/>
      <c r="I41" s="34"/>
    </row>
    <row r="42" spans="1:9" x14ac:dyDescent="0.2">
      <c r="A42" s="29">
        <v>8220</v>
      </c>
      <c r="B42" s="29" t="s">
        <v>88</v>
      </c>
      <c r="C42" s="34">
        <v>0</v>
      </c>
      <c r="D42" s="34">
        <v>141907737.16999999</v>
      </c>
      <c r="E42" s="34">
        <v>-110469428.83</v>
      </c>
      <c r="F42" s="34">
        <f t="shared" si="0"/>
        <v>31438308.339999989</v>
      </c>
      <c r="G42" s="34"/>
      <c r="H42" s="34"/>
      <c r="I42" s="34"/>
    </row>
    <row r="43" spans="1:9" x14ac:dyDescent="0.2">
      <c r="A43" s="29">
        <v>8230</v>
      </c>
      <c r="B43" s="29" t="s">
        <v>87</v>
      </c>
      <c r="C43" s="34">
        <v>0</v>
      </c>
      <c r="D43" s="34">
        <v>34323373.490000002</v>
      </c>
      <c r="E43" s="34">
        <v>-55540661.009999998</v>
      </c>
      <c r="F43" s="34">
        <f t="shared" si="0"/>
        <v>-21217287.519999996</v>
      </c>
      <c r="G43" s="34"/>
      <c r="H43" s="34"/>
      <c r="I43" s="34"/>
    </row>
    <row r="44" spans="1:9" x14ac:dyDescent="0.2">
      <c r="A44" s="29">
        <v>8240</v>
      </c>
      <c r="B44" s="29" t="s">
        <v>86</v>
      </c>
      <c r="C44" s="34">
        <v>0</v>
      </c>
      <c r="D44" s="34">
        <v>15770719.720000001</v>
      </c>
      <c r="E44" s="34">
        <v>-15754882.67</v>
      </c>
      <c r="F44" s="34">
        <f t="shared" si="0"/>
        <v>15837.050000000745</v>
      </c>
      <c r="G44" s="34"/>
      <c r="H44" s="34"/>
      <c r="I44" s="34"/>
    </row>
    <row r="45" spans="1:9" x14ac:dyDescent="0.2">
      <c r="A45" s="29">
        <v>8250</v>
      </c>
      <c r="B45" s="29" t="s">
        <v>85</v>
      </c>
      <c r="C45" s="34">
        <v>0</v>
      </c>
      <c r="D45" s="34">
        <v>50464415.579999998</v>
      </c>
      <c r="E45" s="34">
        <v>-50464415.579999998</v>
      </c>
      <c r="F45" s="34">
        <f t="shared" si="0"/>
        <v>0</v>
      </c>
      <c r="G45" s="34"/>
      <c r="H45" s="34"/>
      <c r="I45" s="34"/>
    </row>
    <row r="46" spans="1:9" x14ac:dyDescent="0.2">
      <c r="A46" s="29">
        <v>8260</v>
      </c>
      <c r="B46" s="29" t="s">
        <v>84</v>
      </c>
      <c r="C46" s="34">
        <v>0</v>
      </c>
      <c r="D46" s="34">
        <v>1968526.13</v>
      </c>
      <c r="E46" s="34">
        <v>-1377047.62</v>
      </c>
      <c r="F46" s="34">
        <f t="shared" si="0"/>
        <v>591478.50999999978</v>
      </c>
      <c r="G46" s="34"/>
      <c r="H46" s="34"/>
      <c r="I46" s="34"/>
    </row>
    <row r="47" spans="1:9" x14ac:dyDescent="0.2">
      <c r="A47" s="29">
        <v>8270</v>
      </c>
      <c r="B47" s="29" t="s">
        <v>83</v>
      </c>
      <c r="C47" s="34">
        <v>0</v>
      </c>
      <c r="D47" s="34">
        <v>18224172.5</v>
      </c>
      <c r="E47" s="34">
        <v>13751283.449999999</v>
      </c>
      <c r="F47" s="34">
        <f t="shared" si="0"/>
        <v>31975455.949999999</v>
      </c>
      <c r="G47" s="34"/>
      <c r="H47" s="34"/>
      <c r="I47" s="34"/>
    </row>
    <row r="49" spans="2:7" x14ac:dyDescent="0.2">
      <c r="B49" s="4" t="s">
        <v>625</v>
      </c>
    </row>
    <row r="51" spans="2:7" x14ac:dyDescent="0.2">
      <c r="D51" s="179"/>
      <c r="E51" s="179"/>
    </row>
    <row r="52" spans="2:7" x14ac:dyDescent="0.2">
      <c r="D52" s="179"/>
      <c r="E52" s="179"/>
    </row>
    <row r="53" spans="2:7" x14ac:dyDescent="0.2">
      <c r="D53" s="179"/>
      <c r="E53" s="179"/>
    </row>
    <row r="54" spans="2:7" x14ac:dyDescent="0.2">
      <c r="D54" s="179"/>
      <c r="E54" s="179"/>
    </row>
    <row r="55" spans="2:7" x14ac:dyDescent="0.2">
      <c r="B55" s="153" t="s">
        <v>664</v>
      </c>
      <c r="C55" s="153" t="s">
        <v>665</v>
      </c>
      <c r="D55" s="179"/>
      <c r="E55" s="179"/>
    </row>
    <row r="56" spans="2:7" x14ac:dyDescent="0.2">
      <c r="B56" s="153" t="s">
        <v>666</v>
      </c>
      <c r="C56" s="153" t="s">
        <v>667</v>
      </c>
      <c r="D56" s="179"/>
      <c r="E56" s="179"/>
    </row>
    <row r="57" spans="2:7" x14ac:dyDescent="0.2">
      <c r="D57" s="179"/>
      <c r="E57" s="179"/>
      <c r="G57" s="34"/>
    </row>
    <row r="58" spans="2:7" x14ac:dyDescent="0.2">
      <c r="D58" s="179"/>
      <c r="E58" s="179"/>
    </row>
    <row r="59" spans="2:7" x14ac:dyDescent="0.2">
      <c r="D59" s="179"/>
      <c r="E59" s="179"/>
    </row>
    <row r="60" spans="2:7" x14ac:dyDescent="0.2">
      <c r="D60" s="179"/>
      <c r="E60" s="179"/>
    </row>
    <row r="61" spans="2:7" x14ac:dyDescent="0.2">
      <c r="D61" s="179"/>
      <c r="E61" s="179"/>
    </row>
    <row r="62" spans="2:7" x14ac:dyDescent="0.2">
      <c r="D62" s="179"/>
      <c r="E62" s="17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7" t="s">
        <v>34</v>
      </c>
      <c r="B5" s="177"/>
      <c r="C5" s="177"/>
      <c r="D5" s="177"/>
      <c r="E5" s="177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8" t="s">
        <v>36</v>
      </c>
      <c r="C10" s="178"/>
      <c r="D10" s="178"/>
      <c r="E10" s="178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8" t="s">
        <v>38</v>
      </c>
      <c r="C12" s="178"/>
      <c r="D12" s="178"/>
      <c r="E12" s="178"/>
    </row>
    <row r="13" spans="1:8" s="112" customFormat="1" ht="26.1" customHeight="1" x14ac:dyDescent="0.2">
      <c r="A13" s="116" t="s">
        <v>595</v>
      </c>
      <c r="B13" s="178" t="s">
        <v>39</v>
      </c>
      <c r="C13" s="178"/>
      <c r="D13" s="178"/>
      <c r="E13" s="178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zoomScale="106" zoomScaleNormal="106" workbookViewId="0">
      <selection activeCell="F34" sqref="F3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605</v>
      </c>
      <c r="H1" s="25">
        <v>2023</v>
      </c>
    </row>
    <row r="2" spans="1:8" s="16" customFormat="1" ht="18.95" customHeight="1" x14ac:dyDescent="0.25">
      <c r="A2" s="156" t="s">
        <v>609</v>
      </c>
      <c r="B2" s="157"/>
      <c r="C2" s="157"/>
      <c r="D2" s="157"/>
      <c r="E2" s="157"/>
      <c r="F2" s="157"/>
      <c r="G2" s="14" t="s">
        <v>606</v>
      </c>
      <c r="H2" s="25" t="s">
        <v>608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26251175.460000001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1202.0899999999999</v>
      </c>
      <c r="D15" s="24">
        <v>1201.81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47557.49</v>
      </c>
      <c r="D20" s="24">
        <v>47557.49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33697.199999999997</v>
      </c>
      <c r="D21" s="24">
        <v>33697.199999999997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8534278.75</v>
      </c>
      <c r="D23" s="24">
        <v>8534278.75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41485.699999999997</v>
      </c>
    </row>
    <row r="42" spans="1:8" x14ac:dyDescent="0.2">
      <c r="A42" s="22">
        <v>1151</v>
      </c>
      <c r="B42" s="20" t="s">
        <v>223</v>
      </c>
      <c r="C42" s="24">
        <v>41485.699999999997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46289831.719999999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1416000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411756.42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35441133.079999998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9020942.2200000007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35787636.930000007</v>
      </c>
      <c r="D62" s="24">
        <f t="shared" ref="D62:E62" si="0">SUM(D63:D70)</f>
        <v>0</v>
      </c>
      <c r="E62" s="24">
        <f t="shared" si="0"/>
        <v>22842823.73</v>
      </c>
    </row>
    <row r="63" spans="1:9" x14ac:dyDescent="0.2">
      <c r="A63" s="22">
        <v>1241</v>
      </c>
      <c r="B63" s="20" t="s">
        <v>237</v>
      </c>
      <c r="C63" s="24">
        <v>2425411.77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68725.56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14452458.48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60583.94</v>
      </c>
      <c r="D67" s="24">
        <v>0</v>
      </c>
      <c r="E67" s="24">
        <v>22842823.73</v>
      </c>
    </row>
    <row r="68" spans="1:9" x14ac:dyDescent="0.2">
      <c r="A68" s="22">
        <v>1246</v>
      </c>
      <c r="B68" s="20" t="s">
        <v>242</v>
      </c>
      <c r="C68" s="24">
        <v>18682457.18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98000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2437668.5100000002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866662.43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1571006.08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3102230.28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3102230.28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1703732.6199999999</v>
      </c>
      <c r="D110" s="24">
        <f>SUM(D111:D119)</f>
        <v>1703732.6199999999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36415.29</v>
      </c>
      <c r="D112" s="24">
        <f t="shared" ref="D112:D119" si="1">C112</f>
        <v>36415.29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307745.90999999997</v>
      </c>
      <c r="D117" s="24">
        <f t="shared" si="1"/>
        <v>307745.90999999997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1359571.42</v>
      </c>
      <c r="D119" s="24">
        <f t="shared" si="1"/>
        <v>1359571.42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4" t="s">
        <v>625</v>
      </c>
    </row>
    <row r="156" spans="1:3" x14ac:dyDescent="0.2">
      <c r="B156" s="153" t="s">
        <v>664</v>
      </c>
      <c r="C156" s="153" t="s">
        <v>665</v>
      </c>
    </row>
    <row r="157" spans="1:3" x14ac:dyDescent="0.2">
      <c r="B157" s="153" t="s">
        <v>666</v>
      </c>
      <c r="C157" s="153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3"/>
  <sheetViews>
    <sheetView topLeftCell="A64" zoomScaleNormal="100" workbookViewId="0">
      <selection activeCell="A227" sqref="A1:E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5" t="s">
        <v>662</v>
      </c>
      <c r="B1" s="155"/>
      <c r="C1" s="155"/>
      <c r="D1" s="14" t="s">
        <v>605</v>
      </c>
      <c r="E1" s="25">
        <v>2023</v>
      </c>
    </row>
    <row r="2" spans="1:5" s="16" customFormat="1" ht="18.95" customHeight="1" x14ac:dyDescent="0.25">
      <c r="A2" s="155" t="s">
        <v>610</v>
      </c>
      <c r="B2" s="155"/>
      <c r="C2" s="155"/>
      <c r="D2" s="14" t="s">
        <v>606</v>
      </c>
      <c r="E2" s="25" t="s">
        <v>608</v>
      </c>
    </row>
    <row r="3" spans="1:5" s="16" customFormat="1" ht="18.95" customHeight="1" x14ac:dyDescent="0.25">
      <c r="A3" s="155" t="s">
        <v>663</v>
      </c>
      <c r="B3" s="155"/>
      <c r="C3" s="155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44521746.960000001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1716429.96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1716429.96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42805317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42805317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20422.490000000002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20422.490000000002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20422.490000000002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31341117.73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31341117.73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12533151.700000001</v>
      </c>
      <c r="D100" s="53">
        <f t="shared" ref="D100:D163" si="0">C100/$C$98</f>
        <v>0.39989485403716651</v>
      </c>
      <c r="E100" s="49"/>
    </row>
    <row r="101" spans="1:5" x14ac:dyDescent="0.2">
      <c r="A101" s="51">
        <v>5111</v>
      </c>
      <c r="B101" s="49" t="s">
        <v>361</v>
      </c>
      <c r="C101" s="52">
        <v>6526548.6600000001</v>
      </c>
      <c r="D101" s="53">
        <f t="shared" si="0"/>
        <v>0.20824237081221672</v>
      </c>
      <c r="E101" s="49"/>
    </row>
    <row r="102" spans="1:5" x14ac:dyDescent="0.2">
      <c r="A102" s="51">
        <v>5112</v>
      </c>
      <c r="B102" s="49" t="s">
        <v>362</v>
      </c>
      <c r="C102" s="52">
        <v>1141267.3600000001</v>
      </c>
      <c r="D102" s="53">
        <f t="shared" si="0"/>
        <v>3.6414379660351701E-2</v>
      </c>
      <c r="E102" s="49"/>
    </row>
    <row r="103" spans="1:5" x14ac:dyDescent="0.2">
      <c r="A103" s="51">
        <v>5113</v>
      </c>
      <c r="B103" s="49" t="s">
        <v>363</v>
      </c>
      <c r="C103" s="52">
        <v>705316.96</v>
      </c>
      <c r="D103" s="53">
        <f t="shared" si="0"/>
        <v>2.2504524761248836E-2</v>
      </c>
      <c r="E103" s="49"/>
    </row>
    <row r="104" spans="1:5" x14ac:dyDescent="0.2">
      <c r="A104" s="51">
        <v>5114</v>
      </c>
      <c r="B104" s="49" t="s">
        <v>364</v>
      </c>
      <c r="C104" s="52">
        <v>1824229.87</v>
      </c>
      <c r="D104" s="53">
        <f t="shared" si="0"/>
        <v>5.8205641729676759E-2</v>
      </c>
      <c r="E104" s="49"/>
    </row>
    <row r="105" spans="1:5" x14ac:dyDescent="0.2">
      <c r="A105" s="51">
        <v>5115</v>
      </c>
      <c r="B105" s="49" t="s">
        <v>365</v>
      </c>
      <c r="C105" s="52">
        <v>313512.84999999998</v>
      </c>
      <c r="D105" s="53">
        <f t="shared" si="0"/>
        <v>1.0003244067454004E-2</v>
      </c>
      <c r="E105" s="49"/>
    </row>
    <row r="106" spans="1:5" x14ac:dyDescent="0.2">
      <c r="A106" s="51">
        <v>5116</v>
      </c>
      <c r="B106" s="49" t="s">
        <v>366</v>
      </c>
      <c r="C106" s="52">
        <v>2022276</v>
      </c>
      <c r="D106" s="53">
        <f t="shared" si="0"/>
        <v>6.452469300621845E-2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5502839.0300000003</v>
      </c>
      <c r="D107" s="53">
        <f t="shared" si="0"/>
        <v>0.17557890172923327</v>
      </c>
      <c r="E107" s="49"/>
    </row>
    <row r="108" spans="1:5" x14ac:dyDescent="0.2">
      <c r="A108" s="51">
        <v>5121</v>
      </c>
      <c r="B108" s="49" t="s">
        <v>368</v>
      </c>
      <c r="C108" s="52">
        <v>278887.19</v>
      </c>
      <c r="D108" s="53">
        <f t="shared" si="0"/>
        <v>8.8984442865943699E-3</v>
      </c>
      <c r="E108" s="49"/>
    </row>
    <row r="109" spans="1:5" x14ac:dyDescent="0.2">
      <c r="A109" s="51">
        <v>5122</v>
      </c>
      <c r="B109" s="49" t="s">
        <v>369</v>
      </c>
      <c r="C109" s="52">
        <v>104720.65</v>
      </c>
      <c r="D109" s="53">
        <f t="shared" si="0"/>
        <v>3.3413182931813705E-3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3042611.6</v>
      </c>
      <c r="D111" s="53">
        <f t="shared" si="0"/>
        <v>9.7080507026320401E-2</v>
      </c>
      <c r="E111" s="49"/>
    </row>
    <row r="112" spans="1:5" x14ac:dyDescent="0.2">
      <c r="A112" s="51">
        <v>5125</v>
      </c>
      <c r="B112" s="49" t="s">
        <v>372</v>
      </c>
      <c r="C112" s="52">
        <v>226860.98</v>
      </c>
      <c r="D112" s="53">
        <f t="shared" si="0"/>
        <v>7.2384457361852998E-3</v>
      </c>
      <c r="E112" s="49"/>
    </row>
    <row r="113" spans="1:5" x14ac:dyDescent="0.2">
      <c r="A113" s="51">
        <v>5126</v>
      </c>
      <c r="B113" s="49" t="s">
        <v>373</v>
      </c>
      <c r="C113" s="52">
        <v>1038859.57</v>
      </c>
      <c r="D113" s="53">
        <f t="shared" si="0"/>
        <v>3.3146857714190396E-2</v>
      </c>
      <c r="E113" s="49"/>
    </row>
    <row r="114" spans="1:5" x14ac:dyDescent="0.2">
      <c r="A114" s="51">
        <v>5127</v>
      </c>
      <c r="B114" s="49" t="s">
        <v>374</v>
      </c>
      <c r="C114" s="52">
        <v>73494</v>
      </c>
      <c r="D114" s="53">
        <f t="shared" si="0"/>
        <v>2.3449706112316114E-3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737405.04</v>
      </c>
      <c r="D116" s="53">
        <f t="shared" si="0"/>
        <v>2.3528358061529798E-2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13305127</v>
      </c>
      <c r="D117" s="53">
        <f t="shared" si="0"/>
        <v>0.42452624423360025</v>
      </c>
      <c r="E117" s="49"/>
    </row>
    <row r="118" spans="1:5" x14ac:dyDescent="0.2">
      <c r="A118" s="51">
        <v>5131</v>
      </c>
      <c r="B118" s="49" t="s">
        <v>378</v>
      </c>
      <c r="C118" s="52">
        <v>7545383.5700000003</v>
      </c>
      <c r="D118" s="53">
        <f t="shared" si="0"/>
        <v>0.24075030236644979</v>
      </c>
      <c r="E118" s="49"/>
    </row>
    <row r="119" spans="1:5" x14ac:dyDescent="0.2">
      <c r="A119" s="51">
        <v>5132</v>
      </c>
      <c r="B119" s="49" t="s">
        <v>379</v>
      </c>
      <c r="C119" s="52">
        <v>46200</v>
      </c>
      <c r="D119" s="53">
        <f t="shared" si="0"/>
        <v>1.4741018619057399E-3</v>
      </c>
      <c r="E119" s="49"/>
    </row>
    <row r="120" spans="1:5" x14ac:dyDescent="0.2">
      <c r="A120" s="51">
        <v>5133</v>
      </c>
      <c r="B120" s="49" t="s">
        <v>380</v>
      </c>
      <c r="C120" s="52">
        <v>271984.87</v>
      </c>
      <c r="D120" s="53">
        <f t="shared" si="0"/>
        <v>8.6782121921469835E-3</v>
      </c>
      <c r="E120" s="49"/>
    </row>
    <row r="121" spans="1:5" x14ac:dyDescent="0.2">
      <c r="A121" s="51">
        <v>5134</v>
      </c>
      <c r="B121" s="49" t="s">
        <v>381</v>
      </c>
      <c r="C121" s="52">
        <v>985517.58</v>
      </c>
      <c r="D121" s="53">
        <f t="shared" si="0"/>
        <v>3.1444876615126384E-2</v>
      </c>
      <c r="E121" s="49"/>
    </row>
    <row r="122" spans="1:5" x14ac:dyDescent="0.2">
      <c r="A122" s="51">
        <v>5135</v>
      </c>
      <c r="B122" s="49" t="s">
        <v>382</v>
      </c>
      <c r="C122" s="52">
        <v>1887331.77</v>
      </c>
      <c r="D122" s="53">
        <f t="shared" si="0"/>
        <v>6.0219031952183026E-2</v>
      </c>
      <c r="E122" s="49"/>
    </row>
    <row r="123" spans="1:5" x14ac:dyDescent="0.2">
      <c r="A123" s="51">
        <v>5136</v>
      </c>
      <c r="B123" s="49" t="s">
        <v>383</v>
      </c>
      <c r="C123" s="52">
        <v>82489.66</v>
      </c>
      <c r="D123" s="53">
        <f t="shared" si="0"/>
        <v>2.6319948353673473E-3</v>
      </c>
      <c r="E123" s="49"/>
    </row>
    <row r="124" spans="1:5" x14ac:dyDescent="0.2">
      <c r="A124" s="51">
        <v>5137</v>
      </c>
      <c r="B124" s="49" t="s">
        <v>384</v>
      </c>
      <c r="C124" s="52">
        <v>5872.3</v>
      </c>
      <c r="D124" s="53">
        <f t="shared" si="0"/>
        <v>1.8736728059889777E-4</v>
      </c>
      <c r="E124" s="49"/>
    </row>
    <row r="125" spans="1:5" x14ac:dyDescent="0.2">
      <c r="A125" s="51">
        <v>5138</v>
      </c>
      <c r="B125" s="49" t="s">
        <v>385</v>
      </c>
      <c r="C125" s="52">
        <v>275564.25</v>
      </c>
      <c r="D125" s="53">
        <f t="shared" si="0"/>
        <v>8.7924193506419661E-3</v>
      </c>
      <c r="E125" s="49"/>
    </row>
    <row r="126" spans="1:5" x14ac:dyDescent="0.2">
      <c r="A126" s="51">
        <v>5139</v>
      </c>
      <c r="B126" s="49" t="s">
        <v>386</v>
      </c>
      <c r="C126" s="52">
        <v>2204783</v>
      </c>
      <c r="D126" s="53">
        <f t="shared" si="0"/>
        <v>7.034793777918015E-2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4" t="s">
        <v>625</v>
      </c>
    </row>
    <row r="222" spans="1:5" x14ac:dyDescent="0.2">
      <c r="B222" s="153" t="s">
        <v>664</v>
      </c>
      <c r="C222" s="153" t="s">
        <v>665</v>
      </c>
    </row>
    <row r="223" spans="1:5" x14ac:dyDescent="0.2">
      <c r="B223" s="153" t="s">
        <v>666</v>
      </c>
      <c r="C223" s="153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6"/>
  <sheetViews>
    <sheetView workbookViewId="0">
      <selection activeCell="A40" sqref="A1:E40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605</v>
      </c>
      <c r="E1" s="28">
        <v>2023</v>
      </c>
    </row>
    <row r="2" spans="1:5" ht="18.95" customHeight="1" x14ac:dyDescent="0.2">
      <c r="A2" s="158" t="s">
        <v>611</v>
      </c>
      <c r="B2" s="158"/>
      <c r="C2" s="158"/>
      <c r="D2" s="27" t="s">
        <v>606</v>
      </c>
      <c r="E2" s="28" t="s">
        <v>608</v>
      </c>
    </row>
    <row r="3" spans="1:5" ht="18.95" customHeight="1" x14ac:dyDescent="0.2">
      <c r="A3" s="158" t="s">
        <v>663</v>
      </c>
      <c r="B3" s="158"/>
      <c r="C3" s="158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842981.52</v>
      </c>
    </row>
    <row r="9" spans="1:5" x14ac:dyDescent="0.2">
      <c r="A9" s="33">
        <v>3120</v>
      </c>
      <c r="B9" s="29" t="s">
        <v>465</v>
      </c>
      <c r="C9" s="34">
        <v>99700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13201051.720000001</v>
      </c>
    </row>
    <row r="15" spans="1:5" x14ac:dyDescent="0.2">
      <c r="A15" s="33">
        <v>3220</v>
      </c>
      <c r="B15" s="29" t="s">
        <v>469</v>
      </c>
      <c r="C15" s="34">
        <v>84544021.150000006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4" t="s">
        <v>625</v>
      </c>
    </row>
    <row r="35" spans="2:3" x14ac:dyDescent="0.2">
      <c r="B35" s="153" t="s">
        <v>664</v>
      </c>
      <c r="C35" s="153" t="s">
        <v>665</v>
      </c>
    </row>
    <row r="36" spans="2:3" x14ac:dyDescent="0.2">
      <c r="B36" s="153" t="s">
        <v>666</v>
      </c>
      <c r="C36" s="153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82" workbookViewId="0">
      <selection activeCell="A126" sqref="A1:E126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605</v>
      </c>
      <c r="E1" s="28">
        <v>2023</v>
      </c>
    </row>
    <row r="2" spans="1:5" s="35" customFormat="1" ht="18.95" customHeight="1" x14ac:dyDescent="0.25">
      <c r="A2" s="158" t="s">
        <v>612</v>
      </c>
      <c r="B2" s="158"/>
      <c r="C2" s="158"/>
      <c r="D2" s="27" t="s">
        <v>606</v>
      </c>
      <c r="E2" s="28" t="s">
        <v>608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994929.86</v>
      </c>
      <c r="D9" s="34">
        <v>733149.44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26251175.460000001</v>
      </c>
      <c r="D11" s="34">
        <v>14894098.57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27246105.32</v>
      </c>
      <c r="D15" s="123">
        <f>SUM(D8:D14)</f>
        <v>15627248.01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484821.58999999997</v>
      </c>
      <c r="D28" s="123">
        <f>SUM(D29:D36)</f>
        <v>484821.58999999997</v>
      </c>
    </row>
    <row r="29" spans="1:4" x14ac:dyDescent="0.2">
      <c r="A29" s="33">
        <v>1241</v>
      </c>
      <c r="B29" s="29" t="s">
        <v>237</v>
      </c>
      <c r="C29" s="34">
        <v>124898.01</v>
      </c>
      <c r="D29" s="34">
        <v>124898.01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261923.58</v>
      </c>
      <c r="D34" s="34">
        <v>261923.58</v>
      </c>
    </row>
    <row r="35" spans="1:5" x14ac:dyDescent="0.2">
      <c r="A35" s="33">
        <v>1247</v>
      </c>
      <c r="B35" s="29" t="s">
        <v>243</v>
      </c>
      <c r="C35" s="34">
        <v>98000</v>
      </c>
      <c r="D35" s="34">
        <v>98000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1571006.08</v>
      </c>
      <c r="D37" s="123">
        <f>SUM(D38:D42)</f>
        <v>1021153.94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1571006.08</v>
      </c>
      <c r="D41" s="34">
        <v>1021153.94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2055827.67</v>
      </c>
      <c r="D43" s="123">
        <f>D20+D28+D37</f>
        <v>1505975.5299999998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13201051.720000001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41626.370000000003</v>
      </c>
      <c r="D48" s="123">
        <f>D51+D63+D91+D94+D49</f>
        <v>3060482.48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3060482.48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3060482.48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2996800.16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63682.32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41626.370000000003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41626.370000000003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20422.490000000002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20422.490000000002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20422.490000000002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13222255.6</v>
      </c>
      <c r="D122" s="123">
        <f>D47+D48+D100-D106-D109</f>
        <v>3060482.48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2023-10-26T19:00:46Z</cp:lastPrinted>
  <dcterms:created xsi:type="dcterms:W3CDTF">2012-12-11T20:36:24Z</dcterms:created>
  <dcterms:modified xsi:type="dcterms:W3CDTF">2023-10-26T23:30:09Z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