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83FCB1B6-4463-4C50-A740-576546C18C09}" xr6:coauthVersionLast="47" xr6:coauthVersionMax="47" xr10:uidLastSave="{00000000-0000-0000-0000-000000000000}"/>
  <bookViews>
    <workbookView xWindow="4200" yWindow="4185" windowWidth="21600" windowHeight="1129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<sst xmlns="http://schemas.openxmlformats.org/spreadsheetml/2006/main" count="937" uniqueCount="666">
  <si>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</si>
  <si>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</si>
  <si>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</si>
  <si>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</si>
  <si>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</si>
  <si>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</si>
  <si>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</si>
  <si>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</si>
  <si>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</si>
  <si>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</si>
  <si>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</si>
  <si>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</si>
  <si>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</si>
  <si>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</si>
  <si>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</si>
  <si>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</si>
  <si>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</si>
  <si>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</si>
  <si>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</si>
  <si>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</si>
  <si>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</si>
  <si>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</si>
  <si>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</si>
  <si>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</si>
  <si>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</si>
  <si>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</si>
  <si>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</si>
  <si>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</si>
  <si>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</si>
  <si>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</si>
  <si>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</si>
  <si>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</si>
  <si>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</si>
  <si>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</si>
  <si>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</si>
  <si>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</si>
  <si>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</si>
  <si>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</si>
  <si>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</si>
  <si>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</si>
  <si>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</si>
  <si>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</si>
  <si>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</si>
  <si>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</si>
  <si>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</si>
  <si>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</si>
  <si>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</si>
  <si>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</si>
  <si>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</si>
  <si>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</si>
  <si>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</si>
  <si>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</si>
  <si>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</si>
  <si>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</si>
  <si>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</si>
  <si>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</si>
  <si>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</si>
  <si>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</si>
  <si>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</si>
  <si>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</si>
  <si>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</si>
  <si>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</si>
  <si>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</si>
  <si>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</si>
  <si>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</si>
  <si>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</si>
  <si>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</si>
  <si>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</si>
  <si>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</si>
  <si>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</si>
  <si>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</si>
  <si>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</si>
  <si>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</si>
  <si>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</si>
  <si>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</si>
  <si>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</si>
  <si>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</si>
  <si>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</si>
  <si>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</si>
  <si>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</si>
  <si>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</si>
  <si>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</si>
  <si>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</si>
  <si>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</si>
  <si>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</si>
  <si>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</si>
  <si>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</si>
  <si>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</si>
  <si>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</si>
  <si>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</si>
  <si>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</si>
  <si>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</si>
  <si>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</si>
  <si>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</si>
  <si>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</si>
  <si>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</si>
  <si>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</si>
  <si>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</si>
  <si>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</si>
  <si>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</si>
  <si>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</si>
  <si>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</si>
  <si>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</si>
  <si>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</si>
  <si>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</si>
  <si>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</si>
  <si>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</si>
  <si>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</si>
  <si>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</si>
  <si>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</si>
  <si>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</si>
  <si>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</si>
  <si>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</si>
  <si>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</si>
  <si>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</si>
  <si>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</si>
  <si>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</si>
  <si>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</si>
  <si>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</si>
  <si>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</si>
  <si>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</si>
  <si>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</si>
  <si>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</si>
  <si>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</si>
  <si>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</si>
  <si>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</si>
  <si>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</si>
  <si>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</si>
  <si>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</si>
  <si>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</si>
  <si>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</si>
  <si>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</si>
  <si>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</si>
  <si>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</si>
  <si>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</si>
  <si>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</si>
  <si>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</si>
  <si>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</si>
  <si>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</si>
  <si>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</si>
  <si>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</si>
  <si>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</si>
  <si>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</si>
  <si>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</si>
  <si>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</si>
  <si>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</si>
  <si>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</si>
  <si>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</si>
  <si>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</si>
  <si>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</si>
  <si>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</si>
  <si>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</si>
  <si>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</si>
  <si>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</si>
  <si>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</si>
  <si>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</si>
  <si>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</si>
  <si>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</si>
  <si>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</si>
  <si>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</si>
  <si>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</si>
  <si>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</si>
  <si>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</si>
  <si>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</si>
  <si>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</si>
  <si>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</si>
  <si>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</si>
  <si>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</si>
  <si>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</si>
  <si>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</si>
  <si>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</si>
  <si>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</si>
  <si>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</si>
  <si>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</si>
  <si>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</si>
  <si>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</si>
  <si>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</si>
  <si>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</si>
  <si>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</si>
  <si>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</si>
  <si>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</si>
  <si>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</si>
  <si>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</si>
  <si>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</si>
  <si>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</si>
  <si>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</si>
  <si>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</si>
  <si>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</si>
  <si>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</si>
  <si>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</si>
  <si>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</si>
  <si>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</si>
  <si>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</si>
  <si>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</si>
  <si>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</si>
  <si>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</si>
  <si>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</si>
  <si>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</si>
  <si>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</si>
  <si>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</si>
  <si>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</si>
  <si>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</si>
  <si>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</si>
  <si>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</si>
  <si>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</si>
  <si>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</si>
  <si>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</si>
  <si>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</si>
  <si>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</si>
  <si>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</si>
  <si>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</si>
  <si>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</si>
  <si>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</si>
  <si>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</si>
  <si>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</si>
  <si>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</si>
  <si>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</si>
  <si>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</si>
  <si>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</si>
  <si>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</si>
  <si>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</si>
  <si>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</si>
  <si>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</si>
  <si>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</si>
  <si>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</si>
  <si>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</si>
  <si>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</si>
  <si>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</si>
  <si>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</si>
  <si>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</si>
  <si>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</si>
  <si>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</si>
  <si>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</si>
  <si>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</si>
  <si>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</si>
  <si>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</si>
  <si>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</si>
  <si>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</si>
  <si>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</si>
  <si>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</si>
  <si>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</si>
  <si>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</si>
  <si>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</si>
  <si>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</si>
  <si>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</si>
  <si>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</si>
  <si>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</si>
  <si>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</si>
  <si>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</si>
  <si>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</si>
  <si>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</si>
  <si>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</si>
  <si>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</si>
  <si>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</si>
  <si>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</si>
  <si>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</si>
  <si>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</si>
  <si>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</si>
  <si>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</si>
  <si>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</si>
  <si>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</si>
  <si>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</si>
  <si>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</si>
  <si>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</si>
  <si>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</si>
  <si>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</si>
  <si>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</si>
  <si>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</si>
  <si>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</si>
  <si>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</si>
  <si>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</si>
  <si>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</si>
  <si>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</si>
  <si>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</si>
  <si>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</si>
  <si>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</si>
  <si>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</si>
  <si>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</si>
  <si>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</si>
  <si>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</si>
  <si>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</si>
  <si>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</si>
  <si>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</si>
  <si>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</si>
  <si>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</si>
  <si>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</si>
  <si>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</si>
  <si>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</si>
  <si>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</si>
  <si>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</si>
  <si>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</si>
  <si>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</si>
  <si>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</si>
  <si>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</si>
  <si>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</si>
  <si>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</si>
  <si>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</si>
  <si>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</si>
  <si>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</si>
  <si>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</si>
  <si>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</si>
  <si>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</si>
  <si>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</si>
  <si>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</si>
  <si>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</si>
  <si>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</si>
  <si>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</si>
  <si>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</si>
  <si>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</si>
  <si>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</si>
  <si>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</si>
  <si>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</si>
  <si>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</si>
  <si>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</si>
  <si>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</si>
  <si>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</si>
  <si>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</si>
  <si>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</si>
  <si>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</si>
  <si>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</si>
  <si>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</si>
  <si>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</si>
  <si>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</si>
  <si>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</si>
  <si>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</si>
  <si>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</si>
  <si>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</si>
  <si>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</si>
  <si>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</si>
  <si>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</si>
  <si>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</si>
  <si>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</si>
  <si>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</si>
  <si>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</si>
  <si>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</si>
  <si>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</si>
  <si>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</si>
  <si>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</si>
  <si>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</si>
  <si>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</si>
  <si>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</si>
  <si>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</si>
  <si>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</si>
  <si>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</si>
  <si>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</si>
  <si>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</si>
  <si>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</si>
  <si>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</si>
  <si>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</si>
  <si>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</si>
  <si>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</si>
  <si>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</si>
  <si>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</si>
  <si>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</si>
  <si>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</si>
  <si>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</si>
  <si>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</si>
  <si>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</si>
  <si>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</si>
  <si>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</si>
  <si>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</si>
  <si>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</si>
  <si>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</si>
  <si>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</si>
  <si>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</si>
  <si>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</si>
  <si>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</si>
  <si>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</si>
  <si>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</si>
  <si>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</si>
  <si>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</si>
  <si>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</si>
  <si>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</si>
  <si>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</si>
  <si>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</si>
  <si>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</si>
  <si>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</si>
  <si>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</si>
  <si>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</si>
  <si>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</si>
  <si>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</si>
  <si>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</si>
  <si>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</si>
  <si>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</si>
  <si>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</si>
  <si>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</si>
  <si>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</si>
  <si>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</si>
  <si>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</si>
  <si>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</si>
  <si>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</si>
  <si>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</si>
  <si>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</si>
  <si>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</si>
  <si>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</si>
  <si>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</si>
  <si>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</si>
  <si>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</si>
  <si>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</si>
  <si>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</si>
  <si>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</si>
  <si>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</si>
  <si>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</si>
  <si>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</si>
  <si>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</si>
  <si>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</si>
  <si>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</si>
  <si>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</si>
  <si>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</si>
  <si>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</si>
  <si>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</si>
  <si>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</si>
  <si>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</si>
  <si>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</si>
  <si>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</si>
  <si>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</si>
  <si>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</si>
  <si>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</si>
  <si>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</si>
  <si>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</si>
  <si>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</si>
  <si>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</si>
  <si>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</si>
  <si>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</si>
  <si>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</si>
  <si>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</si>
  <si>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</si>
  <si>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</si>
  <si>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</si>
  <si>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</si>
  <si>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</si>
  <si>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</si>
  <si>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</si>
  <si>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</si>
  <si>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</si>
  <si>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</si>
  <si>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</si>
  <si>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</si>
  <si>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</si>
  <si>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</si>
  <si>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</si>
  <si>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</si>
  <si>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</si>
  <si>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</si>
  <si>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</si>
  <si>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</si>
  <si>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</si>
  <si>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</si>
  <si>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</si>
  <si>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</si>
  <si>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</si>
  <si>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</si>
  <si>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</si>
  <si>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</si>
  <si>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</si>
  <si>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</si>
  <si>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</si>
  <si>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</si>
  <si>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</si>
  <si>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</si>
  <si>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</si>
  <si>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</si>
  <si>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</si>
  <si>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</si>
  <si>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</si>
  <si>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</si>
  <si>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</si>
  <si>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</si>
  <si>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</si>
  <si>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</si>
  <si>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</si>
  <si>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</si>
  <si>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</si>
  <si>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</si>
  <si>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</si>
  <si>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</si>
  <si>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</si>
  <si>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</si>
  <si>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</si>
  <si>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</si>
  <si>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</si>
  <si>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</si>
  <si>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</si>
  <si>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</si>
  <si>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</si>
  <si>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</si>
  <si>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</si>
  <si>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</si>
  <si>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</si>
  <si>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</si>
  <si>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</si>
  <si>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</si>
  <si>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</si>
  <si>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</si>
  <si>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</si>
  <si>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</si>
  <si>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</si>
  <si>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</si>
  <si>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</si>
  <si>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</si>
  <si>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</si>
  <si>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</si>
  <si>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</si>
  <si>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</si>
  <si>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</si>
  <si>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</si>
  <si>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</si>
  <si>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</si>
  <si>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</si>
  <si>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</si>
  <si>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</si>
  <si>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</si>
  <si>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</si>
  <si>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</si>
  <si>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</si>
  <si>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</si>
  <si>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</si>
  <si>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</si>
  <si>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</si>
  <si>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</si>
  <si>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</si>
  <si>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</si>
  <si>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</si>
  <si>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</si>
  <si>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</si>
  <si>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</si>
  <si>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</si>
  <si>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</si>
  <si>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</si>
  <si>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</si>
  <si>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</si>
  <si>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</si>
  <si>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</si>
  <si>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</si>
  <si>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</si>
  <si>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</si>
  <si>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</si>
  <si>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</si>
  <si>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</si>
  <si>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</si>
  <si>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</si>
  <si>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</si>
  <si>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</si>
  <si>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</si>
  <si>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</si>
  <si>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</si>
  <si>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</si>
  <si>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</si>
  <si>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</si>
  <si>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</si>
  <si>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</si>
  <si>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</si>
  <si>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</si>
  <si>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</si>
  <si>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</si>
  <si>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</si>
  <si>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</si>
  <si>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</si>
  <si>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</si>
  <si>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</si>
  <si>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</si>
  <si>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</si>
  <si>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</si>
  <si>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</si>
  <si>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</si>
  <si>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</si>
  <si>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</si>
  <si>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</si>
  <si>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</si>
  <si>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</si>
  <si>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</si>
  <si>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</si>
  <si>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</si>
  <si>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</si>
  <si>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</si>
  <si>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</si>
  <si>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</si>
  <si>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</si>
  <si>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</si>
  <si>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</si>
  <si>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</si>
  <si>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</si>
  <si>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</si>
  <si>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</si>
  <si>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</si>
  <si>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</si>
  <si>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</si>
  <si>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</si>
  <si>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</si>
  <si>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</si>
  <si>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</si>
  <si>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</si>
  <si>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</si>
  <si>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</si>
  <si>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</si>
  <si>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</si>
  <si>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</si>
  <si>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</si>
  <si>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</si>
  <si>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</si>
  <si>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</si>
  <si>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</si>
  <si>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</si>
  <si>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</si>
  <si>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</si>
  <si>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</si>
  <si>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</si>
  <si>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</si>
  <si>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</si>
  <si>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</si>
  <si>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</si>
  <si>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</si>
  <si>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</si>
  <si>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</si>
  <si>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</si>
  <si>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</si>
  <si>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</si>
  <si>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</si>
  <si>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</si>
  <si>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</si>
  <si>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</si>
  <si>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</si>
  <si>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</si>
  <si>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</si>
  <si>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</si>
  <si>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</si>
  <si>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</si>
  <si>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</si>
  <si>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</si>
  <si>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</si>
  <si>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</si>
  <si>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</si>
  <si>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</si>
  <si>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</si>
  <si>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</si>
  <si>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</si>
  <si>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</si>
  <si>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</si>
  <si>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</si>
  <si>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</si>
  <si>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</si>
  <si>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</si>
  <si>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</si>
  <si>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</si>
  <si>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</si>
  <si>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</si>
  <si>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</si>
  <si>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</si>
  <si>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</si>
  <si>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</si>
  <si>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</si>
  <si>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</si>
  <si>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</si>
  <si>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</si>
  <si>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</si>
  <si>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</si>
  <si>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</si>
  <si>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</si>
  <si>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</si>
  <si>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Apaseo el Grande, Gto.</t>
  </si>
  <si>
    <t>Correspondiente del 1 de Enero 31 de Marzo de 2023</t>
  </si>
  <si>
    <t>DIRECTOR GENERAL</t>
  </si>
  <si>
    <t>CONTADORA GENERAL</t>
  </si>
  <si>
    <t xml:space="preserve">LIC. JOSE LUIS MANCERA SANCHEZ </t>
  </si>
  <si>
    <t xml:space="preserve">C.P. BLANCA BIBIANA VILLEGAS LUNA 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</si>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</sst>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3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F97880E1-2FF3-475F-A02C-2B313B37FE13}"/>
    <cellStyle name="Millares 2 3" xfId="16" xr:uid="{00000000-0005-0000-0000-000004000000}"/>
    <cellStyle name="Millares 2 4" xfId="20" xr:uid="{F35148EB-DD94-4BB8-ABA9-0F2B55C03B4F}"/>
    <cellStyle name="Millares 2 5" xfId="22" xr:uid="{9747E8C0-C00E-481F-AC9A-2556C11DDB21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1" defaultTableStyle="TableStyleMedium2" defaultPivotStyle="PivotStyleLight16">
    <tableStyle name="Invisible" pivot="0" table="0" count="0" xr9:uid="{79EAF639-6C52-49A2-92A7-B18BB316CE0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9" sqref="A1:E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659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660</v>
      </c>
      <c r="B3" s="152"/>
      <c r="C3" s="17"/>
      <c r="D3" s="14" t="s">
        <v>601</v>
      </c>
      <c r="E3" s="15">
        <v>1</v>
      </c>
    </row>
    <row r="4" spans="1:5" ht="18.95" customHeight="1" x14ac:dyDescent="0.2">
      <c r="A4" s="152" t="s">
        <v>620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621</v>
      </c>
    </row>
    <row r="41" spans="1:3" ht="12" thickBot="1" x14ac:dyDescent="0.25">
      <c r="A41" s="11"/>
      <c r="B41" s="12"/>
    </row>
    <row r="44" spans="1:3" x14ac:dyDescent="0.2">
      <c r="B44" s="4" t="s">
        <v>622</v>
      </c>
    </row>
    <row r="48" spans="1:3" x14ac:dyDescent="0.2">
      <c r="B48" s="4" t="s">
        <v>661</v>
      </c>
      <c r="C48" s="4" t="s">
        <v>662</v>
      </c>
    </row>
    <row r="49" spans="2:3" x14ac:dyDescent="0.2">
      <c r="B49" s="4" t="s">
        <v>663</v>
      </c>
      <c r="C49" s="4" t="s">
        <v>664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24" sqref="A1:E24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659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660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16147786.9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16147786.9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O27" sqref="O27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659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660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9823699.0800000001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639459.58000000007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528388.03</v>
      </c>
    </row>
    <row r="10" spans="1:3" x14ac:dyDescent="0.2">
      <c r="A10" s="85">
        <v>2.2999999999999998</v>
      </c>
      <c r="B10" s="72" t="s">
        <v>236</v>
      </c>
      <c r="C10" s="137">
        <v>22599.14</v>
      </c>
    </row>
    <row r="11" spans="1:3" x14ac:dyDescent="0.2">
      <c r="A11" s="85">
        <v>2.4</v>
      </c>
      <c r="B11" s="72" t="s">
        <v>237</v>
      </c>
      <c r="C11" s="137">
        <v>0</v>
      </c>
    </row>
    <row r="12" spans="1:3" x14ac:dyDescent="0.2">
      <c r="A12" s="85">
        <v>2.5</v>
      </c>
      <c r="B12" s="72" t="s">
        <v>238</v>
      </c>
      <c r="C12" s="137">
        <v>0</v>
      </c>
    </row>
    <row r="13" spans="1:3" x14ac:dyDescent="0.2">
      <c r="A13" s="85">
        <v>2.6</v>
      </c>
      <c r="B13" s="72" t="s">
        <v>239</v>
      </c>
      <c r="C13" s="137">
        <v>0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88472.41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591280</v>
      </c>
    </row>
    <row r="31" spans="1:3" x14ac:dyDescent="0.2">
      <c r="A31" s="85" t="s">
        <v>555</v>
      </c>
      <c r="B31" s="72" t="s">
        <v>438</v>
      </c>
      <c r="C31" s="137">
        <v>0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591280</v>
      </c>
    </row>
    <row r="34" spans="1:3" x14ac:dyDescent="0.2">
      <c r="A34" s="85">
        <v>3.6</v>
      </c>
      <c r="B34" s="72" t="s">
        <v>454</v>
      </c>
      <c r="C34" s="137">
        <v>0</v>
      </c>
    </row>
    <row r="35" spans="1:3" x14ac:dyDescent="0.2">
      <c r="A35" s="85">
        <v>3.7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9775519.5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659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613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660</v>
      </c>
      <c r="B3" s="174"/>
      <c r="C3" s="174"/>
      <c r="D3" s="174"/>
      <c r="E3" s="174"/>
      <c r="F3" s="174"/>
      <c r="G3" s="27" t="s">
        <v>604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665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42803792.329999998</v>
      </c>
      <c r="E36" s="34">
        <v>0</v>
      </c>
      <c r="F36" s="34">
        <f t="shared" si="0"/>
        <v>42803792.329999998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16147786.9</v>
      </c>
      <c r="E37" s="34">
        <v>-42803792.329999998</v>
      </c>
      <c r="F37" s="34">
        <f t="shared" si="0"/>
        <v>-26656005.43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-16147786.9</v>
      </c>
      <c r="E40" s="34">
        <v>0</v>
      </c>
      <c r="F40" s="34">
        <f t="shared" si="0"/>
        <v>-16147786.9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-42803792.329999998</v>
      </c>
      <c r="F41" s="34">
        <f t="shared" si="0"/>
        <v>-42803792.329999998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54219079.850000001</v>
      </c>
      <c r="E42" s="34">
        <v>-10047402.01</v>
      </c>
      <c r="F42" s="34">
        <f t="shared" si="0"/>
        <v>44171677.840000004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-11415287.52</v>
      </c>
      <c r="F43" s="34">
        <f t="shared" si="0"/>
        <v>-11415287.52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8951079.2599999998</v>
      </c>
      <c r="E44" s="34">
        <v>-8727376.3300000001</v>
      </c>
      <c r="F44" s="34">
        <f t="shared" si="0"/>
        <v>223702.9299999997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9823699.0800000001</v>
      </c>
      <c r="E45" s="34">
        <v>-9823699.0800000001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-238579</v>
      </c>
      <c r="E46" s="34">
        <v>238579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-254104.64</v>
      </c>
      <c r="E47" s="34">
        <v>10077803.720000001</v>
      </c>
      <c r="F47" s="34">
        <f t="shared" si="0"/>
        <v>9823699.0800000001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18" zoomScale="106" zoomScaleNormal="106" workbookViewId="0">
      <selection sqref="A1:H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659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660</v>
      </c>
      <c r="B3" s="155"/>
      <c r="C3" s="155"/>
      <c r="D3" s="155"/>
      <c r="E3" s="155"/>
      <c r="F3" s="155"/>
      <c r="G3" s="14" t="s">
        <v>604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20575265.859999999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1201.81</v>
      </c>
      <c r="D15" s="24">
        <v>1201.81</v>
      </c>
      <c r="E15" s="24">
        <v>1412.46</v>
      </c>
      <c r="F15" s="24">
        <v>833.46</v>
      </c>
      <c r="G15" s="24">
        <v>2659.46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48252.89</v>
      </c>
      <c r="D20" s="24">
        <v>48252.89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33697.199999999997</v>
      </c>
      <c r="D21" s="24">
        <v>33697.199999999997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8366858.2599999998</v>
      </c>
      <c r="D23" s="24">
        <v>8366858.2599999998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49112.55</v>
      </c>
    </row>
    <row r="42" spans="1:8" x14ac:dyDescent="0.2">
      <c r="A42" s="22">
        <v>1151</v>
      </c>
      <c r="B42" s="20" t="s">
        <v>222</v>
      </c>
      <c r="C42" s="24">
        <v>49112.55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46289831.719999999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1416000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411756.42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35441133.079999998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9020942.2200000007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35413886.890000001</v>
      </c>
      <c r="D62" s="24">
        <f t="shared" ref="D62:E62" si="0">SUM(D63:D70)</f>
        <v>0</v>
      </c>
      <c r="E62" s="24">
        <f t="shared" si="0"/>
        <v>22842823.73</v>
      </c>
    </row>
    <row r="63" spans="1:9" x14ac:dyDescent="0.2">
      <c r="A63" s="22">
        <v>1241</v>
      </c>
      <c r="B63" s="20" t="s">
        <v>236</v>
      </c>
      <c r="C63" s="24">
        <v>2323112.9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68725.56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14452458.48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60583.94</v>
      </c>
      <c r="D67" s="24">
        <v>0</v>
      </c>
      <c r="E67" s="24">
        <v>22842823.73</v>
      </c>
    </row>
    <row r="68" spans="1:9" x14ac:dyDescent="0.2">
      <c r="A68" s="22">
        <v>1246</v>
      </c>
      <c r="B68" s="20" t="s">
        <v>241</v>
      </c>
      <c r="C68" s="24">
        <v>18509006.010000002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866662.43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866662.43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3102230.28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3102230.28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1303952.73</v>
      </c>
      <c r="D110" s="24">
        <f>SUM(D111:D119)</f>
        <v>1303952.73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38429.11</v>
      </c>
      <c r="D112" s="24">
        <f t="shared" ref="D112:D119" si="1">C112</f>
        <v>38429.11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278220.79999999999</v>
      </c>
      <c r="D117" s="24">
        <f t="shared" si="1"/>
        <v>278220.79999999999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987302.82</v>
      </c>
      <c r="D119" s="24">
        <f t="shared" si="1"/>
        <v>987302.82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A218" sqref="A1:E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659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660</v>
      </c>
      <c r="B3" s="153"/>
      <c r="C3" s="153"/>
      <c r="D3" s="14" t="s">
        <v>604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16144158.379999999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411888.59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411888.59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15732269.789999999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15732269.789999999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3628.52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3628.52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3628.52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9775520.1199999992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9775520.1199999992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4157938.5399999996</v>
      </c>
      <c r="D100" s="53">
        <f t="shared" ref="D100:D163" si="0">C100/$C$98</f>
        <v>0.4253419244151686</v>
      </c>
      <c r="E100" s="49"/>
    </row>
    <row r="101" spans="1:5" x14ac:dyDescent="0.2">
      <c r="A101" s="51">
        <v>5111</v>
      </c>
      <c r="B101" s="49" t="s">
        <v>360</v>
      </c>
      <c r="C101" s="52">
        <v>2114177</v>
      </c>
      <c r="D101" s="53">
        <f t="shared" si="0"/>
        <v>0.21627258437886579</v>
      </c>
      <c r="E101" s="49"/>
    </row>
    <row r="102" spans="1:5" x14ac:dyDescent="0.2">
      <c r="A102" s="51">
        <v>5112</v>
      </c>
      <c r="B102" s="49" t="s">
        <v>361</v>
      </c>
      <c r="C102" s="52">
        <v>343825.36</v>
      </c>
      <c r="D102" s="53">
        <f t="shared" si="0"/>
        <v>3.5172078393717228E-2</v>
      </c>
      <c r="E102" s="49"/>
    </row>
    <row r="103" spans="1:5" x14ac:dyDescent="0.2">
      <c r="A103" s="51">
        <v>5113</v>
      </c>
      <c r="B103" s="49" t="s">
        <v>362</v>
      </c>
      <c r="C103" s="52">
        <v>187921.59</v>
      </c>
      <c r="D103" s="53">
        <f t="shared" si="0"/>
        <v>1.9223692212092754E-2</v>
      </c>
      <c r="E103" s="49"/>
    </row>
    <row r="104" spans="1:5" x14ac:dyDescent="0.2">
      <c r="A104" s="51">
        <v>5114</v>
      </c>
      <c r="B104" s="49" t="s">
        <v>363</v>
      </c>
      <c r="C104" s="52">
        <v>667196.68999999994</v>
      </c>
      <c r="D104" s="53">
        <f t="shared" si="0"/>
        <v>6.8251784233451102E-2</v>
      </c>
      <c r="E104" s="49"/>
    </row>
    <row r="105" spans="1:5" x14ac:dyDescent="0.2">
      <c r="A105" s="51">
        <v>5115</v>
      </c>
      <c r="B105" s="49" t="s">
        <v>364</v>
      </c>
      <c r="C105" s="52">
        <v>194786.9</v>
      </c>
      <c r="D105" s="53">
        <f t="shared" si="0"/>
        <v>1.9925988347308521E-2</v>
      </c>
      <c r="E105" s="49"/>
    </row>
    <row r="106" spans="1:5" x14ac:dyDescent="0.2">
      <c r="A106" s="51">
        <v>5116</v>
      </c>
      <c r="B106" s="49" t="s">
        <v>365</v>
      </c>
      <c r="C106" s="52">
        <v>650031</v>
      </c>
      <c r="D106" s="53">
        <f t="shared" si="0"/>
        <v>6.6495796849733252E-2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1551750.71</v>
      </c>
      <c r="D107" s="53">
        <f t="shared" si="0"/>
        <v>0.15873842935735272</v>
      </c>
      <c r="E107" s="49"/>
    </row>
    <row r="108" spans="1:5" x14ac:dyDescent="0.2">
      <c r="A108" s="51">
        <v>5121</v>
      </c>
      <c r="B108" s="49" t="s">
        <v>367</v>
      </c>
      <c r="C108" s="52">
        <v>47112.51</v>
      </c>
      <c r="D108" s="53">
        <f t="shared" si="0"/>
        <v>4.8194376791891877E-3</v>
      </c>
      <c r="E108" s="49"/>
    </row>
    <row r="109" spans="1:5" x14ac:dyDescent="0.2">
      <c r="A109" s="51">
        <v>5122</v>
      </c>
      <c r="B109" s="49" t="s">
        <v>368</v>
      </c>
      <c r="C109" s="52">
        <v>17562.22</v>
      </c>
      <c r="D109" s="53">
        <f t="shared" si="0"/>
        <v>1.7965509542626774E-3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829226.08</v>
      </c>
      <c r="D111" s="53">
        <f t="shared" si="0"/>
        <v>8.4826798965250361E-2</v>
      </c>
      <c r="E111" s="49"/>
    </row>
    <row r="112" spans="1:5" x14ac:dyDescent="0.2">
      <c r="A112" s="51">
        <v>5125</v>
      </c>
      <c r="B112" s="49" t="s">
        <v>371</v>
      </c>
      <c r="C112" s="52">
        <v>56466</v>
      </c>
      <c r="D112" s="53">
        <f t="shared" si="0"/>
        <v>5.7762655395158661E-3</v>
      </c>
      <c r="E112" s="49"/>
    </row>
    <row r="113" spans="1:5" x14ac:dyDescent="0.2">
      <c r="A113" s="51">
        <v>5126</v>
      </c>
      <c r="B113" s="49" t="s">
        <v>372</v>
      </c>
      <c r="C113" s="52">
        <v>344368.87</v>
      </c>
      <c r="D113" s="53">
        <f t="shared" si="0"/>
        <v>3.5227677481369658E-2</v>
      </c>
      <c r="E113" s="49"/>
    </row>
    <row r="114" spans="1:5" x14ac:dyDescent="0.2">
      <c r="A114" s="51">
        <v>5127</v>
      </c>
      <c r="B114" s="49" t="s">
        <v>373</v>
      </c>
      <c r="C114" s="52">
        <v>2835.51</v>
      </c>
      <c r="D114" s="53">
        <f t="shared" si="0"/>
        <v>2.9006231537478543E-4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254179.52</v>
      </c>
      <c r="D116" s="53">
        <f t="shared" si="0"/>
        <v>2.600163642239018E-2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4065830.8699999996</v>
      </c>
      <c r="D117" s="53">
        <f t="shared" si="0"/>
        <v>0.41591964622747868</v>
      </c>
      <c r="E117" s="49"/>
    </row>
    <row r="118" spans="1:5" x14ac:dyDescent="0.2">
      <c r="A118" s="51">
        <v>5131</v>
      </c>
      <c r="B118" s="49" t="s">
        <v>377</v>
      </c>
      <c r="C118" s="52">
        <v>2622274.92</v>
      </c>
      <c r="D118" s="53">
        <f t="shared" si="0"/>
        <v>0.26824914560147212</v>
      </c>
      <c r="E118" s="49"/>
    </row>
    <row r="119" spans="1:5" x14ac:dyDescent="0.2">
      <c r="A119" s="51">
        <v>5132</v>
      </c>
      <c r="B119" s="49" t="s">
        <v>378</v>
      </c>
      <c r="C119" s="52">
        <v>6600</v>
      </c>
      <c r="D119" s="53">
        <f t="shared" si="0"/>
        <v>6.7515589134708879E-4</v>
      </c>
      <c r="E119" s="49"/>
    </row>
    <row r="120" spans="1:5" x14ac:dyDescent="0.2">
      <c r="A120" s="51">
        <v>5133</v>
      </c>
      <c r="B120" s="49" t="s">
        <v>379</v>
      </c>
      <c r="C120" s="52">
        <v>58545</v>
      </c>
      <c r="D120" s="53">
        <f t="shared" si="0"/>
        <v>5.9889396452901993E-3</v>
      </c>
      <c r="E120" s="49"/>
    </row>
    <row r="121" spans="1:5" x14ac:dyDescent="0.2">
      <c r="A121" s="51">
        <v>5134</v>
      </c>
      <c r="B121" s="49" t="s">
        <v>380</v>
      </c>
      <c r="C121" s="52">
        <v>214814.25</v>
      </c>
      <c r="D121" s="53">
        <f t="shared" si="0"/>
        <v>2.1974713095879752E-2</v>
      </c>
      <c r="E121" s="49"/>
    </row>
    <row r="122" spans="1:5" x14ac:dyDescent="0.2">
      <c r="A122" s="51">
        <v>5135</v>
      </c>
      <c r="B122" s="49" t="s">
        <v>381</v>
      </c>
      <c r="C122" s="52">
        <v>289469.38</v>
      </c>
      <c r="D122" s="53">
        <f t="shared" si="0"/>
        <v>2.9611660192665024E-2</v>
      </c>
      <c r="E122" s="49"/>
    </row>
    <row r="123" spans="1:5" x14ac:dyDescent="0.2">
      <c r="A123" s="51">
        <v>5136</v>
      </c>
      <c r="B123" s="49" t="s">
        <v>382</v>
      </c>
      <c r="C123" s="52">
        <v>17600</v>
      </c>
      <c r="D123" s="53">
        <f t="shared" si="0"/>
        <v>1.8004157102589034E-3</v>
      </c>
      <c r="E123" s="49"/>
    </row>
    <row r="124" spans="1:5" x14ac:dyDescent="0.2">
      <c r="A124" s="51">
        <v>5137</v>
      </c>
      <c r="B124" s="49" t="s">
        <v>383</v>
      </c>
      <c r="C124" s="52">
        <v>1683.44</v>
      </c>
      <c r="D124" s="53">
        <f t="shared" si="0"/>
        <v>1.7220976268626412E-4</v>
      </c>
      <c r="E124" s="49"/>
    </row>
    <row r="125" spans="1:5" x14ac:dyDescent="0.2">
      <c r="A125" s="51">
        <v>5138</v>
      </c>
      <c r="B125" s="49" t="s">
        <v>384</v>
      </c>
      <c r="C125" s="52">
        <v>172855.88</v>
      </c>
      <c r="D125" s="53">
        <f t="shared" si="0"/>
        <v>1.7682525111512942E-2</v>
      </c>
      <c r="E125" s="49"/>
    </row>
    <row r="126" spans="1:5" x14ac:dyDescent="0.2">
      <c r="A126" s="51">
        <v>5139</v>
      </c>
      <c r="B126" s="49" t="s">
        <v>385</v>
      </c>
      <c r="C126" s="52">
        <v>681988</v>
      </c>
      <c r="D126" s="53">
        <f t="shared" si="0"/>
        <v>6.9764881216366426E-2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E3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659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660</v>
      </c>
      <c r="B3" s="156"/>
      <c r="C3" s="156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842981.52</v>
      </c>
    </row>
    <row r="9" spans="1:5" x14ac:dyDescent="0.2">
      <c r="A9" s="33">
        <v>3120</v>
      </c>
      <c r="B9" s="29" t="s">
        <v>464</v>
      </c>
      <c r="C9" s="34">
        <v>99700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6372266.7800000003</v>
      </c>
    </row>
    <row r="15" spans="1:5" x14ac:dyDescent="0.2">
      <c r="A15" s="33">
        <v>3220</v>
      </c>
      <c r="B15" s="29" t="s">
        <v>468</v>
      </c>
      <c r="C15" s="34">
        <v>84544021.150000006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E130" sqref="A1:E13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659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660</v>
      </c>
      <c r="B3" s="156"/>
      <c r="C3" s="156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1546129.27</v>
      </c>
      <c r="D9" s="34">
        <v>733149.44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20575265.859999999</v>
      </c>
      <c r="D11" s="34">
        <v>14894098.57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22121395.129999999</v>
      </c>
      <c r="D15" s="123">
        <f>SUM(D8:D14)</f>
        <v>15627248.01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111071.55</v>
      </c>
      <c r="D28" s="123">
        <f>SUM(D29:D36)</f>
        <v>111071.55</v>
      </c>
    </row>
    <row r="29" spans="1:4" x14ac:dyDescent="0.2">
      <c r="A29" s="33">
        <v>1241</v>
      </c>
      <c r="B29" s="29" t="s">
        <v>236</v>
      </c>
      <c r="C29" s="34">
        <v>22599.14</v>
      </c>
      <c r="D29" s="34">
        <v>22599.14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88472.41</v>
      </c>
      <c r="D34" s="34">
        <v>88472.41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111071.55</v>
      </c>
      <c r="D43" s="123">
        <f>D20+D28+D37</f>
        <v>111071.55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6372266.7800000003</v>
      </c>
      <c r="D47" s="123">
        <v>7864297.6900000004</v>
      </c>
    </row>
    <row r="48" spans="1:5" x14ac:dyDescent="0.2">
      <c r="A48" s="33"/>
      <c r="B48" s="124" t="s">
        <v>614</v>
      </c>
      <c r="C48" s="123">
        <f>C51+C63+C91+C94+C49</f>
        <v>0</v>
      </c>
      <c r="D48" s="123">
        <f>D51+D63+D91+D94+D49</f>
        <v>3137011.48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647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0</v>
      </c>
      <c r="D63" s="123">
        <f>D64+D73+D76+D82</f>
        <v>3060482.48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3060482.48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2996800.16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63682.32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0</v>
      </c>
      <c r="D94" s="123">
        <f>SUM(D95:D99)</f>
        <v>76529</v>
      </c>
    </row>
    <row r="95" spans="1:4" x14ac:dyDescent="0.2">
      <c r="A95" s="33">
        <v>2111</v>
      </c>
      <c r="B95" s="29" t="s">
        <v>628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0</v>
      </c>
      <c r="D97" s="34">
        <v>76529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648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649</v>
      </c>
      <c r="C102" s="149">
        <v>0</v>
      </c>
      <c r="D102" s="149">
        <v>0</v>
      </c>
    </row>
    <row r="103" spans="1:4" x14ac:dyDescent="0.2">
      <c r="A103" s="143"/>
      <c r="B103" s="148" t="s">
        <v>650</v>
      </c>
      <c r="C103" s="149">
        <v>0</v>
      </c>
      <c r="D103" s="149">
        <v>0</v>
      </c>
    </row>
    <row r="104" spans="1:4" x14ac:dyDescent="0.2">
      <c r="A104" s="143"/>
      <c r="B104" s="148" t="s">
        <v>651</v>
      </c>
      <c r="C104" s="149">
        <v>0</v>
      </c>
      <c r="D104" s="149">
        <v>0</v>
      </c>
    </row>
    <row r="105" spans="1:4" x14ac:dyDescent="0.2">
      <c r="A105" s="143"/>
      <c r="B105" s="148" t="s">
        <v>652</v>
      </c>
      <c r="C105" s="149">
        <v>0</v>
      </c>
      <c r="D105" s="149">
        <v>0</v>
      </c>
    </row>
    <row r="106" spans="1:4" x14ac:dyDescent="0.2">
      <c r="A106" s="143"/>
      <c r="B106" s="150" t="s">
        <v>653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654</v>
      </c>
      <c r="C108" s="149">
        <v>0</v>
      </c>
      <c r="D108" s="149">
        <v>0</v>
      </c>
    </row>
    <row r="109" spans="1:4" x14ac:dyDescent="0.2">
      <c r="A109" s="143"/>
      <c r="B109" s="150" t="s">
        <v>655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656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6372266.7800000003</v>
      </c>
      <c r="D122" s="123">
        <f>D47+D48+D100-D106-D109</f>
        <v>11001309.17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2023-04-28T15:34:40Z</cp:lastPrinted>
  <dcterms:created xsi:type="dcterms:W3CDTF">2012-12-11T20:36:24Z</dcterms:created>
  <dcterms:modified xsi:type="dcterms:W3CDTF">2023-04-28T22:07:16Z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