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<sst xmlns="http://schemas.openxmlformats.org/spreadsheetml/2006/main" count="951" uniqueCount="674">
  <si>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</si>
  <si>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</si>
  <si>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</si>
  <si>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</si>
  <si>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</si>
  <si>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</si>
  <si>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</si>
  <si>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</si>
  <si>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</si>
  <si>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</si>
  <si>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</si>
  <si>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</si>
  <si>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</si>
  <si>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</si>
  <si>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</si>
  <si>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</si>
  <si>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</si>
  <si>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</si>
  <si>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</si>
  <si>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</si>
  <si>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</si>
  <si>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</si>
  <si>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</si>
  <si>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</si>
  <si>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</si>
  <si>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</si>
  <si>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</si>
  <si>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</si>
  <si>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</si>
  <si>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</si>
  <si>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</si>
  <si>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</si>
  <si>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</si>
  <si>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</si>
  <si>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</si>
  <si>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</si>
  <si>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</si>
  <si>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</si>
  <si>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</si>
  <si>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</si>
  <si>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</si>
  <si>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</si>
  <si>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</si>
  <si>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</si>
  <si>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</si>
  <si>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</si>
  <si>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</si>
  <si>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</si>
  <si>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</si>
  <si>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</si>
  <si>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</si>
  <si>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</si>
  <si>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</si>
  <si>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</si>
  <si>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</si>
  <si>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</si>
  <si>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</si>
  <si>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</si>
  <si>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</si>
  <si>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</si>
  <si>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</si>
  <si>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</si>
  <si>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</si>
  <si>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</si>
  <si>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</si>
  <si>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</si>
  <si>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</si>
  <si>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</si>
  <si>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</si>
  <si>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</si>
  <si>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</si>
  <si>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</si>
  <si>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</si>
  <si>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</si>
  <si>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</si>
  <si>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</si>
  <si>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</si>
  <si>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</si>
  <si>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</si>
  <si>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</si>
  <si>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</si>
  <si>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</si>
  <si>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</si>
  <si>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</si>
  <si>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</si>
  <si>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</si>
  <si>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</si>
  <si>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</si>
  <si>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</si>
  <si>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</si>
  <si>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</si>
  <si>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</si>
  <si>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</si>
  <si>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</si>
  <si>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</si>
  <si>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</si>
  <si>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</si>
  <si>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</si>
  <si>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</si>
  <si>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</si>
  <si>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</si>
  <si>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</si>
  <si>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</si>
  <si>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</si>
  <si>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</si>
  <si>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</si>
  <si>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</si>
  <si>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</si>
  <si>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</si>
  <si>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</si>
  <si>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</si>
  <si>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</si>
  <si>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</si>
  <si>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</si>
  <si>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</si>
  <si>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</si>
  <si>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</si>
  <si>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</si>
  <si>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</si>
  <si>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</si>
  <si>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</si>
  <si>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</si>
  <si>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</si>
  <si>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</si>
  <si>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</si>
  <si>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</si>
  <si>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</si>
  <si>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</si>
  <si>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</si>
  <si>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</si>
  <si>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</si>
  <si>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</si>
  <si>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</si>
  <si>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</si>
  <si>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</si>
  <si>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</si>
  <si>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</si>
  <si>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</si>
  <si>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</si>
  <si>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</si>
  <si>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</si>
  <si>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</si>
  <si>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</si>
  <si>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</si>
  <si>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</si>
  <si>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</si>
  <si>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</si>
  <si>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</si>
  <si>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</si>
  <si>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</si>
  <si>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</si>
  <si>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</si>
  <si>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</si>
  <si>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</si>
  <si>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</si>
  <si>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</si>
  <si>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</si>
  <si>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</si>
  <si>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</si>
  <si>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</si>
  <si>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</si>
  <si>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</si>
  <si>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</si>
  <si>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</si>
  <si>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</si>
  <si>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</si>
  <si>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</si>
  <si>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</si>
  <si>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</si>
  <si>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</si>
  <si>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</si>
  <si>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</si>
  <si>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</si>
  <si>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</si>
  <si>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</si>
  <si>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</si>
  <si>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</si>
  <si>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</si>
  <si>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</si>
  <si>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</si>
  <si>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</si>
  <si>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</si>
  <si>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</si>
  <si>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</si>
  <si>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</si>
  <si>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</si>
  <si>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</si>
  <si>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</si>
  <si>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</si>
  <si>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</si>
  <si>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</si>
  <si>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</si>
  <si>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</si>
  <si>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</si>
  <si>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</si>
  <si>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</si>
  <si>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</si>
  <si>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</si>
  <si>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</si>
  <si>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</si>
  <si>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</si>
  <si>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</si>
  <si>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</si>
  <si>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</si>
  <si>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</si>
  <si>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</si>
  <si>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</si>
  <si>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</si>
  <si>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</si>
  <si>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</si>
  <si>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</si>
  <si>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</si>
  <si>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</si>
  <si>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</si>
  <si>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</si>
  <si>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</si>
  <si>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</si>
  <si>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</si>
  <si>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</si>
  <si>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</si>
  <si>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</si>
  <si>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</si>
  <si>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</si>
  <si>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</si>
  <si>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</si>
  <si>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</si>
  <si>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</si>
  <si>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</si>
  <si>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</si>
  <si>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</si>
  <si>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</si>
  <si>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</si>
  <si>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</si>
  <si>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</si>
  <si>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</si>
  <si>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</si>
  <si>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</si>
  <si>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</si>
  <si>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</si>
  <si>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</si>
  <si>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</si>
  <si>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</si>
  <si>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</si>
  <si>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</si>
  <si>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</si>
  <si>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</si>
  <si>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</si>
  <si>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</si>
  <si>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</si>
  <si>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</si>
  <si>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</si>
  <si>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</si>
  <si>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</si>
  <si>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</si>
  <si>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</si>
  <si>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</si>
  <si>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</si>
  <si>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</si>
  <si>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</si>
  <si>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</si>
  <si>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</si>
  <si>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</si>
  <si>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</si>
  <si>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</si>
  <si>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</si>
  <si>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</si>
  <si>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</si>
  <si>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</si>
  <si>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</si>
  <si>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</si>
  <si>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</si>
  <si>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</si>
  <si>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</si>
  <si>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</si>
  <si>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</si>
  <si>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</si>
  <si>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</si>
  <si>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</si>
  <si>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</si>
  <si>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</si>
  <si>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</si>
  <si>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</si>
  <si>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</si>
  <si>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</si>
  <si>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</si>
  <si>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</si>
  <si>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</si>
  <si>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</si>
  <si>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</si>
  <si>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</si>
  <si>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</si>
  <si>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</si>
  <si>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</si>
  <si>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</si>
  <si>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</si>
  <si>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</si>
  <si>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</si>
  <si>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</si>
  <si>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</si>
  <si>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</si>
  <si>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</si>
  <si>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</si>
  <si>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</si>
  <si>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</si>
  <si>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</si>
  <si>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</si>
  <si>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</si>
  <si>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</si>
  <si>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</si>
  <si>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</si>
  <si>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</si>
  <si>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</si>
  <si>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</si>
  <si>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</si>
  <si>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</si>
  <si>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</si>
  <si>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</si>
  <si>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</si>
  <si>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</si>
  <si>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</si>
  <si>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</si>
  <si>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</si>
  <si>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</si>
  <si>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</si>
  <si>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</si>
  <si>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</si>
  <si>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</si>
  <si>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</si>
  <si>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</si>
  <si>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</si>
  <si>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</si>
  <si>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</si>
  <si>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</si>
  <si>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</si>
  <si>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</si>
  <si>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</si>
  <si>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</si>
  <si>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</si>
  <si>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</si>
  <si>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</si>
  <si>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</si>
  <si>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</si>
  <si>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</si>
  <si>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</si>
  <si>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</si>
  <si>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</si>
  <si>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</si>
  <si>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</si>
  <si>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</si>
  <si>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</si>
  <si>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</si>
  <si>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</si>
  <si>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</si>
  <si>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</si>
  <si>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</si>
  <si>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</si>
  <si>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</si>
  <si>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</si>
  <si>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</si>
  <si>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</si>
  <si>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</si>
  <si>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</si>
  <si>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</si>
  <si>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</si>
  <si>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</si>
  <si>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</si>
  <si>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</si>
  <si>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</si>
  <si>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</si>
  <si>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</si>
  <si>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</si>
  <si>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</si>
  <si>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</si>
  <si>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</si>
  <si>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</si>
  <si>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</si>
  <si>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</si>
  <si>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</si>
  <si>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</si>
  <si>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</si>
  <si>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</si>
  <si>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</si>
  <si>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</si>
  <si>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</si>
  <si>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</si>
  <si>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</si>
  <si>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</si>
  <si>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</si>
  <si>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</si>
  <si>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</si>
  <si>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</si>
  <si>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</si>
  <si>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</si>
  <si>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</si>
  <si>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</si>
  <si>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</si>
  <si>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</si>
  <si>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</si>
  <si>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</si>
  <si>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</si>
  <si>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</si>
  <si>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</si>
  <si>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</si>
  <si>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</si>
  <si>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</si>
  <si>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</si>
  <si>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</si>
  <si>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</si>
  <si>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</si>
  <si>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</si>
  <si>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</si>
  <si>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</si>
  <si>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</si>
  <si>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</si>
  <si>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</si>
  <si>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</si>
  <si>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</si>
  <si>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</si>
  <si>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</si>
  <si>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</si>
  <si>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</si>
  <si>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</si>
  <si>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</si>
  <si>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</si>
  <si>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</si>
  <si>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</si>
  <si>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</si>
  <si>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</si>
  <si>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</si>
  <si>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</si>
  <si>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</si>
  <si>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</si>
  <si>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</si>
  <si>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</si>
  <si>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</si>
  <si>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</si>
  <si>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</si>
  <si>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</si>
  <si>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</si>
  <si>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</si>
  <si>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</si>
  <si>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</si>
  <si>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</si>
  <si>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</si>
  <si>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</si>
  <si>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</si>
  <si>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</si>
  <si>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</si>
  <si>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</si>
  <si>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</si>
  <si>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</si>
  <si>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</si>
  <si>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</si>
  <si>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</si>
  <si>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</si>
  <si>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</si>
  <si>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</si>
  <si>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</si>
  <si>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</si>
  <si>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</si>
  <si>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</si>
  <si>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</si>
  <si>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</si>
  <si>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</si>
  <si>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</si>
  <si>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</si>
  <si>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</si>
  <si>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</si>
  <si>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</si>
  <si>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</si>
  <si>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</si>
  <si>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</si>
  <si>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</si>
  <si>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</si>
  <si>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</si>
  <si>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</si>
  <si>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</si>
  <si>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</si>
  <si>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</si>
  <si>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</si>
  <si>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</si>
  <si>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</si>
  <si>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</si>
  <si>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</si>
  <si>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</si>
  <si>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</si>
  <si>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</si>
  <si>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</si>
  <si>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</si>
  <si>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</si>
  <si>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</si>
  <si>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</si>
  <si>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</si>
  <si>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</si>
  <si>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</si>
  <si>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</si>
  <si>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</si>
  <si>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</si>
  <si>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</si>
  <si>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</si>
  <si>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</si>
  <si>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</si>
  <si>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</si>
  <si>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</si>
  <si>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</si>
  <si>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</si>
  <si>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</si>
  <si>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</si>
  <si>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</si>
  <si>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</si>
  <si>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</si>
  <si>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</si>
  <si>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</si>
  <si>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</si>
  <si>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</si>
  <si>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</si>
  <si>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</si>
  <si>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</si>
  <si>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</si>
  <si>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</si>
  <si>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</si>
  <si>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</si>
  <si>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</si>
  <si>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</si>
  <si>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</si>
  <si>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</si>
  <si>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</si>
  <si>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</si>
  <si>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</si>
  <si>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</si>
  <si>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</si>
  <si>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</si>
  <si>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</si>
  <si>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</si>
  <si>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</si>
  <si>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</si>
  <si>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</si>
  <si>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</si>
  <si>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</si>
  <si>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</si>
  <si>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</si>
  <si>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</si>
  <si>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</si>
  <si>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</si>
  <si>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</si>
  <si>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</si>
  <si>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</si>
  <si>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</si>
  <si>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</si>
  <si>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</si>
  <si>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</si>
  <si>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</si>
  <si>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</si>
  <si>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</si>
  <si>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</si>
  <si>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</si>
  <si>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</si>
  <si>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</si>
  <si>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</si>
  <si>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</si>
  <si>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</si>
  <si>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</si>
  <si>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</si>
  <si>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</si>
  <si>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</si>
  <si>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</si>
  <si>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</si>
  <si>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</si>
  <si>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</si>
  <si>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</si>
  <si>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</si>
  <si>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</si>
  <si>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</si>
  <si>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</si>
  <si>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</si>
  <si>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</si>
  <si>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</si>
  <si>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</si>
  <si>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</si>
  <si>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</si>
  <si>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</si>
  <si>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</si>
  <si>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</si>
  <si>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</si>
  <si>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</si>
  <si>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</si>
  <si>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</si>
  <si>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</si>
  <si>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</si>
  <si>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</si>
  <si>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</si>
  <si>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</si>
  <si>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</si>
  <si>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</si>
  <si>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</si>
  <si>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</si>
  <si>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</si>
  <si>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</si>
  <si>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</si>
  <si>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</si>
  <si>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</si>
  <si>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</si>
  <si>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</si>
  <si>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</si>
  <si>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</si>
  <si>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</si>
  <si>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</si>
  <si>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</si>
  <si>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</si>
  <si>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</si>
  <si>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</si>
  <si>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</si>
  <si>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</si>
  <si>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</si>
  <si>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</si>
  <si>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</si>
  <si>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</si>
  <si>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</si>
  <si>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</si>
  <si>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</si>
  <si>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</si>
  <si>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</si>
  <si>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</si>
  <si>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</si>
  <si>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</si>
  <si>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</si>
  <si>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</si>
  <si>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</si>
  <si>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</si>
  <si>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</si>
  <si>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</si>
  <si>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</si>
  <si>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</si>
  <si>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</si>
  <si>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</si>
  <si>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</si>
  <si>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</si>
  <si>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</si>
  <si>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</si>
  <si>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</si>
  <si>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</si>
  <si>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</si>
  <si>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</si>
  <si>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</si>
  <si>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</si>
  <si>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</si>
  <si>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</si>
  <si>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</si>
  <si>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</si>
  <si>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</si>
  <si>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</si>
  <si>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</si>
  <si>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</si>
  <si>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</si>
  <si>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</si>
  <si>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</si>
  <si>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</si>
  <si>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</si>
  <si>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</si>
  <si>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</si>
  <si>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</si>
  <si>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</si>
  <si>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</si>
  <si>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</si>
  <si>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</si>
  <si>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</si>
  <si>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</si>
  <si>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</si>
  <si>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</si>
  <si>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</si>
  <si>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</si>
  <si>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</si>
  <si>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Apaseo el Grande, Guanajuato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</si>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</sst>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636</v>
      </c>
    </row>
    <row r="41" spans="1:2" ht="10.9" thickBot="1" x14ac:dyDescent="0.25">
      <c r="A41" s="11"/>
      <c r="B41" s="12"/>
    </row>
    <row r="44" spans="1:2" ht="10.15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3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432748732.98000002</v>
      </c>
    </row>
    <row r="6" spans="1:3" ht="10.15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ht="10.15" x14ac:dyDescent="0.2">
      <c r="A18" s="70">
        <v>3.3</v>
      </c>
      <c r="B18" s="65" t="s">
        <v>535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82</v>
      </c>
      <c r="B20" s="73"/>
      <c r="C20" s="145">
        <f>C5+C7-C15</f>
        <v>432748732.98000002</v>
      </c>
    </row>
    <row r="22" spans="1:3" ht="10.15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ht="10.15" x14ac:dyDescent="0.2">
      <c r="A4" s="179" t="s">
        <v>626</v>
      </c>
      <c r="B4" s="180"/>
      <c r="C4" s="181"/>
    </row>
    <row r="5" spans="1:3" ht="10.15" x14ac:dyDescent="0.2">
      <c r="A5" s="84" t="s">
        <v>538</v>
      </c>
      <c r="B5" s="58"/>
      <c r="C5" s="149">
        <v>314086029.48000002</v>
      </c>
    </row>
    <row r="6" spans="1:3" ht="10.15" x14ac:dyDescent="0.2">
      <c r="A6" s="78"/>
      <c r="B6" s="60"/>
      <c r="C6" s="79"/>
    </row>
    <row r="7" spans="1:3" ht="10.15" x14ac:dyDescent="0.2">
      <c r="A7" s="68" t="s">
        <v>539</v>
      </c>
      <c r="B7" s="80"/>
      <c r="C7" s="146">
        <f>SUM(C8:C28)</f>
        <v>22330116.399999999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1935916.83</v>
      </c>
    </row>
    <row r="11" spans="1:3" x14ac:dyDescent="0.2">
      <c r="A11" s="90">
        <v>2.4</v>
      </c>
      <c r="B11" s="77" t="s">
        <v>240</v>
      </c>
      <c r="C11" s="150">
        <v>197417.57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662602.88</v>
      </c>
    </row>
    <row r="15" spans="1:3" x14ac:dyDescent="0.2">
      <c r="A15" s="90">
        <v>2.8</v>
      </c>
      <c r="B15" s="77" t="s">
        <v>244</v>
      </c>
      <c r="C15" s="150">
        <v>569016.97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18965162.149999999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13611942.5</v>
      </c>
    </row>
    <row r="31" spans="1:3" x14ac:dyDescent="0.2">
      <c r="A31" s="90" t="s">
        <v>560</v>
      </c>
      <c r="B31" s="77" t="s">
        <v>441</v>
      </c>
      <c r="C31" s="150">
        <v>13611942.5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ht="10.15" x14ac:dyDescent="0.2">
      <c r="A37" s="90" t="s">
        <v>568</v>
      </c>
      <c r="B37" s="85" t="s">
        <v>569</v>
      </c>
      <c r="C37" s="152">
        <v>0</v>
      </c>
    </row>
    <row r="38" spans="1:3" ht="10.15" x14ac:dyDescent="0.2">
      <c r="A38" s="78"/>
      <c r="B38" s="81"/>
      <c r="C38" s="82"/>
    </row>
    <row r="39" spans="1:3" ht="10.15" x14ac:dyDescent="0.2">
      <c r="A39" s="83" t="s">
        <v>84</v>
      </c>
      <c r="B39" s="58"/>
      <c r="C39" s="145">
        <f>C5-C7+C30</f>
        <v>305367855.58000004</v>
      </c>
    </row>
    <row r="41" spans="1:3" ht="10.15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13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15" x14ac:dyDescent="0.2">
      <c r="A39" s="43">
        <v>8000</v>
      </c>
      <c r="B39" s="44" t="s">
        <v>97</v>
      </c>
    </row>
    <row r="40" spans="1:6" ht="10.15" x14ac:dyDescent="0.2">
      <c r="A40" s="29">
        <v>8110</v>
      </c>
      <c r="B40" s="29" t="s">
        <v>96</v>
      </c>
      <c r="C40" s="34">
        <v>0</v>
      </c>
      <c r="D40" s="34">
        <v>1655658519.9000001</v>
      </c>
      <c r="E40" s="34">
        <v>-1655658519.9000001</v>
      </c>
      <c r="F40" s="34">
        <f t="shared" si="0"/>
        <v>0</v>
      </c>
    </row>
    <row r="41" spans="1:6" ht="10.15" x14ac:dyDescent="0.2">
      <c r="A41" s="29">
        <v>8120</v>
      </c>
      <c r="B41" s="29" t="s">
        <v>95</v>
      </c>
      <c r="C41" s="34">
        <v>0</v>
      </c>
      <c r="D41" s="34">
        <v>4399135977.7700005</v>
      </c>
      <c r="E41" s="34">
        <v>-4399135977.7700005</v>
      </c>
      <c r="F41" s="34">
        <f t="shared" si="0"/>
        <v>0</v>
      </c>
    </row>
    <row r="42" spans="1:6" ht="10.15" x14ac:dyDescent="0.2">
      <c r="A42" s="29">
        <v>8130</v>
      </c>
      <c r="B42" s="29" t="s">
        <v>94</v>
      </c>
      <c r="C42" s="34">
        <v>0</v>
      </c>
      <c r="D42" s="34">
        <v>1393998207.6600001</v>
      </c>
      <c r="E42" s="34">
        <v>-1393998207.6600001</v>
      </c>
      <c r="F42" s="34">
        <f t="shared" si="0"/>
        <v>0</v>
      </c>
    </row>
    <row r="43" spans="1:6" ht="10.15" x14ac:dyDescent="0.2">
      <c r="A43" s="29">
        <v>8140</v>
      </c>
      <c r="B43" s="29" t="s">
        <v>93</v>
      </c>
      <c r="C43" s="34">
        <v>0</v>
      </c>
      <c r="D43" s="34">
        <v>3131707233.4000001</v>
      </c>
      <c r="E43" s="34">
        <v>-3131707233.4000001</v>
      </c>
      <c r="F43" s="34">
        <f t="shared" si="0"/>
        <v>0</v>
      </c>
    </row>
    <row r="44" spans="1:6" ht="10.15" x14ac:dyDescent="0.2">
      <c r="A44" s="29">
        <v>8150</v>
      </c>
      <c r="B44" s="29" t="s">
        <v>92</v>
      </c>
      <c r="C44" s="34">
        <v>0</v>
      </c>
      <c r="D44" s="34">
        <v>2647725449.1900001</v>
      </c>
      <c r="E44" s="34">
        <v>-2647725449.1900001</v>
      </c>
      <c r="F44" s="34">
        <f t="shared" si="0"/>
        <v>0</v>
      </c>
    </row>
    <row r="45" spans="1:6" ht="10.15" x14ac:dyDescent="0.2">
      <c r="A45" s="29">
        <v>8210</v>
      </c>
      <c r="B45" s="29" t="s">
        <v>91</v>
      </c>
      <c r="C45" s="34">
        <v>0</v>
      </c>
      <c r="D45" s="34">
        <v>1536995816.4000001</v>
      </c>
      <c r="E45" s="34">
        <v>-1536995816.4000001</v>
      </c>
      <c r="F45" s="34">
        <f t="shared" si="0"/>
        <v>0</v>
      </c>
    </row>
    <row r="46" spans="1:6" ht="10.15" x14ac:dyDescent="0.2">
      <c r="A46" s="29">
        <v>8220</v>
      </c>
      <c r="B46" s="29" t="s">
        <v>90</v>
      </c>
      <c r="C46" s="34">
        <v>0</v>
      </c>
      <c r="D46" s="34">
        <v>4823051071.79</v>
      </c>
      <c r="E46" s="34">
        <v>-4823051071.79</v>
      </c>
      <c r="F46" s="34">
        <f t="shared" si="0"/>
        <v>0</v>
      </c>
    </row>
    <row r="47" spans="1:6" ht="10.15" x14ac:dyDescent="0.2">
      <c r="A47" s="29">
        <v>8230</v>
      </c>
      <c r="B47" s="29" t="s">
        <v>89</v>
      </c>
      <c r="C47" s="34">
        <v>0</v>
      </c>
      <c r="D47" s="34">
        <v>2423019438.8400002</v>
      </c>
      <c r="E47" s="34">
        <v>-2423019438.8400002</v>
      </c>
      <c r="F47" s="34">
        <f t="shared" si="0"/>
        <v>0</v>
      </c>
    </row>
    <row r="48" spans="1:6" ht="10.15" x14ac:dyDescent="0.2">
      <c r="A48" s="29">
        <v>8240</v>
      </c>
      <c r="B48" s="29" t="s">
        <v>88</v>
      </c>
      <c r="C48" s="34">
        <v>0</v>
      </c>
      <c r="D48" s="34">
        <v>2016948723.97</v>
      </c>
      <c r="E48" s="34">
        <v>-2016948723.97</v>
      </c>
      <c r="F48" s="34">
        <f t="shared" si="0"/>
        <v>0</v>
      </c>
    </row>
    <row r="49" spans="1:6" ht="10.15" x14ac:dyDescent="0.2">
      <c r="A49" s="29">
        <v>8250</v>
      </c>
      <c r="B49" s="29" t="s">
        <v>87</v>
      </c>
      <c r="C49" s="34">
        <v>0</v>
      </c>
      <c r="D49" s="34">
        <v>1983897371.04</v>
      </c>
      <c r="E49" s="34">
        <v>-1983897371.04</v>
      </c>
      <c r="F49" s="34">
        <f t="shared" si="0"/>
        <v>0</v>
      </c>
    </row>
    <row r="50" spans="1:6" ht="10.15" x14ac:dyDescent="0.2">
      <c r="A50" s="29">
        <v>8260</v>
      </c>
      <c r="B50" s="29" t="s">
        <v>86</v>
      </c>
      <c r="C50" s="34">
        <v>0</v>
      </c>
      <c r="D50" s="34">
        <v>1973845644.72</v>
      </c>
      <c r="E50" s="34">
        <v>-1973845644.72</v>
      </c>
      <c r="F50" s="34">
        <f t="shared" si="0"/>
        <v>0</v>
      </c>
    </row>
    <row r="51" spans="1:6" ht="10.15" x14ac:dyDescent="0.2">
      <c r="A51" s="29">
        <v>8270</v>
      </c>
      <c r="B51" s="29" t="s">
        <v>85</v>
      </c>
      <c r="C51" s="34">
        <v>0</v>
      </c>
      <c r="D51" s="34">
        <v>1771614616.0999999</v>
      </c>
      <c r="E51" s="34">
        <v>-1771614616.0999999</v>
      </c>
      <c r="F51" s="34">
        <f t="shared" si="0"/>
        <v>0</v>
      </c>
    </row>
    <row r="53" spans="1:6" ht="10.15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ht="10.15" x14ac:dyDescent="0.2">
      <c r="A25" s="120" t="s">
        <v>523</v>
      </c>
      <c r="B25" s="120"/>
      <c r="C25" s="120"/>
      <c r="D25" s="120"/>
    </row>
    <row r="26" spans="1:4" s="119" customFormat="1" ht="10.15" x14ac:dyDescent="0.2">
      <c r="A26" s="120" t="s">
        <v>524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ht="10.15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4"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3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3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59096884.829999998</v>
      </c>
    </row>
    <row r="9" spans="1:8" x14ac:dyDescent="0.2">
      <c r="A9" s="22">
        <v>1115</v>
      </c>
      <c r="B9" s="20" t="s">
        <v>198</v>
      </c>
      <c r="C9" s="24">
        <v>21604389.41</v>
      </c>
    </row>
    <row r="10" spans="1:8" ht="10.15" x14ac:dyDescent="0.2">
      <c r="A10" s="22">
        <v>1121</v>
      </c>
      <c r="B10" s="20" t="s">
        <v>199</v>
      </c>
      <c r="C10" s="24">
        <v>0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283777.32</v>
      </c>
      <c r="D15" s="24">
        <v>169370.9</v>
      </c>
      <c r="E15" s="24">
        <v>177622.43</v>
      </c>
      <c r="F15" s="24">
        <v>338859.23</v>
      </c>
      <c r="G15" s="24">
        <v>16859</v>
      </c>
    </row>
    <row r="16" spans="1:8" ht="10.15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44728.78</v>
      </c>
      <c r="D20" s="24">
        <v>44728.78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20000</v>
      </c>
      <c r="D21" s="24">
        <v>20000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214261.35</v>
      </c>
      <c r="D23" s="24">
        <v>214261.35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946039</v>
      </c>
      <c r="D24" s="24">
        <v>946039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14579365.810000001</v>
      </c>
      <c r="D27" s="24">
        <v>14579365.810000001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ht="10.15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ht="10.15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ht="10.15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ht="10.15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ht="10.15" x14ac:dyDescent="0.2">
      <c r="A50" s="22">
        <v>1214</v>
      </c>
      <c r="B50" s="20" t="s">
        <v>227</v>
      </c>
      <c r="C50" s="24">
        <v>0</v>
      </c>
    </row>
    <row r="52" spans="1:9" ht="10.15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ht="10.15" x14ac:dyDescent="0.2">
      <c r="A54" s="22">
        <v>1230</v>
      </c>
      <c r="B54" s="20" t="s">
        <v>230</v>
      </c>
      <c r="C54" s="24">
        <f>SUM(C55:C61)</f>
        <v>183196328.99000001</v>
      </c>
      <c r="D54" s="24">
        <f>SUM(D55:D61)</f>
        <v>0</v>
      </c>
      <c r="E54" s="24">
        <f>SUM(E55:E61)</f>
        <v>0</v>
      </c>
    </row>
    <row r="55" spans="1:9" ht="10.15" x14ac:dyDescent="0.2">
      <c r="A55" s="22">
        <v>1231</v>
      </c>
      <c r="B55" s="20" t="s">
        <v>231</v>
      </c>
      <c r="C55" s="24">
        <v>24515378.460000001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6980800.9400000004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133841332.12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17858817.469999999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93767048.930000007</v>
      </c>
      <c r="D62" s="24">
        <f t="shared" ref="D62:E62" si="0">SUM(D63:D70)</f>
        <v>5072155.91</v>
      </c>
      <c r="E62" s="24">
        <f t="shared" si="0"/>
        <v>-39400428.759999998</v>
      </c>
    </row>
    <row r="63" spans="1:9" x14ac:dyDescent="0.2">
      <c r="A63" s="22">
        <v>1241</v>
      </c>
      <c r="B63" s="20" t="s">
        <v>239</v>
      </c>
      <c r="C63" s="24">
        <v>20409368.739999998</v>
      </c>
      <c r="D63" s="24">
        <v>1592689.17</v>
      </c>
      <c r="E63" s="24">
        <v>-7042810.4100000001</v>
      </c>
    </row>
    <row r="64" spans="1:9" x14ac:dyDescent="0.2">
      <c r="A64" s="22">
        <v>1242</v>
      </c>
      <c r="B64" s="20" t="s">
        <v>240</v>
      </c>
      <c r="C64" s="24">
        <v>3361452.49</v>
      </c>
      <c r="D64" s="24">
        <v>587367.67000000004</v>
      </c>
      <c r="E64" s="24">
        <v>-1957659</v>
      </c>
    </row>
    <row r="65" spans="1:9" x14ac:dyDescent="0.2">
      <c r="A65" s="22">
        <v>1243</v>
      </c>
      <c r="B65" s="20" t="s">
        <v>241</v>
      </c>
      <c r="C65" s="24">
        <v>45576.4</v>
      </c>
      <c r="D65" s="24">
        <v>4557.6400000000003</v>
      </c>
      <c r="E65" s="24">
        <v>-27389.72</v>
      </c>
    </row>
    <row r="66" spans="1:9" x14ac:dyDescent="0.2">
      <c r="A66" s="22">
        <v>1244</v>
      </c>
      <c r="B66" s="20" t="s">
        <v>242</v>
      </c>
      <c r="C66" s="24">
        <v>48606735.770000003</v>
      </c>
      <c r="D66" s="24">
        <v>1959019.52</v>
      </c>
      <c r="E66" s="24">
        <v>-21673440.52</v>
      </c>
    </row>
    <row r="67" spans="1:9" x14ac:dyDescent="0.2">
      <c r="A67" s="22">
        <v>1245</v>
      </c>
      <c r="B67" s="20" t="s">
        <v>243</v>
      </c>
      <c r="C67" s="24">
        <v>3682075.73</v>
      </c>
      <c r="D67" s="24">
        <v>316835.92</v>
      </c>
      <c r="E67" s="24">
        <v>-1270683.29</v>
      </c>
    </row>
    <row r="68" spans="1:9" x14ac:dyDescent="0.2">
      <c r="A68" s="22">
        <v>1246</v>
      </c>
      <c r="B68" s="20" t="s">
        <v>244</v>
      </c>
      <c r="C68" s="24">
        <v>17661839.800000001</v>
      </c>
      <c r="D68" s="24">
        <v>611685.99</v>
      </c>
      <c r="E68" s="24">
        <v>-7428445.8200000003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366715.52</v>
      </c>
      <c r="D74" s="24">
        <f>SUM(D75:D79)</f>
        <v>33175.56</v>
      </c>
      <c r="E74" s="24">
        <f>SUM(E75:E79)</f>
        <v>199386.23999999999</v>
      </c>
    </row>
    <row r="75" spans="1:9" x14ac:dyDescent="0.2">
      <c r="A75" s="22">
        <v>1251</v>
      </c>
      <c r="B75" s="20" t="s">
        <v>249</v>
      </c>
      <c r="C75" s="24">
        <v>31380.32</v>
      </c>
      <c r="D75" s="24">
        <v>3138.04</v>
      </c>
      <c r="E75" s="24">
        <v>16031.09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335335.2</v>
      </c>
      <c r="D78" s="24">
        <v>30037.52</v>
      </c>
      <c r="E78" s="24">
        <v>183355.15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15708901.560000001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15708901.560000001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9044678.8000000007</v>
      </c>
      <c r="D110" s="24">
        <f>SUM(D111:D119)</f>
        <v>9044678.8000000007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217128.57</v>
      </c>
      <c r="D112" s="24">
        <f t="shared" ref="D112:D119" si="1">C112</f>
        <v>217128.57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796951.85</v>
      </c>
      <c r="D113" s="24">
        <f t="shared" si="1"/>
        <v>796951.85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4659718.28</v>
      </c>
      <c r="D117" s="24">
        <f t="shared" si="1"/>
        <v>4659718.28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3370880.1</v>
      </c>
      <c r="D119" s="24">
        <f t="shared" si="1"/>
        <v>3370880.1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ht="10.15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ht="10.15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85"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3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3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3">
      <c r="A3" s="167" t="s">
        <v>673</v>
      </c>
      <c r="B3" s="167"/>
      <c r="C3" s="167"/>
      <c r="D3" s="14" t="s">
        <v>619</v>
      </c>
      <c r="E3" s="25">
        <v>4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85486116.739999995</v>
      </c>
      <c r="D8" s="92"/>
      <c r="E8" s="49"/>
    </row>
    <row r="9" spans="1:5" ht="10.15" x14ac:dyDescent="0.2">
      <c r="A9" s="50">
        <v>4110</v>
      </c>
      <c r="B9" s="51" t="s">
        <v>307</v>
      </c>
      <c r="C9" s="55">
        <f>SUM(C10:C18)</f>
        <v>51217552.440000005</v>
      </c>
      <c r="D9" s="92"/>
      <c r="E9" s="49"/>
    </row>
    <row r="10" spans="1:5" ht="10.15" x14ac:dyDescent="0.2">
      <c r="A10" s="50">
        <v>4111</v>
      </c>
      <c r="B10" s="51" t="s">
        <v>308</v>
      </c>
      <c r="C10" s="55">
        <v>403905.86</v>
      </c>
      <c r="D10" s="92"/>
      <c r="E10" s="49"/>
    </row>
    <row r="11" spans="1:5" ht="10.15" x14ac:dyDescent="0.2">
      <c r="A11" s="50">
        <v>4112</v>
      </c>
      <c r="B11" s="51" t="s">
        <v>309</v>
      </c>
      <c r="C11" s="55">
        <v>33637409.350000001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13233872.560000001</v>
      </c>
      <c r="D12" s="92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314</v>
      </c>
      <c r="C16" s="55">
        <v>3942364.67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24562317.52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1333316.8899999999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23229000.629999999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5624224.96</v>
      </c>
      <c r="D34" s="92"/>
      <c r="E34" s="49"/>
    </row>
    <row r="35" spans="1:5" ht="10.15" x14ac:dyDescent="0.2">
      <c r="A35" s="50">
        <v>4151</v>
      </c>
      <c r="B35" s="51" t="s">
        <v>498</v>
      </c>
      <c r="C35" s="55">
        <v>5624224.96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500</v>
      </c>
      <c r="C37" s="55">
        <f>SUM(C38:C45)</f>
        <v>4082021.82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4082021.82</v>
      </c>
      <c r="D38" s="92"/>
      <c r="E38" s="49"/>
    </row>
    <row r="39" spans="1:5" ht="10.1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309983173.56999999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309983173.56999999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173055149.41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123539062.20999999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13377352.75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11609.2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304906975.60000002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229773862.84000003</v>
      </c>
      <c r="D99" s="57">
        <f>C99/$C$98</f>
        <v>0.75358676982659367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153061744.70000002</v>
      </c>
      <c r="D100" s="57">
        <f t="shared" ref="D100:D163" si="0">C100/$C$98</f>
        <v>0.50199489335658221</v>
      </c>
      <c r="E100" s="56"/>
    </row>
    <row r="101" spans="1:5" x14ac:dyDescent="0.2">
      <c r="A101" s="54">
        <v>5111</v>
      </c>
      <c r="B101" s="51" t="s">
        <v>363</v>
      </c>
      <c r="C101" s="55">
        <v>82390640.790000007</v>
      </c>
      <c r="D101" s="57">
        <f t="shared" si="0"/>
        <v>0.27021566373767147</v>
      </c>
      <c r="E101" s="56"/>
    </row>
    <row r="102" spans="1:5" x14ac:dyDescent="0.2">
      <c r="A102" s="54">
        <v>5112</v>
      </c>
      <c r="B102" s="51" t="s">
        <v>364</v>
      </c>
      <c r="C102" s="55">
        <v>12723665.49</v>
      </c>
      <c r="D102" s="57">
        <f t="shared" si="0"/>
        <v>4.1729663498062654E-2</v>
      </c>
      <c r="E102" s="56"/>
    </row>
    <row r="103" spans="1:5" x14ac:dyDescent="0.2">
      <c r="A103" s="54">
        <v>5113</v>
      </c>
      <c r="B103" s="51" t="s">
        <v>365</v>
      </c>
      <c r="C103" s="55">
        <v>13889678.029999999</v>
      </c>
      <c r="D103" s="57">
        <f t="shared" si="0"/>
        <v>4.555382179324597E-2</v>
      </c>
      <c r="E103" s="56"/>
    </row>
    <row r="104" spans="1:5" x14ac:dyDescent="0.2">
      <c r="A104" s="54">
        <v>5114</v>
      </c>
      <c r="B104" s="51" t="s">
        <v>366</v>
      </c>
      <c r="C104" s="55">
        <v>19092777.210000001</v>
      </c>
      <c r="D104" s="57">
        <f t="shared" si="0"/>
        <v>6.2618368020046042E-2</v>
      </c>
      <c r="E104" s="56"/>
    </row>
    <row r="105" spans="1:5" x14ac:dyDescent="0.2">
      <c r="A105" s="54">
        <v>5115</v>
      </c>
      <c r="B105" s="51" t="s">
        <v>367</v>
      </c>
      <c r="C105" s="55">
        <v>4069703.18</v>
      </c>
      <c r="D105" s="57">
        <f t="shared" si="0"/>
        <v>1.3347360033307155E-2</v>
      </c>
      <c r="E105" s="56"/>
    </row>
    <row r="106" spans="1:5" x14ac:dyDescent="0.2">
      <c r="A106" s="54">
        <v>5116</v>
      </c>
      <c r="B106" s="51" t="s">
        <v>368</v>
      </c>
      <c r="C106" s="55">
        <v>20895280</v>
      </c>
      <c r="D106" s="57">
        <f t="shared" si="0"/>
        <v>6.8530016274248859E-2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35871350.520000003</v>
      </c>
      <c r="D107" s="57">
        <f t="shared" si="0"/>
        <v>0.1176468673745882</v>
      </c>
      <c r="E107" s="56"/>
    </row>
    <row r="108" spans="1:5" x14ac:dyDescent="0.2">
      <c r="A108" s="54">
        <v>5121</v>
      </c>
      <c r="B108" s="51" t="s">
        <v>370</v>
      </c>
      <c r="C108" s="55">
        <v>3909055.11</v>
      </c>
      <c r="D108" s="57">
        <f t="shared" si="0"/>
        <v>1.2820484353654779E-2</v>
      </c>
      <c r="E108" s="56"/>
    </row>
    <row r="109" spans="1:5" x14ac:dyDescent="0.2">
      <c r="A109" s="54">
        <v>5122</v>
      </c>
      <c r="B109" s="51" t="s">
        <v>371</v>
      </c>
      <c r="C109" s="55">
        <v>1662264.96</v>
      </c>
      <c r="D109" s="57">
        <f t="shared" si="0"/>
        <v>5.4517118105578688E-3</v>
      </c>
      <c r="E109" s="56"/>
    </row>
    <row r="110" spans="1:5" x14ac:dyDescent="0.2">
      <c r="A110" s="54">
        <v>5123</v>
      </c>
      <c r="B110" s="51" t="s">
        <v>372</v>
      </c>
      <c r="C110" s="55">
        <v>421508.26</v>
      </c>
      <c r="D110" s="57">
        <f t="shared" si="0"/>
        <v>1.3824159292208727E-3</v>
      </c>
      <c r="E110" s="56"/>
    </row>
    <row r="111" spans="1:5" x14ac:dyDescent="0.2">
      <c r="A111" s="54">
        <v>5124</v>
      </c>
      <c r="B111" s="51" t="s">
        <v>373</v>
      </c>
      <c r="C111" s="55">
        <v>5421992.2800000003</v>
      </c>
      <c r="D111" s="57">
        <f t="shared" si="0"/>
        <v>1.7782447480352102E-2</v>
      </c>
      <c r="E111" s="56"/>
    </row>
    <row r="112" spans="1:5" x14ac:dyDescent="0.2">
      <c r="A112" s="54">
        <v>5125</v>
      </c>
      <c r="B112" s="51" t="s">
        <v>374</v>
      </c>
      <c r="C112" s="55">
        <v>563847.1</v>
      </c>
      <c r="D112" s="57">
        <f t="shared" si="0"/>
        <v>1.8492430318803107E-3</v>
      </c>
      <c r="E112" s="56"/>
    </row>
    <row r="113" spans="1:5" x14ac:dyDescent="0.2">
      <c r="A113" s="54">
        <v>5126</v>
      </c>
      <c r="B113" s="51" t="s">
        <v>375</v>
      </c>
      <c r="C113" s="55">
        <v>15929137.5</v>
      </c>
      <c r="D113" s="57">
        <f t="shared" si="0"/>
        <v>5.2242614222434335E-2</v>
      </c>
      <c r="E113" s="56"/>
    </row>
    <row r="114" spans="1:5" x14ac:dyDescent="0.2">
      <c r="A114" s="54">
        <v>5127</v>
      </c>
      <c r="B114" s="51" t="s">
        <v>376</v>
      </c>
      <c r="C114" s="55">
        <v>1491253.23</v>
      </c>
      <c r="D114" s="57">
        <f t="shared" si="0"/>
        <v>4.8908465510357447E-3</v>
      </c>
      <c r="E114" s="56"/>
    </row>
    <row r="115" spans="1:5" x14ac:dyDescent="0.2">
      <c r="A115" s="54">
        <v>5128</v>
      </c>
      <c r="B115" s="51" t="s">
        <v>377</v>
      </c>
      <c r="C115" s="55">
        <v>136185.12</v>
      </c>
      <c r="D115" s="57">
        <f t="shared" si="0"/>
        <v>4.4664481595415483E-4</v>
      </c>
      <c r="E115" s="56"/>
    </row>
    <row r="116" spans="1:5" x14ac:dyDescent="0.2">
      <c r="A116" s="54">
        <v>5129</v>
      </c>
      <c r="B116" s="51" t="s">
        <v>378</v>
      </c>
      <c r="C116" s="55">
        <v>6336106.96</v>
      </c>
      <c r="D116" s="57">
        <f t="shared" si="0"/>
        <v>2.0780459179498022E-2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40840767.620000005</v>
      </c>
      <c r="D117" s="57">
        <f t="shared" si="0"/>
        <v>0.13394500909542328</v>
      </c>
      <c r="E117" s="56"/>
    </row>
    <row r="118" spans="1:5" x14ac:dyDescent="0.2">
      <c r="A118" s="54">
        <v>5131</v>
      </c>
      <c r="B118" s="51" t="s">
        <v>380</v>
      </c>
      <c r="C118" s="55">
        <v>1854059.49</v>
      </c>
      <c r="D118" s="57">
        <f t="shared" si="0"/>
        <v>6.0807381869554047E-3</v>
      </c>
      <c r="E118" s="56"/>
    </row>
    <row r="119" spans="1:5" x14ac:dyDescent="0.2">
      <c r="A119" s="54">
        <v>5132</v>
      </c>
      <c r="B119" s="51" t="s">
        <v>381</v>
      </c>
      <c r="C119" s="55">
        <v>4809100.49</v>
      </c>
      <c r="D119" s="57">
        <f t="shared" si="0"/>
        <v>1.5772353126840041E-2</v>
      </c>
      <c r="E119" s="56"/>
    </row>
    <row r="120" spans="1:5" x14ac:dyDescent="0.2">
      <c r="A120" s="54">
        <v>5133</v>
      </c>
      <c r="B120" s="51" t="s">
        <v>382</v>
      </c>
      <c r="C120" s="55">
        <v>4723194.2699999996</v>
      </c>
      <c r="D120" s="57">
        <f t="shared" si="0"/>
        <v>1.5490607457260152E-2</v>
      </c>
      <c r="E120" s="56"/>
    </row>
    <row r="121" spans="1:5" x14ac:dyDescent="0.2">
      <c r="A121" s="54">
        <v>5134</v>
      </c>
      <c r="B121" s="51" t="s">
        <v>383</v>
      </c>
      <c r="C121" s="55">
        <v>2037251.72</v>
      </c>
      <c r="D121" s="57">
        <f t="shared" si="0"/>
        <v>6.6815516961888748E-3</v>
      </c>
      <c r="E121" s="56"/>
    </row>
    <row r="122" spans="1:5" x14ac:dyDescent="0.2">
      <c r="A122" s="54">
        <v>5135</v>
      </c>
      <c r="B122" s="51" t="s">
        <v>384</v>
      </c>
      <c r="C122" s="55">
        <v>3914864.43</v>
      </c>
      <c r="D122" s="57">
        <f t="shared" si="0"/>
        <v>1.2839537115529343E-2</v>
      </c>
      <c r="E122" s="56"/>
    </row>
    <row r="123" spans="1:5" x14ac:dyDescent="0.2">
      <c r="A123" s="54">
        <v>5136</v>
      </c>
      <c r="B123" s="51" t="s">
        <v>385</v>
      </c>
      <c r="C123" s="55">
        <v>2254578.36</v>
      </c>
      <c r="D123" s="57">
        <f t="shared" si="0"/>
        <v>7.3943154483868739E-3</v>
      </c>
      <c r="E123" s="56"/>
    </row>
    <row r="124" spans="1:5" x14ac:dyDescent="0.2">
      <c r="A124" s="54">
        <v>5137</v>
      </c>
      <c r="B124" s="51" t="s">
        <v>386</v>
      </c>
      <c r="C124" s="55">
        <v>94691.35</v>
      </c>
      <c r="D124" s="57">
        <f t="shared" si="0"/>
        <v>3.1055816225150341E-4</v>
      </c>
      <c r="E124" s="56"/>
    </row>
    <row r="125" spans="1:5" x14ac:dyDescent="0.2">
      <c r="A125" s="54">
        <v>5138</v>
      </c>
      <c r="B125" s="51" t="s">
        <v>387</v>
      </c>
      <c r="C125" s="55">
        <v>11989782.439999999</v>
      </c>
      <c r="D125" s="57">
        <f t="shared" si="0"/>
        <v>3.9322755461420146E-2</v>
      </c>
      <c r="E125" s="56"/>
    </row>
    <row r="126" spans="1:5" x14ac:dyDescent="0.2">
      <c r="A126" s="54">
        <v>5139</v>
      </c>
      <c r="B126" s="51" t="s">
        <v>388</v>
      </c>
      <c r="C126" s="55">
        <v>9163245.0700000003</v>
      </c>
      <c r="D126" s="57">
        <f t="shared" si="0"/>
        <v>3.0052592440590917E-2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36811806.840000004</v>
      </c>
      <c r="D127" s="57">
        <f t="shared" si="0"/>
        <v>0.12073127145602766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904218</v>
      </c>
      <c r="D131" s="57">
        <f t="shared" si="0"/>
        <v>2.965553668362843E-3</v>
      </c>
      <c r="E131" s="56"/>
    </row>
    <row r="132" spans="1:5" x14ac:dyDescent="0.2">
      <c r="A132" s="54">
        <v>5221</v>
      </c>
      <c r="B132" s="51" t="s">
        <v>394</v>
      </c>
      <c r="C132" s="55">
        <v>904218</v>
      </c>
      <c r="D132" s="57">
        <f t="shared" si="0"/>
        <v>2.965553668362843E-3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20350248.34</v>
      </c>
      <c r="D134" s="57">
        <f t="shared" si="0"/>
        <v>6.674248203064069E-2</v>
      </c>
      <c r="E134" s="56"/>
    </row>
    <row r="135" spans="1:5" x14ac:dyDescent="0.2">
      <c r="A135" s="54">
        <v>5231</v>
      </c>
      <c r="B135" s="51" t="s">
        <v>396</v>
      </c>
      <c r="C135" s="55">
        <v>20350248.34</v>
      </c>
      <c r="D135" s="57">
        <f t="shared" si="0"/>
        <v>6.674248203064069E-2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15557340.5</v>
      </c>
      <c r="D137" s="57">
        <f t="shared" si="0"/>
        <v>5.102323575702411E-2</v>
      </c>
      <c r="E137" s="56"/>
    </row>
    <row r="138" spans="1:5" x14ac:dyDescent="0.2">
      <c r="A138" s="54">
        <v>5241</v>
      </c>
      <c r="B138" s="51" t="s">
        <v>398</v>
      </c>
      <c r="C138" s="55">
        <v>13533728.66</v>
      </c>
      <c r="D138" s="57">
        <f t="shared" si="0"/>
        <v>4.438641862282143E-2</v>
      </c>
      <c r="E138" s="56"/>
    </row>
    <row r="139" spans="1:5" x14ac:dyDescent="0.2">
      <c r="A139" s="54">
        <v>5242</v>
      </c>
      <c r="B139" s="51" t="s">
        <v>399</v>
      </c>
      <c r="C139" s="55">
        <v>1513350</v>
      </c>
      <c r="D139" s="57">
        <f t="shared" si="0"/>
        <v>4.9633170806342155E-3</v>
      </c>
      <c r="E139" s="56"/>
    </row>
    <row r="140" spans="1:5" x14ac:dyDescent="0.2">
      <c r="A140" s="54">
        <v>5243</v>
      </c>
      <c r="B140" s="51" t="s">
        <v>400</v>
      </c>
      <c r="C140" s="55">
        <v>510261.84</v>
      </c>
      <c r="D140" s="57">
        <f t="shared" si="0"/>
        <v>1.6735000535684694E-3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24709363.420000002</v>
      </c>
      <c r="D160" s="57">
        <f t="shared" si="0"/>
        <v>8.1039023037687438E-2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24709363.420000002</v>
      </c>
      <c r="D167" s="57">
        <f t="shared" si="1"/>
        <v>8.1039023037687438E-2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24709363.420000002</v>
      </c>
      <c r="D169" s="57">
        <f t="shared" si="1"/>
        <v>8.1039023037687438E-2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13611942.5</v>
      </c>
      <c r="D185" s="57">
        <f t="shared" si="1"/>
        <v>4.4642935679691284E-2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13611942.5</v>
      </c>
      <c r="D186" s="57">
        <f t="shared" si="1"/>
        <v>4.4642935679691284E-2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5072155.91</v>
      </c>
      <c r="D191" s="57">
        <f t="shared" si="1"/>
        <v>1.6635093047703955E-2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33175.56</v>
      </c>
      <c r="D193" s="57">
        <f t="shared" si="1"/>
        <v>1.088055133363764E-4</v>
      </c>
      <c r="E193" s="56"/>
    </row>
    <row r="194" spans="1:5" x14ac:dyDescent="0.2">
      <c r="A194" s="54">
        <v>5518</v>
      </c>
      <c r="B194" s="51" t="s">
        <v>81</v>
      </c>
      <c r="C194" s="55">
        <v>8506611.0299999993</v>
      </c>
      <c r="D194" s="57">
        <f t="shared" si="1"/>
        <v>2.7899037118650948E-2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4"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49433488.490000002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90562314.709999993</v>
      </c>
    </row>
    <row r="15" spans="1:5" ht="10.15" x14ac:dyDescent="0.2">
      <c r="A15" s="33">
        <v>3220</v>
      </c>
      <c r="B15" s="29" t="s">
        <v>473</v>
      </c>
      <c r="C15" s="34">
        <v>224030181.75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0</v>
      </c>
    </row>
    <row r="29" spans="1:3" ht="10.15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82"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3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3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3">
      <c r="A3" s="171" t="s">
        <v>673</v>
      </c>
      <c r="B3" s="171"/>
      <c r="C3" s="171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22812037.25</v>
      </c>
      <c r="D9" s="34">
        <v>15812571.119999999</v>
      </c>
    </row>
    <row r="10" spans="1:5" ht="10.1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ht="10.15" x14ac:dyDescent="0.2">
      <c r="A11" s="33">
        <v>1114</v>
      </c>
      <c r="B11" s="29" t="s">
        <v>197</v>
      </c>
      <c r="C11" s="34">
        <v>59096884.829999998</v>
      </c>
      <c r="D11" s="34">
        <v>13299653.09</v>
      </c>
    </row>
    <row r="12" spans="1:5" x14ac:dyDescent="0.2">
      <c r="A12" s="33">
        <v>1115</v>
      </c>
      <c r="B12" s="29" t="s">
        <v>198</v>
      </c>
      <c r="C12" s="34">
        <v>21604389.41</v>
      </c>
      <c r="D12" s="34">
        <v>6926893.5999999996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639</v>
      </c>
      <c r="C15" s="135">
        <f>SUM(C8:C14)</f>
        <v>103513311.48999999</v>
      </c>
      <c r="D15" s="135">
        <f>SUM(D8:D14)</f>
        <v>36039117.810000002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18965162.149999999</v>
      </c>
      <c r="D20" s="135">
        <f>SUM(D21:D27)</f>
        <v>18965162.149999999</v>
      </c>
      <c r="E20" s="130"/>
    </row>
    <row r="21" spans="1:5" ht="10.1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18965162.149999999</v>
      </c>
      <c r="D25" s="132">
        <v>18965162.149999999</v>
      </c>
      <c r="E25" s="130"/>
    </row>
    <row r="26" spans="1:5" ht="10.1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3364954.25</v>
      </c>
      <c r="D28" s="135">
        <f>SUM(D29:D36)</f>
        <v>3364954.25</v>
      </c>
      <c r="E28" s="130"/>
    </row>
    <row r="29" spans="1:5" x14ac:dyDescent="0.2">
      <c r="A29" s="33">
        <v>1241</v>
      </c>
      <c r="B29" s="29" t="s">
        <v>239</v>
      </c>
      <c r="C29" s="34">
        <v>1935916.83</v>
      </c>
      <c r="D29" s="132">
        <v>1935916.83</v>
      </c>
      <c r="E29" s="130"/>
    </row>
    <row r="30" spans="1:5" ht="10.15" x14ac:dyDescent="0.2">
      <c r="A30" s="33">
        <v>1242</v>
      </c>
      <c r="B30" s="29" t="s">
        <v>240</v>
      </c>
      <c r="C30" s="34">
        <v>197417.57</v>
      </c>
      <c r="D30" s="132">
        <v>197417.57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243</v>
      </c>
      <c r="C33" s="34">
        <v>662602.88</v>
      </c>
      <c r="D33" s="132">
        <v>662602.88</v>
      </c>
      <c r="E33" s="130"/>
    </row>
    <row r="34" spans="1:5" ht="10.15" x14ac:dyDescent="0.2">
      <c r="A34" s="33">
        <v>1246</v>
      </c>
      <c r="B34" s="29" t="s">
        <v>244</v>
      </c>
      <c r="C34" s="34">
        <v>569016.97</v>
      </c>
      <c r="D34" s="132">
        <v>569016.97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22330116.399999999</v>
      </c>
      <c r="D43" s="135">
        <f>D20+D28+D37</f>
        <v>22330116.399999999</v>
      </c>
    </row>
    <row r="44" spans="1:5" s="130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ht="10.1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ht="10.15" x14ac:dyDescent="0.2">
      <c r="A47" s="133">
        <v>3210</v>
      </c>
      <c r="B47" s="134" t="s">
        <v>641</v>
      </c>
      <c r="C47" s="135">
        <v>90562314.709999993</v>
      </c>
      <c r="D47" s="135">
        <v>36079639.729999997</v>
      </c>
    </row>
    <row r="48" spans="1:5" ht="10.15" x14ac:dyDescent="0.2">
      <c r="A48" s="131"/>
      <c r="B48" s="136" t="s">
        <v>629</v>
      </c>
      <c r="C48" s="135">
        <f>C51+C63+C95+C98+C49</f>
        <v>13821254.5</v>
      </c>
      <c r="D48" s="135">
        <f>D51+D63+D95+D98+D49</f>
        <v>267170.73</v>
      </c>
    </row>
    <row r="49" spans="1:4" s="130" customFormat="1" ht="10.15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13611942.5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13611942.5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5072155.91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33175.56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8506611.0299999993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209312</v>
      </c>
      <c r="D98" s="135">
        <f>SUM(D99:D103)</f>
        <v>267170.73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27962.73</v>
      </c>
    </row>
    <row r="101" spans="1:4" x14ac:dyDescent="0.2">
      <c r="A101" s="131">
        <v>2112</v>
      </c>
      <c r="B101" s="130" t="s">
        <v>645</v>
      </c>
      <c r="C101" s="132">
        <v>209312</v>
      </c>
      <c r="D101" s="132">
        <v>239208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104383569.20999999</v>
      </c>
      <c r="D126" s="135">
        <f>D47+D48+D104-D110-D113</f>
        <v>36346810.459999993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2023-01-23T18:03:20Z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