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5\TRIMESTRALES 2025\Primer Trimestre 2025\"/>
    </mc:Choice>
  </mc:AlternateContent>
  <bookViews>
    <workbookView xWindow="11430" yWindow="0" windowWidth="11715" windowHeight="12330" tabRatio="885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4" l="1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40" i="4" l="1"/>
  <c r="G40" i="4" s="1"/>
  <c r="F76" i="4" l="1"/>
  <c r="E76" i="4"/>
  <c r="C76" i="4"/>
  <c r="B76" i="4"/>
  <c r="D74" i="4"/>
  <c r="G74" i="4" s="1"/>
  <c r="D70" i="4"/>
  <c r="G70" i="4" s="1"/>
  <c r="D72" i="4"/>
  <c r="G72" i="4" s="1"/>
  <c r="D68" i="4"/>
  <c r="G68" i="4" s="1"/>
  <c r="D66" i="4"/>
  <c r="G66" i="4" s="1"/>
  <c r="D64" i="4"/>
  <c r="G64" i="4" s="1"/>
  <c r="D62" i="4"/>
  <c r="G62" i="4" s="1"/>
  <c r="D60" i="4"/>
  <c r="G60" i="4" s="1"/>
  <c r="G76" i="4" s="1"/>
  <c r="F53" i="4"/>
  <c r="E53" i="4"/>
  <c r="D51" i="4"/>
  <c r="G51" i="4" s="1"/>
  <c r="D50" i="4"/>
  <c r="G50" i="4" s="1"/>
  <c r="D49" i="4"/>
  <c r="G49" i="4" s="1"/>
  <c r="D48" i="4"/>
  <c r="G48" i="4" s="1"/>
  <c r="C53" i="4"/>
  <c r="B53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41" i="4"/>
  <c r="E41" i="4"/>
  <c r="C41" i="4"/>
  <c r="B41" i="4"/>
  <c r="D76" i="4" l="1"/>
  <c r="G53" i="4"/>
  <c r="D53" i="4"/>
  <c r="G41" i="4"/>
  <c r="D41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<sst xmlns="http://schemas.openxmlformats.org/spreadsheetml/2006/main" count="220" uniqueCount="167">
  <si>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</si>
  <si>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</si>
  <si>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</si>
  <si>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</si>
  <si>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</si>
  <si>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</si>
  <si>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</si>
  <si>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</si>
  <si>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</si>
  <si>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</si>
  <si>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</si>
  <si>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</si>
  <si>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</si>
  <si>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</si>
  <si>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</si>
  <si>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</si>
  <si>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</si>
  <si>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</si>
  <si>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</si>
  <si>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</si>
  <si>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</si>
  <si>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</si>
  <si>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</si>
  <si>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</si>
  <si>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</si>
  <si>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</si>
  <si>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</si>
  <si>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</si>
  <si>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</si>
  <si>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</si>
  <si>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</si>
  <si>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</si>
  <si>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</si>
  <si>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</si>
  <si>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</si>
  <si>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</si>
  <si>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</si>
  <si>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</si>
  <si>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</si>
  <si>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</si>
  <si>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</si>
  <si>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</si>
  <si>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</si>
  <si>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</si>
  <si>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</si>
  <si>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</si>
  <si>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</si>
  <si>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</si>
  <si>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</si>
  <si>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</si>
  <si>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</si>
  <si>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</si>
  <si>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</si>
  <si>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</si>
  <si>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</si>
  <si>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</si>
  <si>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</si>
  <si>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</si>
  <si>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</si>
  <si>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</si>
  <si>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</si>
  <si>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</si>
  <si>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</si>
  <si>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</si>
  <si>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</si>
  <si>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</si>
  <si>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</si>
  <si>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</si>
  <si>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</si>
  <si>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</si>
  <si>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</si>
  <si>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</si>
  <si>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</si>
  <si>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</si>
  <si>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</si>
  <si>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</si>
  <si>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</si>
  <si>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</si>
  <si>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</si>
  <si>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</si>
  <si>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</si>
  <si>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</si>
  <si>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</si>
  <si>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</si>
  <si>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</si>
  <si>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</si>
  <si>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</si>
  <si>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</si>
  <si>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</si>
  <si>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</si>
  <si>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</si>
  <si>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</si>
  <si>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</si>
  <si>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</si>
  <si>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</si>
  <si>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</si>
  <si>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</si>
  <si>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</si>
  <si>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</si>
  <si>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</si>
  <si>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</si>
  <si>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</si>
  <si>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</si>
  <si>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</si>
  <si>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</si>
  <si>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</si>
  <si>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</si>
  <si>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</si>
  <si>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</si>
  <si>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</si>
  <si>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</si>
  <si>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</si>
  <si>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</si>
  <si>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</si>
  <si>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</si>
  <si>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</si>
  <si>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</si>
  <si>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</si>
  <si>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</si>
  <si>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</si>
  <si>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</si>
  <si>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</si>
  <si>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</si>
  <si>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</si>
  <si>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</si>
  <si>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</si>
  <si>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</si>
  <si>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</si>
  <si>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Municipio de Apaseo el Grande, Guanajuato
Estado Analítico del Ejercicio del Presupuesto de Egresos
Clasificación por Objeto del Gasto (Capítulo y Concepto)
Del 1 de Enero al 31 de Marzo de 2025
(Cifras en Pesos)</t>
  </si>
  <si>
    <t>Municipio de Apaseo el Grande, Guanajuato
Estado Analítico del Ejercicio del Presupuesto de Egresos
Clasificación Económica (por Tipo de Gasto)
Del 1 de Enero al 31 de Marzo de 2025
(Cifras en Pesos)</t>
  </si>
  <si>
    <t>31111M040001000 PRESIDENTE MUNICIPAL</t>
  </si>
  <si>
    <t>31111M040010101 FRANCISCO JAVIER MENDOZA</t>
  </si>
  <si>
    <t>31111M040010201 MARCIA SANCHEZ CRUZ</t>
  </si>
  <si>
    <t>31111M040010301 MARCO ANTONIO DAMIAN LOP</t>
  </si>
  <si>
    <t>31111M040010401 JOSE DOMINGO NUÑEZ ROJAS</t>
  </si>
  <si>
    <t>31111M040010501 CRISTINA SALINAS HURTADO</t>
  </si>
  <si>
    <t>31111M040010601 OSCAR MARTINEZ SANCHEZ</t>
  </si>
  <si>
    <t>31111M040010701 MARIANA GUADALUPE DE SAN</t>
  </si>
  <si>
    <t>31111M040010801 DAFNE MARIANA PEÑA ARENA</t>
  </si>
  <si>
    <t>31111M040010900 REGIDURIA</t>
  </si>
  <si>
    <t>31111M040011000 COMITE DE ADQUISICIONES</t>
  </si>
  <si>
    <t>31111M040020000 SINDICATURA</t>
  </si>
  <si>
    <t>31111M040040000 SECRETARIA H. AYUNTAMIEN</t>
  </si>
  <si>
    <t>31111M040050000 SUBDIRECCION COMUNICACIO</t>
  </si>
  <si>
    <t>31111M040070000 DIRECCION DEL INSTITUTO</t>
  </si>
  <si>
    <t>31111M040080000 COORDINACION DEL INSTITU</t>
  </si>
  <si>
    <t>31111M040090100 TESORERIA MUNICIPAL</t>
  </si>
  <si>
    <t>31111M040100000 JUZGADO MUNICIPAL</t>
  </si>
  <si>
    <t>31111M040110000 CONTRALORIA MUNICIPAL</t>
  </si>
  <si>
    <t>31111M040120000 OFICIALIA MAYOR</t>
  </si>
  <si>
    <t>31111M040130000 DIRECCION DE DESARROLLO</t>
  </si>
  <si>
    <t>31111M040140000 DIRECCION DE SEGURIDAD P</t>
  </si>
  <si>
    <t>31111M040150000 PROTECCION CIVIL</t>
  </si>
  <si>
    <t>31111M040160000 CASA DE LA CULTURA</t>
  </si>
  <si>
    <t>31111M040180000 DIRECCION DE EDUCACION</t>
  </si>
  <si>
    <t>31111M040190000 DIRECCION DE DESARROLLO</t>
  </si>
  <si>
    <t>31111M040200000 DIRECCION DE DESARROLLO</t>
  </si>
  <si>
    <t>31111M040210000 DIRECCION DE DESARROLLO</t>
  </si>
  <si>
    <t>31111M040220000 DIRECCION DE ECOLOGIA</t>
  </si>
  <si>
    <t>31111M040230200 DIRECCION DE SERVICIOS M</t>
  </si>
  <si>
    <t>31111M040240000 DIRECCION DE OBRAS PUBLI</t>
  </si>
  <si>
    <t>31111M040250000 INVERSION PUBLICA APASEO</t>
  </si>
  <si>
    <t>31111M040900100 DESARROLLO INTEGRAL DE L</t>
  </si>
  <si>
    <t>31111M040900200 COMISION MUNICIPAL DEL D</t>
  </si>
  <si>
    <t>31111M040900300 INSTITUTO MPAL DE PLANEA</t>
  </si>
  <si>
    <t>Municipio de Apaseo el Grande, Guanajuato
Estado Analítico del Ejercicio del Presupuesto de Egresos
Clasificación Administrativa
Del 1 de Enero al 31 de Marzo de 2025
(Cifras en Pesos)</t>
  </si>
  <si>
    <t>Municipio de Apaseo el Grande, Guanajuato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</si>
</sst>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workbookViewId="0">
      <selection activeCell="G79" sqref="A1:G79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37" t="s">
        <v>165</v>
      </c>
      <c r="B1" s="38"/>
      <c r="C1" s="38"/>
      <c r="D1" s="38"/>
      <c r="E1" s="38"/>
      <c r="F1" s="38"/>
      <c r="G1" s="39"/>
    </row>
    <row r="2" spans="1:7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130</v>
      </c>
      <c r="B5" s="27">
        <v>17174153.890000001</v>
      </c>
      <c r="C5" s="27">
        <v>330000</v>
      </c>
      <c r="D5" s="27">
        <f>B5+C5</f>
        <v>17504153.890000001</v>
      </c>
      <c r="E5" s="27">
        <v>3070413.3</v>
      </c>
      <c r="F5" s="27">
        <v>2774396.1</v>
      </c>
      <c r="G5" s="27">
        <f>D5-E5</f>
        <v>14433740.59</v>
      </c>
    </row>
    <row r="6" spans="1:7" x14ac:dyDescent="0.2">
      <c r="A6" s="14" t="s">
        <v>131</v>
      </c>
      <c r="B6" s="27">
        <v>1127119.45</v>
      </c>
      <c r="C6" s="27">
        <v>0</v>
      </c>
      <c r="D6" s="27">
        <f t="shared" ref="D6:D11" si="0">B6+C6</f>
        <v>1127119.45</v>
      </c>
      <c r="E6" s="27">
        <v>137685.63</v>
      </c>
      <c r="F6" s="27">
        <v>137685.63</v>
      </c>
      <c r="G6" s="27">
        <f t="shared" ref="G6:G11" si="1">D6-E6</f>
        <v>989433.82</v>
      </c>
    </row>
    <row r="7" spans="1:7" x14ac:dyDescent="0.2">
      <c r="A7" s="14" t="s">
        <v>132</v>
      </c>
      <c r="B7" s="27">
        <v>1127119.45</v>
      </c>
      <c r="C7" s="27">
        <v>0</v>
      </c>
      <c r="D7" s="27">
        <f t="shared" si="0"/>
        <v>1127119.45</v>
      </c>
      <c r="E7" s="27">
        <v>158912.71</v>
      </c>
      <c r="F7" s="27">
        <v>158912.71</v>
      </c>
      <c r="G7" s="27">
        <f t="shared" si="1"/>
        <v>968206.74</v>
      </c>
    </row>
    <row r="8" spans="1:7" x14ac:dyDescent="0.2">
      <c r="A8" s="14" t="s">
        <v>133</v>
      </c>
      <c r="B8" s="27">
        <v>1127119.46</v>
      </c>
      <c r="C8" s="27">
        <v>0</v>
      </c>
      <c r="D8" s="27">
        <f t="shared" si="0"/>
        <v>1127119.46</v>
      </c>
      <c r="E8" s="27">
        <v>157833.49</v>
      </c>
      <c r="F8" s="27">
        <v>157833.49</v>
      </c>
      <c r="G8" s="27">
        <f t="shared" si="1"/>
        <v>969285.97</v>
      </c>
    </row>
    <row r="9" spans="1:7" x14ac:dyDescent="0.2">
      <c r="A9" s="14" t="s">
        <v>134</v>
      </c>
      <c r="B9" s="27">
        <v>1127119.43</v>
      </c>
      <c r="C9" s="27">
        <v>0</v>
      </c>
      <c r="D9" s="27">
        <f t="shared" si="0"/>
        <v>1127119.43</v>
      </c>
      <c r="E9" s="27">
        <v>220765.03</v>
      </c>
      <c r="F9" s="27">
        <v>215990.47</v>
      </c>
      <c r="G9" s="27">
        <f t="shared" si="1"/>
        <v>906354.39999999991</v>
      </c>
    </row>
    <row r="10" spans="1:7" x14ac:dyDescent="0.2">
      <c r="A10" s="14" t="s">
        <v>135</v>
      </c>
      <c r="B10" s="27">
        <v>1127119.45</v>
      </c>
      <c r="C10" s="27">
        <v>0</v>
      </c>
      <c r="D10" s="27">
        <f t="shared" si="0"/>
        <v>1127119.45</v>
      </c>
      <c r="E10" s="27">
        <v>162395.57</v>
      </c>
      <c r="F10" s="27">
        <v>162395.57</v>
      </c>
      <c r="G10" s="27">
        <f t="shared" si="1"/>
        <v>964723.87999999989</v>
      </c>
    </row>
    <row r="11" spans="1:7" x14ac:dyDescent="0.2">
      <c r="A11" s="14" t="s">
        <v>136</v>
      </c>
      <c r="B11" s="27">
        <v>1127119.44</v>
      </c>
      <c r="C11" s="27">
        <v>0</v>
      </c>
      <c r="D11" s="27">
        <f t="shared" si="0"/>
        <v>1127119.44</v>
      </c>
      <c r="E11" s="27">
        <v>232816.3</v>
      </c>
      <c r="F11" s="27">
        <v>232816.3</v>
      </c>
      <c r="G11" s="27">
        <f t="shared" si="1"/>
        <v>894303.1399999999</v>
      </c>
    </row>
    <row r="12" spans="1:7" x14ac:dyDescent="0.2">
      <c r="A12" s="14" t="s">
        <v>137</v>
      </c>
      <c r="B12" s="27">
        <v>1127119.45</v>
      </c>
      <c r="C12" s="27">
        <v>0</v>
      </c>
      <c r="D12" s="27">
        <f t="shared" ref="D12" si="2">B12+C12</f>
        <v>1127119.45</v>
      </c>
      <c r="E12" s="27">
        <v>163904.06</v>
      </c>
      <c r="F12" s="27">
        <v>162745.06</v>
      </c>
      <c r="G12" s="27">
        <f t="shared" ref="G12" si="3">D12-E12</f>
        <v>963215.3899999999</v>
      </c>
    </row>
    <row r="13" spans="1:7" x14ac:dyDescent="0.2">
      <c r="A13" s="14" t="s">
        <v>138</v>
      </c>
      <c r="B13" s="27">
        <v>1127119.45</v>
      </c>
      <c r="C13" s="27">
        <v>0</v>
      </c>
      <c r="D13" s="27">
        <f t="shared" ref="D13" si="4">B13+C13</f>
        <v>1127119.45</v>
      </c>
      <c r="E13" s="27">
        <v>173946.03</v>
      </c>
      <c r="F13" s="27">
        <v>172433.12</v>
      </c>
      <c r="G13" s="27">
        <f t="shared" ref="G13" si="5">D13-E13</f>
        <v>953173.41999999993</v>
      </c>
    </row>
    <row r="14" spans="1:7" x14ac:dyDescent="0.2">
      <c r="A14" s="14" t="s">
        <v>139</v>
      </c>
      <c r="B14" s="27">
        <v>680675.97</v>
      </c>
      <c r="C14" s="27">
        <v>0</v>
      </c>
      <c r="D14" s="27">
        <f t="shared" ref="D14" si="6">B14+C14</f>
        <v>680675.97</v>
      </c>
      <c r="E14" s="27">
        <v>101886.18</v>
      </c>
      <c r="F14" s="27">
        <v>101886.18</v>
      </c>
      <c r="G14" s="27">
        <f t="shared" ref="G14" si="7">D14-E14</f>
        <v>578789.79</v>
      </c>
    </row>
    <row r="15" spans="1:7" x14ac:dyDescent="0.2">
      <c r="A15" s="14" t="s">
        <v>140</v>
      </c>
      <c r="B15" s="27">
        <v>82161.72</v>
      </c>
      <c r="C15" s="27">
        <v>0</v>
      </c>
      <c r="D15" s="27">
        <f t="shared" ref="D15" si="8">B15+C15</f>
        <v>82161.72</v>
      </c>
      <c r="E15" s="27">
        <v>0</v>
      </c>
      <c r="F15" s="27">
        <v>0</v>
      </c>
      <c r="G15" s="27">
        <f t="shared" ref="G15" si="9">D15-E15</f>
        <v>82161.72</v>
      </c>
    </row>
    <row r="16" spans="1:7" x14ac:dyDescent="0.2">
      <c r="A16" s="14" t="s">
        <v>141</v>
      </c>
      <c r="B16" s="27">
        <v>1681702.46</v>
      </c>
      <c r="C16" s="27">
        <v>0</v>
      </c>
      <c r="D16" s="27">
        <f t="shared" ref="D16" si="10">B16+C16</f>
        <v>1681702.46</v>
      </c>
      <c r="E16" s="27">
        <v>278643.18</v>
      </c>
      <c r="F16" s="27">
        <v>278244.18</v>
      </c>
      <c r="G16" s="27">
        <f t="shared" ref="G16" si="11">D16-E16</f>
        <v>1403059.28</v>
      </c>
    </row>
    <row r="17" spans="1:7" x14ac:dyDescent="0.2">
      <c r="A17" s="14" t="s">
        <v>142</v>
      </c>
      <c r="B17" s="27">
        <v>10253193.43</v>
      </c>
      <c r="C17" s="27">
        <v>11373000</v>
      </c>
      <c r="D17" s="27">
        <f t="shared" ref="D17" si="12">B17+C17</f>
        <v>21626193.43</v>
      </c>
      <c r="E17" s="27">
        <v>1359010.6</v>
      </c>
      <c r="F17" s="27">
        <v>1301193.2</v>
      </c>
      <c r="G17" s="27">
        <f t="shared" ref="G17" si="13">D17-E17</f>
        <v>20267182.829999998</v>
      </c>
    </row>
    <row r="18" spans="1:7" x14ac:dyDescent="0.2">
      <c r="A18" s="14" t="s">
        <v>143</v>
      </c>
      <c r="B18" s="27">
        <v>2527568.33</v>
      </c>
      <c r="C18" s="27">
        <v>280000</v>
      </c>
      <c r="D18" s="27">
        <f t="shared" ref="D18" si="14">B18+C18</f>
        <v>2807568.33</v>
      </c>
      <c r="E18" s="27">
        <v>427711.06</v>
      </c>
      <c r="F18" s="27">
        <v>391519.06</v>
      </c>
      <c r="G18" s="27">
        <f t="shared" ref="G18" si="15">D18-E18</f>
        <v>2379857.27</v>
      </c>
    </row>
    <row r="19" spans="1:7" x14ac:dyDescent="0.2">
      <c r="A19" s="14" t="s">
        <v>144</v>
      </c>
      <c r="B19" s="27">
        <v>2292687.9</v>
      </c>
      <c r="C19" s="27">
        <v>446000</v>
      </c>
      <c r="D19" s="27">
        <f t="shared" ref="D19" si="16">B19+C19</f>
        <v>2738687.9</v>
      </c>
      <c r="E19" s="27">
        <v>392804.94</v>
      </c>
      <c r="F19" s="27">
        <v>392804.94</v>
      </c>
      <c r="G19" s="27">
        <f t="shared" ref="G19" si="17">D19-E19</f>
        <v>2345882.96</v>
      </c>
    </row>
    <row r="20" spans="1:7" x14ac:dyDescent="0.2">
      <c r="A20" s="14" t="s">
        <v>145</v>
      </c>
      <c r="B20" s="27">
        <v>9369286.2599999998</v>
      </c>
      <c r="C20" s="27">
        <v>5000000</v>
      </c>
      <c r="D20" s="27">
        <f t="shared" ref="D20" si="18">B20+C20</f>
        <v>14369286.26</v>
      </c>
      <c r="E20" s="27">
        <v>335334.31</v>
      </c>
      <c r="F20" s="27">
        <v>335334.31</v>
      </c>
      <c r="G20" s="27">
        <f t="shared" ref="G20" si="19">D20-E20</f>
        <v>14033951.949999999</v>
      </c>
    </row>
    <row r="21" spans="1:7" x14ac:dyDescent="0.2">
      <c r="A21" s="14" t="s">
        <v>146</v>
      </c>
      <c r="B21" s="27">
        <v>44290232</v>
      </c>
      <c r="C21" s="27">
        <v>18978562.010000002</v>
      </c>
      <c r="D21" s="27">
        <f t="shared" ref="D21" si="20">B21+C21</f>
        <v>63268794.010000005</v>
      </c>
      <c r="E21" s="27">
        <v>3477700.83</v>
      </c>
      <c r="F21" s="27">
        <v>3323288.11</v>
      </c>
      <c r="G21" s="27">
        <f t="shared" ref="G21" si="21">D21-E21</f>
        <v>59791093.180000007</v>
      </c>
    </row>
    <row r="22" spans="1:7" x14ac:dyDescent="0.2">
      <c r="A22" s="14" t="s">
        <v>147</v>
      </c>
      <c r="B22" s="27">
        <v>1165624.79</v>
      </c>
      <c r="C22" s="27">
        <v>0</v>
      </c>
      <c r="D22" s="27">
        <f t="shared" ref="D22" si="22">B22+C22</f>
        <v>1165624.79</v>
      </c>
      <c r="E22" s="27">
        <v>193358.82</v>
      </c>
      <c r="F22" s="27">
        <v>193358.82</v>
      </c>
      <c r="G22" s="27">
        <f t="shared" ref="G22" si="23">D22-E22</f>
        <v>972265.97</v>
      </c>
    </row>
    <row r="23" spans="1:7" x14ac:dyDescent="0.2">
      <c r="A23" s="14" t="s">
        <v>148</v>
      </c>
      <c r="B23" s="27">
        <v>5985913.0999999996</v>
      </c>
      <c r="C23" s="27">
        <v>108000</v>
      </c>
      <c r="D23" s="27">
        <f t="shared" ref="D23" si="24">B23+C23</f>
        <v>6093913.0999999996</v>
      </c>
      <c r="E23" s="27">
        <v>968766.47</v>
      </c>
      <c r="F23" s="27">
        <v>968766.47</v>
      </c>
      <c r="G23" s="27">
        <f t="shared" ref="G23" si="25">D23-E23</f>
        <v>5125146.63</v>
      </c>
    </row>
    <row r="24" spans="1:7" x14ac:dyDescent="0.2">
      <c r="A24" s="14" t="s">
        <v>149</v>
      </c>
      <c r="B24" s="27">
        <v>34867410.57</v>
      </c>
      <c r="C24" s="27">
        <v>1500000</v>
      </c>
      <c r="D24" s="27">
        <f t="shared" ref="D24" si="26">B24+C24</f>
        <v>36367410.57</v>
      </c>
      <c r="E24" s="27">
        <v>6542060.96</v>
      </c>
      <c r="F24" s="27">
        <v>3796639.9</v>
      </c>
      <c r="G24" s="27">
        <f t="shared" ref="G24" si="27">D24-E24</f>
        <v>29825349.609999999</v>
      </c>
    </row>
    <row r="25" spans="1:7" x14ac:dyDescent="0.2">
      <c r="A25" s="14" t="s">
        <v>150</v>
      </c>
      <c r="B25" s="27">
        <v>7161990.8600000003</v>
      </c>
      <c r="C25" s="27">
        <v>1185000</v>
      </c>
      <c r="D25" s="27">
        <f t="shared" ref="D25" si="28">B25+C25</f>
        <v>8346990.8600000003</v>
      </c>
      <c r="E25" s="27">
        <v>1518383.64</v>
      </c>
      <c r="F25" s="27">
        <v>1516686.84</v>
      </c>
      <c r="G25" s="27">
        <f t="shared" ref="G25" si="29">D25-E25</f>
        <v>6828607.2200000007</v>
      </c>
    </row>
    <row r="26" spans="1:7" x14ac:dyDescent="0.2">
      <c r="A26" s="14" t="s">
        <v>151</v>
      </c>
      <c r="B26" s="27">
        <v>80992540.200000003</v>
      </c>
      <c r="C26" s="27">
        <v>34608621.119999997</v>
      </c>
      <c r="D26" s="27">
        <f t="shared" ref="D26" si="30">B26+C26</f>
        <v>115601161.31999999</v>
      </c>
      <c r="E26" s="27">
        <v>34876386.909999996</v>
      </c>
      <c r="F26" s="27">
        <v>33851821.329999998</v>
      </c>
      <c r="G26" s="27">
        <f t="shared" ref="G26" si="31">D26-E26</f>
        <v>80724774.409999996</v>
      </c>
    </row>
    <row r="27" spans="1:7" x14ac:dyDescent="0.2">
      <c r="A27" s="14" t="s">
        <v>152</v>
      </c>
      <c r="B27" s="27">
        <v>1262871.53</v>
      </c>
      <c r="C27" s="27">
        <v>970000</v>
      </c>
      <c r="D27" s="27">
        <f t="shared" ref="D27" si="32">B27+C27</f>
        <v>2232871.5300000003</v>
      </c>
      <c r="E27" s="27">
        <v>383970.57</v>
      </c>
      <c r="F27" s="27">
        <v>330329.17</v>
      </c>
      <c r="G27" s="27">
        <f t="shared" ref="G27" si="33">D27-E27</f>
        <v>1848900.9600000002</v>
      </c>
    </row>
    <row r="28" spans="1:7" x14ac:dyDescent="0.2">
      <c r="A28" s="14" t="s">
        <v>153</v>
      </c>
      <c r="B28" s="27">
        <v>6238278.7199999997</v>
      </c>
      <c r="C28" s="27">
        <v>249000</v>
      </c>
      <c r="D28" s="27">
        <f t="shared" ref="D28" si="34">B28+C28</f>
        <v>6487278.7199999997</v>
      </c>
      <c r="E28" s="27">
        <v>1481876.34</v>
      </c>
      <c r="F28" s="27">
        <v>1462033.31</v>
      </c>
      <c r="G28" s="27">
        <f t="shared" ref="G28" si="35">D28-E28</f>
        <v>5005402.38</v>
      </c>
    </row>
    <row r="29" spans="1:7" x14ac:dyDescent="0.2">
      <c r="A29" s="14" t="s">
        <v>154</v>
      </c>
      <c r="B29" s="27">
        <v>3858818.46</v>
      </c>
      <c r="C29" s="27">
        <v>0</v>
      </c>
      <c r="D29" s="27">
        <f t="shared" ref="D29" si="36">B29+C29</f>
        <v>3858818.46</v>
      </c>
      <c r="E29" s="27">
        <v>657828.27</v>
      </c>
      <c r="F29" s="27">
        <v>585429.72</v>
      </c>
      <c r="G29" s="27">
        <f t="shared" ref="G29" si="37">D29-E29</f>
        <v>3200990.19</v>
      </c>
    </row>
    <row r="30" spans="1:7" x14ac:dyDescent="0.2">
      <c r="A30" s="14" t="s">
        <v>155</v>
      </c>
      <c r="B30" s="27">
        <v>5098127.72</v>
      </c>
      <c r="C30" s="27">
        <v>0</v>
      </c>
      <c r="D30" s="27">
        <f t="shared" ref="D30" si="38">B30+C30</f>
        <v>5098127.72</v>
      </c>
      <c r="E30" s="27">
        <v>804843.69</v>
      </c>
      <c r="F30" s="27">
        <v>780268.7</v>
      </c>
      <c r="G30" s="27">
        <f t="shared" ref="G30" si="39">D30-E30</f>
        <v>4293284.0299999993</v>
      </c>
    </row>
    <row r="31" spans="1:7" x14ac:dyDescent="0.2">
      <c r="A31" s="14" t="s">
        <v>156</v>
      </c>
      <c r="B31" s="27">
        <v>27020656.329999998</v>
      </c>
      <c r="C31" s="27">
        <v>28328348.969999999</v>
      </c>
      <c r="D31" s="27">
        <f t="shared" ref="D31" si="40">B31+C31</f>
        <v>55349005.299999997</v>
      </c>
      <c r="E31" s="27">
        <v>7886270.7199999997</v>
      </c>
      <c r="F31" s="27">
        <v>7795684.9699999997</v>
      </c>
      <c r="G31" s="27">
        <f t="shared" ref="G31" si="41">D31-E31</f>
        <v>47462734.579999998</v>
      </c>
    </row>
    <row r="32" spans="1:7" x14ac:dyDescent="0.2">
      <c r="A32" s="14" t="s">
        <v>157</v>
      </c>
      <c r="B32" s="27">
        <v>10017580.27</v>
      </c>
      <c r="C32" s="27">
        <v>929445.28</v>
      </c>
      <c r="D32" s="27">
        <f t="shared" ref="D32" si="42">B32+C32</f>
        <v>10947025.549999999</v>
      </c>
      <c r="E32" s="27">
        <v>1171227.77</v>
      </c>
      <c r="F32" s="27">
        <v>1171227.77</v>
      </c>
      <c r="G32" s="27">
        <f t="shared" ref="G32" si="43">D32-E32</f>
        <v>9775797.7799999993</v>
      </c>
    </row>
    <row r="33" spans="1:7" x14ac:dyDescent="0.2">
      <c r="A33" s="14" t="s">
        <v>158</v>
      </c>
      <c r="B33" s="27">
        <v>3534796.66</v>
      </c>
      <c r="C33" s="27">
        <v>0</v>
      </c>
      <c r="D33" s="27">
        <f t="shared" ref="D33" si="44">B33+C33</f>
        <v>3534796.66</v>
      </c>
      <c r="E33" s="27">
        <v>579346.41</v>
      </c>
      <c r="F33" s="27">
        <v>576462.71</v>
      </c>
      <c r="G33" s="27">
        <f t="shared" ref="G33" si="45">D33-E33</f>
        <v>2955450.25</v>
      </c>
    </row>
    <row r="34" spans="1:7" x14ac:dyDescent="0.2">
      <c r="A34" s="14" t="s">
        <v>159</v>
      </c>
      <c r="B34" s="27">
        <v>42802186.100000001</v>
      </c>
      <c r="C34" s="27">
        <v>43274834.710000001</v>
      </c>
      <c r="D34" s="27">
        <f t="shared" ref="D34" si="46">B34+C34</f>
        <v>86077020.810000002</v>
      </c>
      <c r="E34" s="27">
        <v>13224342.18</v>
      </c>
      <c r="F34" s="27">
        <v>12670020.35</v>
      </c>
      <c r="G34" s="27">
        <f t="shared" ref="G34" si="47">D34-E34</f>
        <v>72852678.629999995</v>
      </c>
    </row>
    <row r="35" spans="1:7" x14ac:dyDescent="0.2">
      <c r="A35" s="14" t="s">
        <v>160</v>
      </c>
      <c r="B35" s="27">
        <v>21207317.010000002</v>
      </c>
      <c r="C35" s="27">
        <v>99796975.319999993</v>
      </c>
      <c r="D35" s="27">
        <f t="shared" ref="D35" si="48">B35+C35</f>
        <v>121004292.33</v>
      </c>
      <c r="E35" s="27">
        <v>51646452.340000004</v>
      </c>
      <c r="F35" s="27">
        <v>49848458.710000001</v>
      </c>
      <c r="G35" s="27">
        <f t="shared" ref="G35" si="49">D35-E35</f>
        <v>69357839.989999995</v>
      </c>
    </row>
    <row r="36" spans="1:7" x14ac:dyDescent="0.2">
      <c r="A36" s="14" t="s">
        <v>161</v>
      </c>
      <c r="B36" s="27">
        <v>22084198.469999999</v>
      </c>
      <c r="C36" s="27">
        <v>147198256.43000001</v>
      </c>
      <c r="D36" s="27">
        <f t="shared" ref="D36" si="50">B36+C36</f>
        <v>169282454.90000001</v>
      </c>
      <c r="E36" s="27">
        <v>0</v>
      </c>
      <c r="F36" s="27">
        <v>0</v>
      </c>
      <c r="G36" s="27">
        <f t="shared" ref="G36" si="51">D36-E36</f>
        <v>169282454.90000001</v>
      </c>
    </row>
    <row r="37" spans="1:7" x14ac:dyDescent="0.2">
      <c r="A37" s="14" t="s">
        <v>162</v>
      </c>
      <c r="B37" s="27">
        <v>17638124.25</v>
      </c>
      <c r="C37" s="27">
        <v>13000000</v>
      </c>
      <c r="D37" s="27">
        <f t="shared" ref="D37" si="52">B37+C37</f>
        <v>30638124.25</v>
      </c>
      <c r="E37" s="27">
        <v>8169531.04</v>
      </c>
      <c r="F37" s="27">
        <v>0</v>
      </c>
      <c r="G37" s="27">
        <f t="shared" ref="G37" si="53">D37-E37</f>
        <v>22468593.210000001</v>
      </c>
    </row>
    <row r="38" spans="1:7" x14ac:dyDescent="0.2">
      <c r="A38" s="14" t="s">
        <v>163</v>
      </c>
      <c r="B38" s="27">
        <v>4236002</v>
      </c>
      <c r="C38" s="27">
        <v>0</v>
      </c>
      <c r="D38" s="27">
        <f t="shared" ref="D38" si="54">B38+C38</f>
        <v>4236002</v>
      </c>
      <c r="E38" s="27">
        <v>353000.19</v>
      </c>
      <c r="F38" s="27">
        <v>0</v>
      </c>
      <c r="G38" s="27">
        <f t="shared" ref="G38" si="55">D38-E38</f>
        <v>3883001.81</v>
      </c>
    </row>
    <row r="39" spans="1:7" x14ac:dyDescent="0.2">
      <c r="A39" s="14" t="s">
        <v>164</v>
      </c>
      <c r="B39" s="27">
        <v>2787815.84</v>
      </c>
      <c r="C39" s="27">
        <v>0</v>
      </c>
      <c r="D39" s="27">
        <f t="shared" ref="D39" si="56">B39+C39</f>
        <v>2787815.84</v>
      </c>
      <c r="E39" s="27">
        <v>1161589.95</v>
      </c>
      <c r="F39" s="27">
        <v>0</v>
      </c>
      <c r="G39" s="27">
        <f t="shared" ref="G39" si="57">D39-E39</f>
        <v>1626225.89</v>
      </c>
    </row>
    <row r="40" spans="1:7" x14ac:dyDescent="0.2">
      <c r="A40" s="14"/>
      <c r="B40" s="27">
        <v>0</v>
      </c>
      <c r="C40" s="27">
        <v>0</v>
      </c>
      <c r="D40" s="27">
        <f t="shared" ref="D40" si="58">B40+C40</f>
        <v>0</v>
      </c>
      <c r="E40" s="27">
        <v>0</v>
      </c>
      <c r="F40" s="27">
        <v>0</v>
      </c>
      <c r="G40" s="27">
        <f t="shared" ref="G40" si="59">D40-E40</f>
        <v>0</v>
      </c>
    </row>
    <row r="41" spans="1:7" x14ac:dyDescent="0.2">
      <c r="A41" s="8" t="s">
        <v>122</v>
      </c>
      <c r="B41" s="28">
        <f t="shared" ref="B41:G41" si="60">SUM(B5:B40)</f>
        <v>395328870.42000002</v>
      </c>
      <c r="C41" s="28">
        <f t="shared" si="60"/>
        <v>407556043.84000003</v>
      </c>
      <c r="D41" s="28">
        <f t="shared" si="60"/>
        <v>802884914.26000011</v>
      </c>
      <c r="E41" s="28">
        <f t="shared" si="60"/>
        <v>142470999.48999998</v>
      </c>
      <c r="F41" s="28">
        <f t="shared" si="60"/>
        <v>125846667.20000002</v>
      </c>
      <c r="G41" s="28">
        <f t="shared" si="60"/>
        <v>660413914.76999998</v>
      </c>
    </row>
    <row r="44" spans="1:7" ht="55.15" customHeight="1" x14ac:dyDescent="0.2">
      <c r="A44" s="37" t="s">
        <v>165</v>
      </c>
      <c r="B44" s="38"/>
      <c r="C44" s="38"/>
      <c r="D44" s="38"/>
      <c r="E44" s="38"/>
      <c r="F44" s="38"/>
      <c r="G44" s="39"/>
    </row>
    <row r="45" spans="1:7" x14ac:dyDescent="0.2">
      <c r="A45" s="23"/>
      <c r="B45" s="20"/>
      <c r="C45" s="21"/>
      <c r="D45" s="18" t="s">
        <v>56</v>
      </c>
      <c r="E45" s="21"/>
      <c r="F45" s="22"/>
      <c r="G45" s="35" t="s">
        <v>55</v>
      </c>
    </row>
    <row r="46" spans="1:7" ht="22.5" x14ac:dyDescent="0.2">
      <c r="A46" s="19" t="s">
        <v>50</v>
      </c>
      <c r="B46" s="2" t="s">
        <v>51</v>
      </c>
      <c r="C46" s="2" t="s">
        <v>114</v>
      </c>
      <c r="D46" s="2" t="s">
        <v>52</v>
      </c>
      <c r="E46" s="2" t="s">
        <v>53</v>
      </c>
      <c r="F46" s="2" t="s">
        <v>54</v>
      </c>
      <c r="G46" s="36"/>
    </row>
    <row r="47" spans="1:7" x14ac:dyDescent="0.2">
      <c r="A47" s="24"/>
      <c r="B47" s="25"/>
      <c r="C47" s="25"/>
      <c r="D47" s="25"/>
      <c r="E47" s="25"/>
      <c r="F47" s="25"/>
      <c r="G47" s="25"/>
    </row>
    <row r="48" spans="1:7" x14ac:dyDescent="0.2">
      <c r="A48" s="15" t="s">
        <v>8</v>
      </c>
      <c r="B48" s="27">
        <v>0</v>
      </c>
      <c r="C48" s="27">
        <v>0</v>
      </c>
      <c r="D48" s="27">
        <f>B48+C48</f>
        <v>0</v>
      </c>
      <c r="E48" s="27">
        <v>0</v>
      </c>
      <c r="F48" s="27">
        <v>0</v>
      </c>
      <c r="G48" s="27">
        <f>D48-E48</f>
        <v>0</v>
      </c>
    </row>
    <row r="49" spans="1:7" x14ac:dyDescent="0.2">
      <c r="A49" s="15" t="s">
        <v>9</v>
      </c>
      <c r="B49" s="27">
        <v>0</v>
      </c>
      <c r="C49" s="27">
        <v>0</v>
      </c>
      <c r="D49" s="27">
        <f t="shared" ref="D49:D51" si="61">B49+C49</f>
        <v>0</v>
      </c>
      <c r="E49" s="27">
        <v>0</v>
      </c>
      <c r="F49" s="27">
        <v>0</v>
      </c>
      <c r="G49" s="27">
        <f t="shared" ref="G49:G51" si="62">D49-E49</f>
        <v>0</v>
      </c>
    </row>
    <row r="50" spans="1:7" x14ac:dyDescent="0.2">
      <c r="A50" s="15" t="s">
        <v>10</v>
      </c>
      <c r="B50" s="27">
        <v>0</v>
      </c>
      <c r="C50" s="27">
        <v>0</v>
      </c>
      <c r="D50" s="27">
        <f t="shared" si="61"/>
        <v>0</v>
      </c>
      <c r="E50" s="27">
        <v>0</v>
      </c>
      <c r="F50" s="27">
        <v>0</v>
      </c>
      <c r="G50" s="27">
        <f t="shared" si="62"/>
        <v>0</v>
      </c>
    </row>
    <row r="51" spans="1:7" x14ac:dyDescent="0.2">
      <c r="A51" s="15" t="s">
        <v>123</v>
      </c>
      <c r="B51" s="27">
        <v>0</v>
      </c>
      <c r="C51" s="27">
        <v>0</v>
      </c>
      <c r="D51" s="27">
        <f t="shared" si="61"/>
        <v>0</v>
      </c>
      <c r="E51" s="27">
        <v>0</v>
      </c>
      <c r="F51" s="27">
        <v>0</v>
      </c>
      <c r="G51" s="27">
        <f t="shared" si="62"/>
        <v>0</v>
      </c>
    </row>
    <row r="52" spans="1:7" x14ac:dyDescent="0.2">
      <c r="A52" s="15"/>
      <c r="B52" s="27"/>
      <c r="C52" s="27"/>
      <c r="D52" s="27"/>
      <c r="E52" s="27"/>
      <c r="F52" s="27"/>
      <c r="G52" s="27"/>
    </row>
    <row r="53" spans="1:7" x14ac:dyDescent="0.2">
      <c r="A53" s="8" t="s">
        <v>122</v>
      </c>
      <c r="B53" s="28">
        <f t="shared" ref="B53:G53" si="63">SUM(B48:B51)</f>
        <v>0</v>
      </c>
      <c r="C53" s="28">
        <f t="shared" si="63"/>
        <v>0</v>
      </c>
      <c r="D53" s="28">
        <f t="shared" si="63"/>
        <v>0</v>
      </c>
      <c r="E53" s="28">
        <f t="shared" si="63"/>
        <v>0</v>
      </c>
      <c r="F53" s="28">
        <f t="shared" si="63"/>
        <v>0</v>
      </c>
      <c r="G53" s="28">
        <f t="shared" si="63"/>
        <v>0</v>
      </c>
    </row>
    <row r="56" spans="1:7" ht="59.45" customHeight="1" x14ac:dyDescent="0.2">
      <c r="A56" s="40" t="s">
        <v>165</v>
      </c>
      <c r="B56" s="41"/>
      <c r="C56" s="41"/>
      <c r="D56" s="41"/>
      <c r="E56" s="41"/>
      <c r="F56" s="41"/>
      <c r="G56" s="42"/>
    </row>
    <row r="57" spans="1:7" x14ac:dyDescent="0.2">
      <c r="A57" s="23"/>
      <c r="B57" s="20"/>
      <c r="C57" s="21"/>
      <c r="D57" s="18" t="s">
        <v>56</v>
      </c>
      <c r="E57" s="21"/>
      <c r="F57" s="22"/>
      <c r="G57" s="35" t="s">
        <v>55</v>
      </c>
    </row>
    <row r="58" spans="1:7" ht="22.5" x14ac:dyDescent="0.2">
      <c r="A58" s="19" t="s">
        <v>50</v>
      </c>
      <c r="B58" s="2" t="s">
        <v>51</v>
      </c>
      <c r="C58" s="2" t="s">
        <v>114</v>
      </c>
      <c r="D58" s="2" t="s">
        <v>52</v>
      </c>
      <c r="E58" s="2" t="s">
        <v>53</v>
      </c>
      <c r="F58" s="2" t="s">
        <v>54</v>
      </c>
      <c r="G58" s="36"/>
    </row>
    <row r="59" spans="1:7" x14ac:dyDescent="0.2">
      <c r="A59" s="24"/>
      <c r="B59" s="25"/>
      <c r="C59" s="25"/>
      <c r="D59" s="25"/>
      <c r="E59" s="25"/>
      <c r="F59" s="25"/>
      <c r="G59" s="25"/>
    </row>
    <row r="60" spans="1:7" x14ac:dyDescent="0.2">
      <c r="A60" s="16" t="s">
        <v>12</v>
      </c>
      <c r="B60" s="27">
        <v>0</v>
      </c>
      <c r="C60" s="27">
        <v>0</v>
      </c>
      <c r="D60" s="27">
        <f t="shared" ref="D60:D72" si="64">B60+C60</f>
        <v>0</v>
      </c>
      <c r="E60" s="27">
        <v>0</v>
      </c>
      <c r="F60" s="27">
        <v>0</v>
      </c>
      <c r="G60" s="27">
        <f t="shared" ref="G60:G72" si="65">D60-E60</f>
        <v>0</v>
      </c>
    </row>
    <row r="61" spans="1:7" x14ac:dyDescent="0.2">
      <c r="A61" s="16"/>
      <c r="B61" s="27"/>
      <c r="C61" s="27"/>
      <c r="D61" s="27"/>
      <c r="E61" s="27"/>
      <c r="F61" s="27"/>
      <c r="G61" s="27"/>
    </row>
    <row r="62" spans="1:7" x14ac:dyDescent="0.2">
      <c r="A62" s="16" t="s">
        <v>11</v>
      </c>
      <c r="B62" s="27">
        <v>0</v>
      </c>
      <c r="C62" s="27">
        <v>0</v>
      </c>
      <c r="D62" s="27">
        <f t="shared" si="64"/>
        <v>0</v>
      </c>
      <c r="E62" s="27">
        <v>0</v>
      </c>
      <c r="F62" s="27">
        <v>0</v>
      </c>
      <c r="G62" s="27">
        <f t="shared" si="65"/>
        <v>0</v>
      </c>
    </row>
    <row r="63" spans="1:7" x14ac:dyDescent="0.2">
      <c r="A63" s="16"/>
      <c r="B63" s="27"/>
      <c r="C63" s="27"/>
      <c r="D63" s="27"/>
      <c r="E63" s="27"/>
      <c r="F63" s="27"/>
      <c r="G63" s="27"/>
    </row>
    <row r="64" spans="1:7" x14ac:dyDescent="0.2">
      <c r="A64" s="16" t="s">
        <v>13</v>
      </c>
      <c r="B64" s="27">
        <v>0</v>
      </c>
      <c r="C64" s="27">
        <v>0</v>
      </c>
      <c r="D64" s="27">
        <f t="shared" si="64"/>
        <v>0</v>
      </c>
      <c r="E64" s="27">
        <v>0</v>
      </c>
      <c r="F64" s="27">
        <v>0</v>
      </c>
      <c r="G64" s="27">
        <f t="shared" si="65"/>
        <v>0</v>
      </c>
    </row>
    <row r="65" spans="1:7" x14ac:dyDescent="0.2">
      <c r="A65" s="16"/>
      <c r="B65" s="27"/>
      <c r="C65" s="27"/>
      <c r="D65" s="27"/>
      <c r="E65" s="27"/>
      <c r="F65" s="27"/>
      <c r="G65" s="27"/>
    </row>
    <row r="66" spans="1:7" x14ac:dyDescent="0.2">
      <c r="A66" s="16" t="s">
        <v>25</v>
      </c>
      <c r="B66" s="27">
        <v>0</v>
      </c>
      <c r="C66" s="27">
        <v>0</v>
      </c>
      <c r="D66" s="27">
        <f t="shared" si="64"/>
        <v>0</v>
      </c>
      <c r="E66" s="27">
        <v>0</v>
      </c>
      <c r="F66" s="27">
        <v>0</v>
      </c>
      <c r="G66" s="27">
        <f t="shared" si="65"/>
        <v>0</v>
      </c>
    </row>
    <row r="67" spans="1:7" x14ac:dyDescent="0.2">
      <c r="A67" s="16"/>
      <c r="B67" s="27"/>
      <c r="C67" s="27"/>
      <c r="D67" s="27"/>
      <c r="E67" s="27"/>
      <c r="F67" s="27"/>
      <c r="G67" s="27"/>
    </row>
    <row r="68" spans="1:7" ht="22.5" x14ac:dyDescent="0.2">
      <c r="A68" s="16" t="s">
        <v>26</v>
      </c>
      <c r="B68" s="27">
        <v>0</v>
      </c>
      <c r="C68" s="27">
        <v>0</v>
      </c>
      <c r="D68" s="27">
        <f t="shared" si="64"/>
        <v>0</v>
      </c>
      <c r="E68" s="27">
        <v>0</v>
      </c>
      <c r="F68" s="27">
        <v>0</v>
      </c>
      <c r="G68" s="27">
        <f t="shared" si="65"/>
        <v>0</v>
      </c>
    </row>
    <row r="69" spans="1:7" x14ac:dyDescent="0.2">
      <c r="A69" s="16"/>
      <c r="B69" s="27"/>
      <c r="C69" s="27"/>
      <c r="D69" s="27"/>
      <c r="E69" s="27"/>
      <c r="F69" s="27"/>
      <c r="G69" s="27"/>
    </row>
    <row r="70" spans="1:7" ht="22.5" x14ac:dyDescent="0.2">
      <c r="A70" s="16" t="s">
        <v>124</v>
      </c>
      <c r="B70" s="27">
        <v>0</v>
      </c>
      <c r="C70" s="27">
        <v>0</v>
      </c>
      <c r="D70" s="27">
        <f t="shared" ref="D70" si="66">B70+C70</f>
        <v>0</v>
      </c>
      <c r="E70" s="27">
        <v>0</v>
      </c>
      <c r="F70" s="27">
        <v>0</v>
      </c>
      <c r="G70" s="27">
        <f t="shared" ref="G70" si="67">D70-E70</f>
        <v>0</v>
      </c>
    </row>
    <row r="71" spans="1:7" x14ac:dyDescent="0.2">
      <c r="A71" s="16"/>
      <c r="B71" s="27"/>
      <c r="C71" s="27"/>
      <c r="D71" s="27"/>
      <c r="E71" s="27"/>
      <c r="F71" s="27"/>
      <c r="G71" s="27"/>
    </row>
    <row r="72" spans="1:7" x14ac:dyDescent="0.2">
      <c r="A72" s="16" t="s">
        <v>14</v>
      </c>
      <c r="B72" s="27">
        <v>0</v>
      </c>
      <c r="C72" s="27">
        <v>0</v>
      </c>
      <c r="D72" s="27">
        <f t="shared" si="64"/>
        <v>0</v>
      </c>
      <c r="E72" s="27">
        <v>0</v>
      </c>
      <c r="F72" s="27">
        <v>0</v>
      </c>
      <c r="G72" s="27">
        <f t="shared" si="65"/>
        <v>0</v>
      </c>
    </row>
    <row r="73" spans="1:7" x14ac:dyDescent="0.2">
      <c r="A73" s="16"/>
      <c r="B73" s="27"/>
      <c r="C73" s="27"/>
      <c r="D73" s="27"/>
      <c r="E73" s="27"/>
      <c r="F73" s="27"/>
      <c r="G73" s="27"/>
    </row>
    <row r="74" spans="1:7" x14ac:dyDescent="0.2">
      <c r="A74" s="16" t="s">
        <v>125</v>
      </c>
      <c r="B74" s="27">
        <v>0</v>
      </c>
      <c r="C74" s="27">
        <v>0</v>
      </c>
      <c r="D74" s="27">
        <f t="shared" ref="D74" si="68">B74+C74</f>
        <v>0</v>
      </c>
      <c r="E74" s="27">
        <v>0</v>
      </c>
      <c r="F74" s="27">
        <v>0</v>
      </c>
      <c r="G74" s="27">
        <f t="shared" ref="G74" si="69">D74-E74</f>
        <v>0</v>
      </c>
    </row>
    <row r="75" spans="1:7" x14ac:dyDescent="0.2">
      <c r="A75" s="16"/>
      <c r="B75" s="27"/>
      <c r="C75" s="27"/>
      <c r="D75" s="27"/>
      <c r="E75" s="27"/>
      <c r="F75" s="27"/>
      <c r="G75" s="27"/>
    </row>
    <row r="76" spans="1:7" x14ac:dyDescent="0.2">
      <c r="A76" s="8" t="s">
        <v>122</v>
      </c>
      <c r="B76" s="28">
        <f t="shared" ref="B76:G76" si="70">SUM(B60:B74)</f>
        <v>0</v>
      </c>
      <c r="C76" s="28">
        <f t="shared" si="70"/>
        <v>0</v>
      </c>
      <c r="D76" s="28">
        <f t="shared" si="70"/>
        <v>0</v>
      </c>
      <c r="E76" s="28">
        <f t="shared" si="70"/>
        <v>0</v>
      </c>
      <c r="F76" s="28">
        <f t="shared" si="70"/>
        <v>0</v>
      </c>
      <c r="G76" s="28">
        <f t="shared" si="70"/>
        <v>0</v>
      </c>
    </row>
    <row r="78" spans="1:7" x14ac:dyDescent="0.2">
      <c r="A78" s="1" t="s">
        <v>115</v>
      </c>
    </row>
  </sheetData>
  <sheetProtection formatCells="0" formatColumns="0" formatRows="0" insertRows="0" deleteRows="0" autoFilter="0"/>
  <mergeCells count="6">
    <mergeCell ref="G2:G3"/>
    <mergeCell ref="A1:G1"/>
    <mergeCell ref="A44:G44"/>
    <mergeCell ref="G57:G58"/>
    <mergeCell ref="G45:G46"/>
    <mergeCell ref="A56:G5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zoomScaleNormal="100" workbookViewId="0">
      <selection activeCell="G20" sqref="A1:G2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0" t="s">
        <v>129</v>
      </c>
      <c r="B1" s="41"/>
      <c r="C1" s="41"/>
      <c r="D1" s="41"/>
      <c r="E1" s="41"/>
      <c r="F1" s="41"/>
      <c r="G1" s="42"/>
    </row>
    <row r="2" spans="1:7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3" t="s">
        <v>0</v>
      </c>
      <c r="B5" s="27">
        <v>348744484.63999999</v>
      </c>
      <c r="C5" s="27">
        <v>267053896.71000001</v>
      </c>
      <c r="D5" s="27">
        <f>B5+C5</f>
        <v>615798381.35000002</v>
      </c>
      <c r="E5" s="27">
        <v>67736453.980000004</v>
      </c>
      <c r="F5" s="27">
        <v>52884978.119999997</v>
      </c>
      <c r="G5" s="27">
        <f>D5-E5</f>
        <v>548061927.37</v>
      </c>
    </row>
    <row r="6" spans="1:7" x14ac:dyDescent="0.2">
      <c r="A6" s="33"/>
      <c r="B6" s="27"/>
      <c r="C6" s="27"/>
      <c r="D6" s="27"/>
      <c r="E6" s="27"/>
      <c r="F6" s="27"/>
      <c r="G6" s="27"/>
    </row>
    <row r="7" spans="1:7" x14ac:dyDescent="0.2">
      <c r="A7" s="33" t="s">
        <v>1</v>
      </c>
      <c r="B7" s="27">
        <v>46584385.780000001</v>
      </c>
      <c r="C7" s="27">
        <v>140502147.13</v>
      </c>
      <c r="D7" s="27">
        <f>B7+C7</f>
        <v>187086532.91</v>
      </c>
      <c r="E7" s="27">
        <v>74734545.510000005</v>
      </c>
      <c r="F7" s="27">
        <v>72961689.079999998</v>
      </c>
      <c r="G7" s="27">
        <f>D7-E7</f>
        <v>112351987.39999999</v>
      </c>
    </row>
    <row r="8" spans="1:7" x14ac:dyDescent="0.2">
      <c r="A8" s="33"/>
      <c r="B8" s="27"/>
      <c r="C8" s="27"/>
      <c r="D8" s="27"/>
      <c r="E8" s="27"/>
      <c r="F8" s="27"/>
      <c r="G8" s="27"/>
    </row>
    <row r="9" spans="1:7" x14ac:dyDescent="0.2">
      <c r="A9" s="33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3"/>
      <c r="B10" s="27"/>
      <c r="C10" s="27"/>
      <c r="D10" s="27"/>
      <c r="E10" s="27"/>
      <c r="F10" s="27"/>
      <c r="G10" s="27"/>
    </row>
    <row r="11" spans="1:7" x14ac:dyDescent="0.2">
      <c r="A11" s="33" t="s">
        <v>39</v>
      </c>
      <c r="B11" s="27">
        <v>0</v>
      </c>
      <c r="C11" s="27">
        <v>0</v>
      </c>
      <c r="D11" s="27">
        <f>B11+C11</f>
        <v>0</v>
      </c>
      <c r="E11" s="27">
        <v>0</v>
      </c>
      <c r="F11" s="27">
        <v>0</v>
      </c>
      <c r="G11" s="27">
        <f>D11-E11</f>
        <v>0</v>
      </c>
    </row>
    <row r="12" spans="1:7" x14ac:dyDescent="0.2">
      <c r="A12" s="33"/>
      <c r="B12" s="27"/>
      <c r="C12" s="27"/>
      <c r="D12" s="27"/>
      <c r="E12" s="27"/>
      <c r="F12" s="27"/>
      <c r="G12" s="27"/>
    </row>
    <row r="13" spans="1:7" x14ac:dyDescent="0.2">
      <c r="A13" s="34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122</v>
      </c>
      <c r="B15" s="30">
        <f t="shared" ref="B15:G15" si="0">SUM(B5+B7+B9+B11+B13)</f>
        <v>395328870.41999996</v>
      </c>
      <c r="C15" s="30">
        <f t="shared" si="0"/>
        <v>407556043.84000003</v>
      </c>
      <c r="D15" s="30">
        <f t="shared" si="0"/>
        <v>802884914.25999999</v>
      </c>
      <c r="E15" s="30">
        <f t="shared" si="0"/>
        <v>142470999.49000001</v>
      </c>
      <c r="F15" s="30">
        <f t="shared" si="0"/>
        <v>125846667.19999999</v>
      </c>
      <c r="G15" s="30">
        <f t="shared" si="0"/>
        <v>660413914.76999998</v>
      </c>
    </row>
    <row r="18" spans="1:1" x14ac:dyDescent="0.2">
      <c r="A18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topLeftCell="A30" workbookViewId="0">
      <selection sqref="A1:G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1" t="s">
        <v>128</v>
      </c>
      <c r="B1" s="41"/>
      <c r="C1" s="41"/>
      <c r="D1" s="41"/>
      <c r="E1" s="41"/>
      <c r="F1" s="41"/>
      <c r="G1" s="42"/>
    </row>
    <row r="2" spans="1:8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8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8" x14ac:dyDescent="0.2">
      <c r="A4" s="9" t="s">
        <v>57</v>
      </c>
      <c r="B4" s="31">
        <f>SUM(B5:B11)</f>
        <v>211100419.78000003</v>
      </c>
      <c r="C4" s="31">
        <f>SUM(C5:C11)</f>
        <v>-4331269.71</v>
      </c>
      <c r="D4" s="31">
        <f>B4+C4</f>
        <v>206769150.07000002</v>
      </c>
      <c r="E4" s="31">
        <f>SUM(E5:E11)</f>
        <v>38101179.879999995</v>
      </c>
      <c r="F4" s="31">
        <f>SUM(F5:F11)</f>
        <v>34666694.810000002</v>
      </c>
      <c r="G4" s="31">
        <f>D4-E4</f>
        <v>168667970.19000003</v>
      </c>
    </row>
    <row r="5" spans="1:8" x14ac:dyDescent="0.2">
      <c r="A5" s="11" t="s">
        <v>61</v>
      </c>
      <c r="B5" s="27">
        <v>120690079.53</v>
      </c>
      <c r="C5" s="27">
        <v>-3690286.99</v>
      </c>
      <c r="D5" s="27">
        <f t="shared" ref="D5:D68" si="0">B5+C5</f>
        <v>116999792.54000001</v>
      </c>
      <c r="E5" s="27">
        <v>24611440.07</v>
      </c>
      <c r="F5" s="27">
        <v>24609486.5</v>
      </c>
      <c r="G5" s="27">
        <f t="shared" ref="G5:G68" si="1">D5-E5</f>
        <v>92388352.469999999</v>
      </c>
      <c r="H5" s="6">
        <v>1100</v>
      </c>
    </row>
    <row r="6" spans="1:8" x14ac:dyDescent="0.2">
      <c r="A6" s="11" t="s">
        <v>62</v>
      </c>
      <c r="B6" s="27">
        <v>9982702.3300000001</v>
      </c>
      <c r="C6" s="27">
        <v>1429036.56</v>
      </c>
      <c r="D6" s="27">
        <f t="shared" si="0"/>
        <v>11411738.890000001</v>
      </c>
      <c r="E6" s="27">
        <v>6149882.3700000001</v>
      </c>
      <c r="F6" s="27">
        <v>2798567</v>
      </c>
      <c r="G6" s="27">
        <f t="shared" si="1"/>
        <v>5261856.5200000005</v>
      </c>
      <c r="H6" s="6">
        <v>1200</v>
      </c>
    </row>
    <row r="7" spans="1:8" x14ac:dyDescent="0.2">
      <c r="A7" s="11" t="s">
        <v>63</v>
      </c>
      <c r="B7" s="27">
        <v>20155550.5</v>
      </c>
      <c r="C7" s="27">
        <v>-536015.43999999994</v>
      </c>
      <c r="D7" s="27">
        <f t="shared" si="0"/>
        <v>19619535.059999999</v>
      </c>
      <c r="E7" s="27">
        <v>187974.93</v>
      </c>
      <c r="F7" s="27">
        <v>187454.81</v>
      </c>
      <c r="G7" s="27">
        <f t="shared" si="1"/>
        <v>19431560.129999999</v>
      </c>
      <c r="H7" s="6">
        <v>1300</v>
      </c>
    </row>
    <row r="8" spans="1:8" x14ac:dyDescent="0.2">
      <c r="A8" s="11" t="s">
        <v>33</v>
      </c>
      <c r="B8" s="27">
        <v>22258551.100000001</v>
      </c>
      <c r="C8" s="27">
        <v>-737819.8</v>
      </c>
      <c r="D8" s="27">
        <f t="shared" si="0"/>
        <v>21520731.300000001</v>
      </c>
      <c r="E8" s="27">
        <v>99562.15</v>
      </c>
      <c r="F8" s="27">
        <v>99562.15</v>
      </c>
      <c r="G8" s="27">
        <f t="shared" si="1"/>
        <v>21421169.150000002</v>
      </c>
      <c r="H8" s="6">
        <v>1400</v>
      </c>
    </row>
    <row r="9" spans="1:8" x14ac:dyDescent="0.2">
      <c r="A9" s="11" t="s">
        <v>64</v>
      </c>
      <c r="B9" s="27">
        <v>6783886.96</v>
      </c>
      <c r="C9" s="27">
        <v>-6743.52</v>
      </c>
      <c r="D9" s="27">
        <f t="shared" si="0"/>
        <v>6777143.4400000004</v>
      </c>
      <c r="E9" s="27">
        <v>211418.11</v>
      </c>
      <c r="F9" s="27">
        <v>130722.1</v>
      </c>
      <c r="G9" s="27">
        <f t="shared" si="1"/>
        <v>6565725.3300000001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  <c r="H10" s="6">
        <v>1600</v>
      </c>
    </row>
    <row r="11" spans="1:8" x14ac:dyDescent="0.2">
      <c r="A11" s="11" t="s">
        <v>65</v>
      </c>
      <c r="B11" s="27">
        <v>31229649.359999999</v>
      </c>
      <c r="C11" s="27">
        <v>-789440.52</v>
      </c>
      <c r="D11" s="27">
        <f t="shared" si="0"/>
        <v>30440208.84</v>
      </c>
      <c r="E11" s="27">
        <v>6840902.25</v>
      </c>
      <c r="F11" s="27">
        <v>6840902.25</v>
      </c>
      <c r="G11" s="27">
        <f t="shared" si="1"/>
        <v>23599306.59</v>
      </c>
      <c r="H11" s="6">
        <v>1700</v>
      </c>
    </row>
    <row r="12" spans="1:8" x14ac:dyDescent="0.2">
      <c r="A12" s="9" t="s">
        <v>117</v>
      </c>
      <c r="B12" s="32">
        <f>SUM(B13:B21)</f>
        <v>29772644.659999996</v>
      </c>
      <c r="C12" s="32">
        <f>SUM(C13:C21)</f>
        <v>9820911.2599999998</v>
      </c>
      <c r="D12" s="32">
        <f t="shared" si="0"/>
        <v>39593555.919999994</v>
      </c>
      <c r="E12" s="32">
        <f>SUM(E13:E21)</f>
        <v>5384112.9299999997</v>
      </c>
      <c r="F12" s="32">
        <f>SUM(F13:F21)</f>
        <v>4486482.87</v>
      </c>
      <c r="G12" s="32">
        <f t="shared" si="1"/>
        <v>34209442.989999995</v>
      </c>
      <c r="H12" s="10">
        <v>0</v>
      </c>
    </row>
    <row r="13" spans="1:8" x14ac:dyDescent="0.2">
      <c r="A13" s="11" t="s">
        <v>66</v>
      </c>
      <c r="B13" s="27">
        <v>4300094.8499999996</v>
      </c>
      <c r="C13" s="27">
        <v>836542.86</v>
      </c>
      <c r="D13" s="27">
        <f t="shared" si="0"/>
        <v>5136637.71</v>
      </c>
      <c r="E13" s="27">
        <v>609906.54</v>
      </c>
      <c r="F13" s="27">
        <v>479677.57</v>
      </c>
      <c r="G13" s="27">
        <f t="shared" si="1"/>
        <v>4526731.17</v>
      </c>
      <c r="H13" s="6">
        <v>2100</v>
      </c>
    </row>
    <row r="14" spans="1:8" x14ac:dyDescent="0.2">
      <c r="A14" s="11" t="s">
        <v>67</v>
      </c>
      <c r="B14" s="27">
        <v>1864326.04</v>
      </c>
      <c r="C14" s="27">
        <v>263481.52</v>
      </c>
      <c r="D14" s="27">
        <f t="shared" si="0"/>
        <v>2127807.56</v>
      </c>
      <c r="E14" s="27">
        <v>317910.15000000002</v>
      </c>
      <c r="F14" s="27">
        <v>317910.15000000002</v>
      </c>
      <c r="G14" s="27">
        <f t="shared" si="1"/>
        <v>1809897.4100000001</v>
      </c>
      <c r="H14" s="6">
        <v>2200</v>
      </c>
    </row>
    <row r="15" spans="1:8" x14ac:dyDescent="0.2">
      <c r="A15" s="11" t="s">
        <v>68</v>
      </c>
      <c r="B15" s="27">
        <v>17708.099999999999</v>
      </c>
      <c r="C15" s="27">
        <v>59250</v>
      </c>
      <c r="D15" s="27">
        <f t="shared" si="0"/>
        <v>76958.100000000006</v>
      </c>
      <c r="E15" s="27">
        <v>45124</v>
      </c>
      <c r="F15" s="27">
        <v>45124</v>
      </c>
      <c r="G15" s="27">
        <f t="shared" si="1"/>
        <v>31834.100000000006</v>
      </c>
      <c r="H15" s="6">
        <v>2300</v>
      </c>
    </row>
    <row r="16" spans="1:8" x14ac:dyDescent="0.2">
      <c r="A16" s="11" t="s">
        <v>69</v>
      </c>
      <c r="B16" s="27">
        <v>2732643.05</v>
      </c>
      <c r="C16" s="27">
        <v>-89104.24</v>
      </c>
      <c r="D16" s="27">
        <f t="shared" si="0"/>
        <v>2643538.8099999996</v>
      </c>
      <c r="E16" s="27">
        <v>173946.92</v>
      </c>
      <c r="F16" s="27">
        <v>173946.92</v>
      </c>
      <c r="G16" s="27">
        <f t="shared" si="1"/>
        <v>2469591.8899999997</v>
      </c>
      <c r="H16" s="6">
        <v>2400</v>
      </c>
    </row>
    <row r="17" spans="1:8" x14ac:dyDescent="0.2">
      <c r="A17" s="11" t="s">
        <v>70</v>
      </c>
      <c r="B17" s="27">
        <v>204304.97</v>
      </c>
      <c r="C17" s="27">
        <v>374853.64</v>
      </c>
      <c r="D17" s="27">
        <f t="shared" si="0"/>
        <v>579158.61</v>
      </c>
      <c r="E17" s="27">
        <v>31349</v>
      </c>
      <c r="F17" s="27">
        <v>31349</v>
      </c>
      <c r="G17" s="27">
        <f t="shared" si="1"/>
        <v>547809.61</v>
      </c>
      <c r="H17" s="6">
        <v>2500</v>
      </c>
    </row>
    <row r="18" spans="1:8" x14ac:dyDescent="0.2">
      <c r="A18" s="11" t="s">
        <v>71</v>
      </c>
      <c r="B18" s="27">
        <v>15733258</v>
      </c>
      <c r="C18" s="27">
        <v>-463650</v>
      </c>
      <c r="D18" s="27">
        <f t="shared" si="0"/>
        <v>15269608</v>
      </c>
      <c r="E18" s="27">
        <v>1954564.76</v>
      </c>
      <c r="F18" s="27">
        <v>1407822.35</v>
      </c>
      <c r="G18" s="27">
        <f t="shared" si="1"/>
        <v>13315043.24</v>
      </c>
      <c r="H18" s="6">
        <v>2600</v>
      </c>
    </row>
    <row r="19" spans="1:8" x14ac:dyDescent="0.2">
      <c r="A19" s="11" t="s">
        <v>72</v>
      </c>
      <c r="B19" s="27">
        <v>1396301.09</v>
      </c>
      <c r="C19" s="27">
        <v>4797474.55</v>
      </c>
      <c r="D19" s="27">
        <f t="shared" si="0"/>
        <v>6193775.6399999997</v>
      </c>
      <c r="E19" s="27">
        <v>737733.32</v>
      </c>
      <c r="F19" s="27">
        <v>727908.12</v>
      </c>
      <c r="G19" s="27">
        <f t="shared" si="1"/>
        <v>5456042.3199999994</v>
      </c>
      <c r="H19" s="6">
        <v>2700</v>
      </c>
    </row>
    <row r="20" spans="1:8" x14ac:dyDescent="0.2">
      <c r="A20" s="11" t="s">
        <v>73</v>
      </c>
      <c r="B20" s="27">
        <v>2248.65</v>
      </c>
      <c r="C20" s="27">
        <v>2840551.35</v>
      </c>
      <c r="D20" s="27">
        <f t="shared" si="0"/>
        <v>2842800</v>
      </c>
      <c r="E20" s="27">
        <v>0</v>
      </c>
      <c r="F20" s="27">
        <v>0</v>
      </c>
      <c r="G20" s="27">
        <f t="shared" si="1"/>
        <v>2842800</v>
      </c>
      <c r="H20" s="6">
        <v>2800</v>
      </c>
    </row>
    <row r="21" spans="1:8" x14ac:dyDescent="0.2">
      <c r="A21" s="11" t="s">
        <v>74</v>
      </c>
      <c r="B21" s="27">
        <v>3521759.91</v>
      </c>
      <c r="C21" s="27">
        <v>1201511.58</v>
      </c>
      <c r="D21" s="27">
        <f t="shared" si="0"/>
        <v>4723271.49</v>
      </c>
      <c r="E21" s="27">
        <v>1513578.24</v>
      </c>
      <c r="F21" s="27">
        <v>1302744.76</v>
      </c>
      <c r="G21" s="27">
        <f t="shared" si="1"/>
        <v>3209693.25</v>
      </c>
      <c r="H21" s="6">
        <v>2900</v>
      </c>
    </row>
    <row r="22" spans="1:8" x14ac:dyDescent="0.2">
      <c r="A22" s="9" t="s">
        <v>58</v>
      </c>
      <c r="B22" s="32">
        <f>SUM(B23:B31)</f>
        <v>42385065.280000001</v>
      </c>
      <c r="C22" s="32">
        <f>SUM(C23:C31)</f>
        <v>54880774.290000007</v>
      </c>
      <c r="D22" s="32">
        <f t="shared" si="0"/>
        <v>97265839.570000008</v>
      </c>
      <c r="E22" s="32">
        <f>SUM(E23:E31)</f>
        <v>6836036.290000001</v>
      </c>
      <c r="F22" s="32">
        <f>SUM(F23:F31)</f>
        <v>6307786.1899999995</v>
      </c>
      <c r="G22" s="32">
        <f t="shared" si="1"/>
        <v>90429803.280000001</v>
      </c>
      <c r="H22" s="10">
        <v>0</v>
      </c>
    </row>
    <row r="23" spans="1:8" x14ac:dyDescent="0.2">
      <c r="A23" s="11" t="s">
        <v>75</v>
      </c>
      <c r="B23" s="27">
        <v>2677728.5299999998</v>
      </c>
      <c r="C23" s="27">
        <v>1415935.62</v>
      </c>
      <c r="D23" s="27">
        <f t="shared" si="0"/>
        <v>4093664.15</v>
      </c>
      <c r="E23" s="27">
        <v>674753.44</v>
      </c>
      <c r="F23" s="27">
        <v>607427.36</v>
      </c>
      <c r="G23" s="27">
        <f t="shared" si="1"/>
        <v>3418910.71</v>
      </c>
      <c r="H23" s="6">
        <v>3100</v>
      </c>
    </row>
    <row r="24" spans="1:8" x14ac:dyDescent="0.2">
      <c r="A24" s="11" t="s">
        <v>76</v>
      </c>
      <c r="B24" s="27">
        <v>2850966.69</v>
      </c>
      <c r="C24" s="27">
        <v>20678733.739999998</v>
      </c>
      <c r="D24" s="27">
        <f t="shared" si="0"/>
        <v>23529700.43</v>
      </c>
      <c r="E24" s="27">
        <v>2050978.94</v>
      </c>
      <c r="F24" s="27">
        <v>2041884.54</v>
      </c>
      <c r="G24" s="27">
        <f t="shared" si="1"/>
        <v>21478721.489999998</v>
      </c>
      <c r="H24" s="6">
        <v>3200</v>
      </c>
    </row>
    <row r="25" spans="1:8" x14ac:dyDescent="0.2">
      <c r="A25" s="11" t="s">
        <v>77</v>
      </c>
      <c r="B25" s="27">
        <v>5485272.3899999997</v>
      </c>
      <c r="C25" s="27">
        <v>13049482.99</v>
      </c>
      <c r="D25" s="27">
        <f t="shared" si="0"/>
        <v>18534755.379999999</v>
      </c>
      <c r="E25" s="27">
        <v>224385.28</v>
      </c>
      <c r="F25" s="27">
        <v>84364</v>
      </c>
      <c r="G25" s="27">
        <f t="shared" si="1"/>
        <v>18310370.099999998</v>
      </c>
      <c r="H25" s="6">
        <v>3300</v>
      </c>
    </row>
    <row r="26" spans="1:8" x14ac:dyDescent="0.2">
      <c r="A26" s="11" t="s">
        <v>78</v>
      </c>
      <c r="B26" s="27">
        <v>1901010.22</v>
      </c>
      <c r="C26" s="27">
        <v>723452.4</v>
      </c>
      <c r="D26" s="27">
        <f t="shared" si="0"/>
        <v>2624462.62</v>
      </c>
      <c r="E26" s="27">
        <v>345106.13</v>
      </c>
      <c r="F26" s="27">
        <v>345106.13</v>
      </c>
      <c r="G26" s="27">
        <f t="shared" si="1"/>
        <v>2279356.4900000002</v>
      </c>
      <c r="H26" s="6">
        <v>3400</v>
      </c>
    </row>
    <row r="27" spans="1:8" x14ac:dyDescent="0.2">
      <c r="A27" s="11" t="s">
        <v>79</v>
      </c>
      <c r="B27" s="27">
        <v>8553568.9499999993</v>
      </c>
      <c r="C27" s="27">
        <v>15159412.48</v>
      </c>
      <c r="D27" s="27">
        <f t="shared" si="0"/>
        <v>23712981.43</v>
      </c>
      <c r="E27" s="27">
        <v>1697925.84</v>
      </c>
      <c r="F27" s="27">
        <v>1512627.44</v>
      </c>
      <c r="G27" s="27">
        <f t="shared" si="1"/>
        <v>22015055.59</v>
      </c>
      <c r="H27" s="6">
        <v>3500</v>
      </c>
    </row>
    <row r="28" spans="1:8" x14ac:dyDescent="0.2">
      <c r="A28" s="11" t="s">
        <v>126</v>
      </c>
      <c r="B28" s="27">
        <v>2134418.85</v>
      </c>
      <c r="C28" s="27">
        <v>-29927.89</v>
      </c>
      <c r="D28" s="27">
        <f t="shared" si="0"/>
        <v>2104490.96</v>
      </c>
      <c r="E28" s="27">
        <v>34800</v>
      </c>
      <c r="F28" s="27">
        <v>34800</v>
      </c>
      <c r="G28" s="27">
        <f t="shared" si="1"/>
        <v>2069690.96</v>
      </c>
      <c r="H28" s="6">
        <v>3600</v>
      </c>
    </row>
    <row r="29" spans="1:8" x14ac:dyDescent="0.2">
      <c r="A29" s="11" t="s">
        <v>80</v>
      </c>
      <c r="B29" s="27">
        <v>636053.47</v>
      </c>
      <c r="C29" s="27">
        <v>26481</v>
      </c>
      <c r="D29" s="27">
        <f t="shared" si="0"/>
        <v>662534.47</v>
      </c>
      <c r="E29" s="27">
        <v>47667.91</v>
      </c>
      <c r="F29" s="27">
        <v>47667.91</v>
      </c>
      <c r="G29" s="27">
        <f t="shared" si="1"/>
        <v>614866.55999999994</v>
      </c>
      <c r="H29" s="6">
        <v>3700</v>
      </c>
    </row>
    <row r="30" spans="1:8" x14ac:dyDescent="0.2">
      <c r="A30" s="11" t="s">
        <v>81</v>
      </c>
      <c r="B30" s="27">
        <v>10669015.57</v>
      </c>
      <c r="C30" s="27">
        <v>1261068.99</v>
      </c>
      <c r="D30" s="27">
        <f t="shared" si="0"/>
        <v>11930084.560000001</v>
      </c>
      <c r="E30" s="27">
        <v>1487383.35</v>
      </c>
      <c r="F30" s="27">
        <v>1398542.81</v>
      </c>
      <c r="G30" s="27">
        <f t="shared" si="1"/>
        <v>10442701.210000001</v>
      </c>
      <c r="H30" s="6">
        <v>3800</v>
      </c>
    </row>
    <row r="31" spans="1:8" x14ac:dyDescent="0.2">
      <c r="A31" s="11" t="s">
        <v>18</v>
      </c>
      <c r="B31" s="27">
        <v>7477030.6100000003</v>
      </c>
      <c r="C31" s="27">
        <v>2596134.96</v>
      </c>
      <c r="D31" s="27">
        <f t="shared" si="0"/>
        <v>10073165.57</v>
      </c>
      <c r="E31" s="27">
        <v>273035.40000000002</v>
      </c>
      <c r="F31" s="27">
        <v>235366</v>
      </c>
      <c r="G31" s="27">
        <f t="shared" si="1"/>
        <v>9800130.1699999999</v>
      </c>
      <c r="H31" s="6">
        <v>3900</v>
      </c>
    </row>
    <row r="32" spans="1:8" x14ac:dyDescent="0.2">
      <c r="A32" s="9" t="s">
        <v>118</v>
      </c>
      <c r="B32" s="32">
        <f>SUM(B33:B41)</f>
        <v>47381586.039999999</v>
      </c>
      <c r="C32" s="32">
        <f>SUM(C33:C41)</f>
        <v>42207831.670000002</v>
      </c>
      <c r="D32" s="32">
        <f t="shared" si="0"/>
        <v>89589417.710000008</v>
      </c>
      <c r="E32" s="32">
        <f>SUM(E33:E41)</f>
        <v>17415124.879999999</v>
      </c>
      <c r="F32" s="32">
        <f>SUM(F33:F41)</f>
        <v>7424014.25</v>
      </c>
      <c r="G32" s="32">
        <f t="shared" si="1"/>
        <v>72174292.830000013</v>
      </c>
      <c r="H32" s="10">
        <v>0</v>
      </c>
    </row>
    <row r="33" spans="1:8" x14ac:dyDescent="0.2">
      <c r="A33" s="11" t="s">
        <v>82</v>
      </c>
      <c r="B33" s="27">
        <v>0</v>
      </c>
      <c r="C33" s="27">
        <v>0</v>
      </c>
      <c r="D33" s="27">
        <f t="shared" si="0"/>
        <v>0</v>
      </c>
      <c r="E33" s="27">
        <v>0</v>
      </c>
      <c r="F33" s="27">
        <v>0</v>
      </c>
      <c r="G33" s="27">
        <f t="shared" si="1"/>
        <v>0</v>
      </c>
      <c r="H33" s="6">
        <v>4100</v>
      </c>
    </row>
    <row r="34" spans="1:8" x14ac:dyDescent="0.2">
      <c r="A34" s="11" t="s">
        <v>83</v>
      </c>
      <c r="B34" s="27">
        <v>0</v>
      </c>
      <c r="C34" s="27">
        <v>0</v>
      </c>
      <c r="D34" s="27">
        <f t="shared" si="0"/>
        <v>0</v>
      </c>
      <c r="E34" s="27">
        <v>0</v>
      </c>
      <c r="F34" s="27">
        <v>0</v>
      </c>
      <c r="G34" s="27">
        <f t="shared" si="1"/>
        <v>0</v>
      </c>
      <c r="H34" s="6">
        <v>4200</v>
      </c>
    </row>
    <row r="35" spans="1:8" x14ac:dyDescent="0.2">
      <c r="A35" s="11" t="s">
        <v>84</v>
      </c>
      <c r="B35" s="27">
        <v>25786067.289999999</v>
      </c>
      <c r="C35" s="27">
        <v>14145000</v>
      </c>
      <c r="D35" s="27">
        <f t="shared" si="0"/>
        <v>39931067.289999999</v>
      </c>
      <c r="E35" s="27">
        <v>9870883.1799999997</v>
      </c>
      <c r="F35" s="27">
        <v>186762</v>
      </c>
      <c r="G35" s="27">
        <f t="shared" si="1"/>
        <v>30060184.109999999</v>
      </c>
      <c r="H35" s="6">
        <v>4300</v>
      </c>
    </row>
    <row r="36" spans="1:8" x14ac:dyDescent="0.2">
      <c r="A36" s="11" t="s">
        <v>85</v>
      </c>
      <c r="B36" s="27">
        <v>21595518.75</v>
      </c>
      <c r="C36" s="27">
        <v>28062831.670000002</v>
      </c>
      <c r="D36" s="27">
        <f t="shared" si="0"/>
        <v>49658350.420000002</v>
      </c>
      <c r="E36" s="27">
        <v>7544241.7000000002</v>
      </c>
      <c r="F36" s="27">
        <v>7237252.25</v>
      </c>
      <c r="G36" s="27">
        <f t="shared" si="1"/>
        <v>42114108.719999999</v>
      </c>
      <c r="H36" s="6">
        <v>4400</v>
      </c>
    </row>
    <row r="37" spans="1:8" x14ac:dyDescent="0.2">
      <c r="A37" s="11" t="s">
        <v>39</v>
      </c>
      <c r="B37" s="27">
        <v>0</v>
      </c>
      <c r="C37" s="27">
        <v>0</v>
      </c>
      <c r="D37" s="27">
        <f t="shared" si="0"/>
        <v>0</v>
      </c>
      <c r="E37" s="27">
        <v>0</v>
      </c>
      <c r="F37" s="27">
        <v>0</v>
      </c>
      <c r="G37" s="27">
        <f t="shared" si="1"/>
        <v>0</v>
      </c>
      <c r="H37" s="6">
        <v>4500</v>
      </c>
    </row>
    <row r="38" spans="1:8" x14ac:dyDescent="0.2">
      <c r="A38" s="11" t="s">
        <v>86</v>
      </c>
      <c r="B38" s="27">
        <v>0</v>
      </c>
      <c r="C38" s="27">
        <v>0</v>
      </c>
      <c r="D38" s="27">
        <f t="shared" si="0"/>
        <v>0</v>
      </c>
      <c r="E38" s="27">
        <v>0</v>
      </c>
      <c r="F38" s="27">
        <v>0</v>
      </c>
      <c r="G38" s="27">
        <f t="shared" si="1"/>
        <v>0</v>
      </c>
      <c r="H38" s="6">
        <v>4600</v>
      </c>
    </row>
    <row r="39" spans="1:8" x14ac:dyDescent="0.2">
      <c r="A39" s="11" t="s">
        <v>87</v>
      </c>
      <c r="B39" s="27">
        <v>0</v>
      </c>
      <c r="C39" s="27">
        <v>0</v>
      </c>
      <c r="D39" s="27">
        <f t="shared" si="0"/>
        <v>0</v>
      </c>
      <c r="E39" s="27">
        <v>0</v>
      </c>
      <c r="F39" s="27">
        <v>0</v>
      </c>
      <c r="G39" s="27">
        <f t="shared" si="1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0"/>
        <v>0</v>
      </c>
      <c r="E40" s="27">
        <v>0</v>
      </c>
      <c r="F40" s="27">
        <v>0</v>
      </c>
      <c r="G40" s="27">
        <f t="shared" si="1"/>
        <v>0</v>
      </c>
      <c r="H40" s="6">
        <v>4800</v>
      </c>
    </row>
    <row r="41" spans="1:8" x14ac:dyDescent="0.2">
      <c r="A41" s="11" t="s">
        <v>88</v>
      </c>
      <c r="B41" s="27">
        <v>0</v>
      </c>
      <c r="C41" s="27">
        <v>0</v>
      </c>
      <c r="D41" s="27">
        <f t="shared" si="0"/>
        <v>0</v>
      </c>
      <c r="E41" s="27">
        <v>0</v>
      </c>
      <c r="F41" s="27">
        <v>0</v>
      </c>
      <c r="G41" s="27">
        <f t="shared" si="1"/>
        <v>0</v>
      </c>
      <c r="H41" s="6">
        <v>4900</v>
      </c>
    </row>
    <row r="42" spans="1:8" x14ac:dyDescent="0.2">
      <c r="A42" s="9" t="s">
        <v>119</v>
      </c>
      <c r="B42" s="32">
        <f>SUM(B43:B51)</f>
        <v>4011282.09</v>
      </c>
      <c r="C42" s="32">
        <f>SUM(C43:C51)</f>
        <v>12719748.029999999</v>
      </c>
      <c r="D42" s="32">
        <f t="shared" si="0"/>
        <v>16731030.119999999</v>
      </c>
      <c r="E42" s="32">
        <f>SUM(E43:E51)</f>
        <v>0</v>
      </c>
      <c r="F42" s="32">
        <f>SUM(F43:F51)</f>
        <v>0</v>
      </c>
      <c r="G42" s="32">
        <f t="shared" si="1"/>
        <v>16731030.119999999</v>
      </c>
      <c r="H42" s="10">
        <v>0</v>
      </c>
    </row>
    <row r="43" spans="1:8" x14ac:dyDescent="0.2">
      <c r="A43" s="3" t="s">
        <v>89</v>
      </c>
      <c r="B43" s="27">
        <v>3069627.74</v>
      </c>
      <c r="C43" s="27">
        <v>2386591.2999999998</v>
      </c>
      <c r="D43" s="27">
        <f t="shared" si="0"/>
        <v>5456219.04</v>
      </c>
      <c r="E43" s="27">
        <v>0</v>
      </c>
      <c r="F43" s="27">
        <v>0</v>
      </c>
      <c r="G43" s="27">
        <f t="shared" si="1"/>
        <v>5456219.04</v>
      </c>
      <c r="H43" s="6">
        <v>5100</v>
      </c>
    </row>
    <row r="44" spans="1:8" x14ac:dyDescent="0.2">
      <c r="A44" s="11" t="s">
        <v>90</v>
      </c>
      <c r="B44" s="27">
        <v>60207.53</v>
      </c>
      <c r="C44" s="27">
        <v>227486.51</v>
      </c>
      <c r="D44" s="27">
        <f t="shared" si="0"/>
        <v>287694.04000000004</v>
      </c>
      <c r="E44" s="27">
        <v>0</v>
      </c>
      <c r="F44" s="27">
        <v>0</v>
      </c>
      <c r="G44" s="27">
        <f t="shared" si="1"/>
        <v>287694.04000000004</v>
      </c>
      <c r="H44" s="6">
        <v>5200</v>
      </c>
    </row>
    <row r="45" spans="1:8" x14ac:dyDescent="0.2">
      <c r="A45" s="11" t="s">
        <v>91</v>
      </c>
      <c r="B45" s="27">
        <v>0</v>
      </c>
      <c r="C45" s="27">
        <v>0</v>
      </c>
      <c r="D45" s="27">
        <f t="shared" si="0"/>
        <v>0</v>
      </c>
      <c r="E45" s="27">
        <v>0</v>
      </c>
      <c r="F45" s="27">
        <v>0</v>
      </c>
      <c r="G45" s="27">
        <f t="shared" si="1"/>
        <v>0</v>
      </c>
      <c r="H45" s="6">
        <v>5300</v>
      </c>
    </row>
    <row r="46" spans="1:8" x14ac:dyDescent="0.2">
      <c r="A46" s="11" t="s">
        <v>92</v>
      </c>
      <c r="B46" s="27">
        <v>0</v>
      </c>
      <c r="C46" s="27">
        <v>8000000</v>
      </c>
      <c r="D46" s="27">
        <f t="shared" si="0"/>
        <v>8000000</v>
      </c>
      <c r="E46" s="27">
        <v>0</v>
      </c>
      <c r="F46" s="27">
        <v>0</v>
      </c>
      <c r="G46" s="27">
        <f t="shared" si="1"/>
        <v>8000000</v>
      </c>
      <c r="H46" s="6">
        <v>5400</v>
      </c>
    </row>
    <row r="47" spans="1:8" x14ac:dyDescent="0.2">
      <c r="A47" s="11" t="s">
        <v>93</v>
      </c>
      <c r="B47" s="27">
        <v>0</v>
      </c>
      <c r="C47" s="27">
        <v>2200000</v>
      </c>
      <c r="D47" s="27">
        <f t="shared" si="0"/>
        <v>2200000</v>
      </c>
      <c r="E47" s="27">
        <v>0</v>
      </c>
      <c r="F47" s="27">
        <v>0</v>
      </c>
      <c r="G47" s="27">
        <f t="shared" si="1"/>
        <v>2200000</v>
      </c>
      <c r="H47" s="6">
        <v>5500</v>
      </c>
    </row>
    <row r="48" spans="1:8" x14ac:dyDescent="0.2">
      <c r="A48" s="11" t="s">
        <v>94</v>
      </c>
      <c r="B48" s="27">
        <v>769169.21</v>
      </c>
      <c r="C48" s="27">
        <v>5670.22</v>
      </c>
      <c r="D48" s="27">
        <f t="shared" si="0"/>
        <v>774839.42999999993</v>
      </c>
      <c r="E48" s="27">
        <v>0</v>
      </c>
      <c r="F48" s="27">
        <v>0</v>
      </c>
      <c r="G48" s="27">
        <f t="shared" si="1"/>
        <v>774839.42999999993</v>
      </c>
      <c r="H48" s="6">
        <v>5600</v>
      </c>
    </row>
    <row r="49" spans="1:8" x14ac:dyDescent="0.2">
      <c r="A49" s="11" t="s">
        <v>95</v>
      </c>
      <c r="B49" s="27">
        <v>0</v>
      </c>
      <c r="C49" s="27">
        <v>0</v>
      </c>
      <c r="D49" s="27">
        <f t="shared" si="0"/>
        <v>0</v>
      </c>
      <c r="E49" s="27">
        <v>0</v>
      </c>
      <c r="F49" s="27">
        <v>0</v>
      </c>
      <c r="G49" s="27">
        <f t="shared" si="1"/>
        <v>0</v>
      </c>
      <c r="H49" s="6">
        <v>5700</v>
      </c>
    </row>
    <row r="50" spans="1:8" x14ac:dyDescent="0.2">
      <c r="A50" s="11" t="s">
        <v>96</v>
      </c>
      <c r="B50" s="27">
        <v>0</v>
      </c>
      <c r="C50" s="27">
        <v>0</v>
      </c>
      <c r="D50" s="27">
        <f t="shared" si="0"/>
        <v>0</v>
      </c>
      <c r="E50" s="27">
        <v>0</v>
      </c>
      <c r="F50" s="27">
        <v>0</v>
      </c>
      <c r="G50" s="27">
        <f t="shared" si="1"/>
        <v>0</v>
      </c>
      <c r="H50" s="6">
        <v>5800</v>
      </c>
    </row>
    <row r="51" spans="1:8" x14ac:dyDescent="0.2">
      <c r="A51" s="11" t="s">
        <v>97</v>
      </c>
      <c r="B51" s="27">
        <v>112277.61</v>
      </c>
      <c r="C51" s="27">
        <v>-100000</v>
      </c>
      <c r="D51" s="27">
        <f t="shared" si="0"/>
        <v>12277.61</v>
      </c>
      <c r="E51" s="27">
        <v>0</v>
      </c>
      <c r="F51" s="27">
        <v>0</v>
      </c>
      <c r="G51" s="27">
        <f t="shared" si="1"/>
        <v>12277.61</v>
      </c>
      <c r="H51" s="6">
        <v>5900</v>
      </c>
    </row>
    <row r="52" spans="1:8" x14ac:dyDescent="0.2">
      <c r="A52" s="9" t="s">
        <v>59</v>
      </c>
      <c r="B52" s="32">
        <f>SUM(B53:B55)</f>
        <v>22084198.469999999</v>
      </c>
      <c r="C52" s="32">
        <f>SUM(C53:C55)</f>
        <v>101094300.52</v>
      </c>
      <c r="D52" s="32">
        <f t="shared" si="0"/>
        <v>123178498.98999999</v>
      </c>
      <c r="E52" s="32">
        <f>SUM(E53:E55)</f>
        <v>48552636.759999998</v>
      </c>
      <c r="F52" s="32">
        <f>SUM(F53:F55)</f>
        <v>46779780.329999998</v>
      </c>
      <c r="G52" s="32">
        <f t="shared" si="1"/>
        <v>74625862.229999989</v>
      </c>
      <c r="H52" s="10">
        <v>0</v>
      </c>
    </row>
    <row r="53" spans="1:8" x14ac:dyDescent="0.2">
      <c r="A53" s="11" t="s">
        <v>98</v>
      </c>
      <c r="B53" s="27">
        <v>22084198.469999999</v>
      </c>
      <c r="C53" s="27">
        <v>98706788.379999995</v>
      </c>
      <c r="D53" s="27">
        <f t="shared" si="0"/>
        <v>120790986.84999999</v>
      </c>
      <c r="E53" s="27">
        <v>48023695.210000001</v>
      </c>
      <c r="F53" s="27">
        <v>46250838.780000001</v>
      </c>
      <c r="G53" s="27">
        <f t="shared" si="1"/>
        <v>72767291.639999986</v>
      </c>
      <c r="H53" s="6">
        <v>6100</v>
      </c>
    </row>
    <row r="54" spans="1:8" x14ac:dyDescent="0.2">
      <c r="A54" s="11" t="s">
        <v>99</v>
      </c>
      <c r="B54" s="27">
        <v>0</v>
      </c>
      <c r="C54" s="27">
        <v>0</v>
      </c>
      <c r="D54" s="27">
        <f t="shared" si="0"/>
        <v>0</v>
      </c>
      <c r="E54" s="27">
        <v>0</v>
      </c>
      <c r="F54" s="27">
        <v>0</v>
      </c>
      <c r="G54" s="27">
        <f t="shared" si="1"/>
        <v>0</v>
      </c>
      <c r="H54" s="6">
        <v>6200</v>
      </c>
    </row>
    <row r="55" spans="1:8" x14ac:dyDescent="0.2">
      <c r="A55" s="11" t="s">
        <v>100</v>
      </c>
      <c r="B55" s="27">
        <v>0</v>
      </c>
      <c r="C55" s="27">
        <v>2387512.14</v>
      </c>
      <c r="D55" s="27">
        <f t="shared" si="0"/>
        <v>2387512.14</v>
      </c>
      <c r="E55" s="27">
        <v>528941.55000000005</v>
      </c>
      <c r="F55" s="27">
        <v>528941.55000000005</v>
      </c>
      <c r="G55" s="27">
        <f t="shared" si="1"/>
        <v>1858570.59</v>
      </c>
      <c r="H55" s="6">
        <v>6300</v>
      </c>
    </row>
    <row r="56" spans="1:8" x14ac:dyDescent="0.2">
      <c r="A56" s="9" t="s">
        <v>120</v>
      </c>
      <c r="B56" s="32">
        <f>SUM(B57:B63)</f>
        <v>19427727.309999999</v>
      </c>
      <c r="C56" s="32">
        <f>SUM(C57:C63)</f>
        <v>164475649.19999999</v>
      </c>
      <c r="D56" s="32">
        <f t="shared" si="0"/>
        <v>183903376.50999999</v>
      </c>
      <c r="E56" s="32">
        <f>SUM(E57:E63)</f>
        <v>0</v>
      </c>
      <c r="F56" s="32">
        <f>SUM(F57:F63)</f>
        <v>0</v>
      </c>
      <c r="G56" s="32">
        <f t="shared" si="1"/>
        <v>183903376.50999999</v>
      </c>
      <c r="H56" s="10">
        <v>0</v>
      </c>
    </row>
    <row r="57" spans="1:8" x14ac:dyDescent="0.2">
      <c r="A57" s="11" t="s">
        <v>127</v>
      </c>
      <c r="B57" s="27">
        <v>0</v>
      </c>
      <c r="C57" s="27">
        <v>0</v>
      </c>
      <c r="D57" s="27">
        <f t="shared" si="0"/>
        <v>0</v>
      </c>
      <c r="E57" s="27">
        <v>0</v>
      </c>
      <c r="F57" s="27">
        <v>0</v>
      </c>
      <c r="G57" s="27">
        <f t="shared" si="1"/>
        <v>0</v>
      </c>
      <c r="H57" s="6">
        <v>7100</v>
      </c>
    </row>
    <row r="58" spans="1:8" x14ac:dyDescent="0.2">
      <c r="A58" s="11" t="s">
        <v>101</v>
      </c>
      <c r="B58" s="27">
        <v>0</v>
      </c>
      <c r="C58" s="27">
        <v>0</v>
      </c>
      <c r="D58" s="27">
        <f t="shared" si="0"/>
        <v>0</v>
      </c>
      <c r="E58" s="27">
        <v>0</v>
      </c>
      <c r="F58" s="27">
        <v>0</v>
      </c>
      <c r="G58" s="27">
        <f t="shared" si="1"/>
        <v>0</v>
      </c>
      <c r="H58" s="6">
        <v>7200</v>
      </c>
    </row>
    <row r="59" spans="1:8" x14ac:dyDescent="0.2">
      <c r="A59" s="11" t="s">
        <v>102</v>
      </c>
      <c r="B59" s="27">
        <v>0</v>
      </c>
      <c r="C59" s="27">
        <v>0</v>
      </c>
      <c r="D59" s="27">
        <f t="shared" si="0"/>
        <v>0</v>
      </c>
      <c r="E59" s="27">
        <v>0</v>
      </c>
      <c r="F59" s="27">
        <v>0</v>
      </c>
      <c r="G59" s="27">
        <f t="shared" si="1"/>
        <v>0</v>
      </c>
      <c r="H59" s="6">
        <v>7300</v>
      </c>
    </row>
    <row r="60" spans="1:8" x14ac:dyDescent="0.2">
      <c r="A60" s="11" t="s">
        <v>103</v>
      </c>
      <c r="B60" s="27">
        <v>0</v>
      </c>
      <c r="C60" s="27">
        <v>0</v>
      </c>
      <c r="D60" s="27">
        <f t="shared" si="0"/>
        <v>0</v>
      </c>
      <c r="E60" s="27">
        <v>0</v>
      </c>
      <c r="F60" s="27">
        <v>0</v>
      </c>
      <c r="G60" s="27">
        <f t="shared" si="1"/>
        <v>0</v>
      </c>
      <c r="H60" s="6">
        <v>7400</v>
      </c>
    </row>
    <row r="61" spans="1:8" x14ac:dyDescent="0.2">
      <c r="A61" s="11" t="s">
        <v>104</v>
      </c>
      <c r="B61" s="27">
        <v>0</v>
      </c>
      <c r="C61" s="27">
        <v>0</v>
      </c>
      <c r="D61" s="27">
        <f t="shared" si="0"/>
        <v>0</v>
      </c>
      <c r="E61" s="27">
        <v>0</v>
      </c>
      <c r="F61" s="27">
        <v>0</v>
      </c>
      <c r="G61" s="27">
        <f t="shared" si="1"/>
        <v>0</v>
      </c>
      <c r="H61" s="6">
        <v>7500</v>
      </c>
    </row>
    <row r="62" spans="1:8" x14ac:dyDescent="0.2">
      <c r="A62" s="11" t="s">
        <v>105</v>
      </c>
      <c r="B62" s="27">
        <v>0</v>
      </c>
      <c r="C62" s="27">
        <v>0</v>
      </c>
      <c r="D62" s="27">
        <f t="shared" si="0"/>
        <v>0</v>
      </c>
      <c r="E62" s="27">
        <v>0</v>
      </c>
      <c r="F62" s="27">
        <v>0</v>
      </c>
      <c r="G62" s="27">
        <f t="shared" si="1"/>
        <v>0</v>
      </c>
      <c r="H62" s="6">
        <v>7600</v>
      </c>
    </row>
    <row r="63" spans="1:8" x14ac:dyDescent="0.2">
      <c r="A63" s="11" t="s">
        <v>106</v>
      </c>
      <c r="B63" s="27">
        <v>19427727.309999999</v>
      </c>
      <c r="C63" s="27">
        <v>164475649.19999999</v>
      </c>
      <c r="D63" s="27">
        <f t="shared" si="0"/>
        <v>183903376.50999999</v>
      </c>
      <c r="E63" s="27">
        <v>0</v>
      </c>
      <c r="F63" s="27">
        <v>0</v>
      </c>
      <c r="G63" s="27">
        <f t="shared" si="1"/>
        <v>183903376.50999999</v>
      </c>
      <c r="H63" s="6">
        <v>7900</v>
      </c>
    </row>
    <row r="64" spans="1:8" x14ac:dyDescent="0.2">
      <c r="A64" s="9" t="s">
        <v>121</v>
      </c>
      <c r="B64" s="32">
        <f>SUM(B65:B67)</f>
        <v>19165946.789999999</v>
      </c>
      <c r="C64" s="32">
        <f>SUM(C65:C67)</f>
        <v>26688098.579999998</v>
      </c>
      <c r="D64" s="32">
        <f t="shared" si="0"/>
        <v>45854045.369999997</v>
      </c>
      <c r="E64" s="32">
        <f>SUM(E65:E67)</f>
        <v>26181908.75</v>
      </c>
      <c r="F64" s="32">
        <f>SUM(F65:F67)</f>
        <v>26181908.75</v>
      </c>
      <c r="G64" s="32">
        <f t="shared" si="1"/>
        <v>19672136.619999997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0"/>
        <v>0</v>
      </c>
      <c r="E65" s="27">
        <v>0</v>
      </c>
      <c r="F65" s="27">
        <v>0</v>
      </c>
      <c r="G65" s="27">
        <f t="shared" si="1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0"/>
        <v>0</v>
      </c>
      <c r="E66" s="27">
        <v>0</v>
      </c>
      <c r="F66" s="27">
        <v>0</v>
      </c>
      <c r="G66" s="27">
        <f t="shared" si="1"/>
        <v>0</v>
      </c>
      <c r="H66" s="6">
        <v>8300</v>
      </c>
    </row>
    <row r="67" spans="1:8" x14ac:dyDescent="0.2">
      <c r="A67" s="11" t="s">
        <v>38</v>
      </c>
      <c r="B67" s="27">
        <v>19165946.789999999</v>
      </c>
      <c r="C67" s="27">
        <v>26688098.579999998</v>
      </c>
      <c r="D67" s="27">
        <f t="shared" si="0"/>
        <v>45854045.369999997</v>
      </c>
      <c r="E67" s="27">
        <v>26181908.75</v>
      </c>
      <c r="F67" s="27">
        <v>26181908.75</v>
      </c>
      <c r="G67" s="27">
        <f t="shared" si="1"/>
        <v>19672136.619999997</v>
      </c>
      <c r="H67" s="6">
        <v>8500</v>
      </c>
    </row>
    <row r="68" spans="1:8" x14ac:dyDescent="0.2">
      <c r="A68" s="9" t="s">
        <v>60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  <c r="H68" s="10">
        <v>0</v>
      </c>
    </row>
    <row r="69" spans="1:8" x14ac:dyDescent="0.2">
      <c r="A69" s="11" t="s">
        <v>107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108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109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110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111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112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113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122</v>
      </c>
      <c r="B76" s="30">
        <f t="shared" ref="B76:G76" si="4">SUM(B4+B12+B22+B32+B42+B52+B56+B64+B68)</f>
        <v>395328870.42000008</v>
      </c>
      <c r="C76" s="30">
        <f t="shared" si="4"/>
        <v>407556043.83999997</v>
      </c>
      <c r="D76" s="30">
        <f t="shared" si="4"/>
        <v>802884914.25999999</v>
      </c>
      <c r="E76" s="30">
        <f t="shared" si="4"/>
        <v>142470999.48999998</v>
      </c>
      <c r="F76" s="30">
        <f t="shared" si="4"/>
        <v>125846667.19999999</v>
      </c>
      <c r="G76" s="30">
        <f t="shared" si="4"/>
        <v>660413914.7700001</v>
      </c>
    </row>
    <row r="78" spans="1:8" x14ac:dyDescent="0.2">
      <c r="A78" s="1" t="s">
        <v>115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workbookViewId="0">
      <selection activeCell="G44" sqref="A1:G44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0" t="s">
        <v>166</v>
      </c>
      <c r="B1" s="41"/>
      <c r="C1" s="41"/>
      <c r="D1" s="41"/>
      <c r="E1" s="41"/>
      <c r="F1" s="41"/>
      <c r="G1" s="42"/>
    </row>
    <row r="2" spans="1:7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2">
        <f t="shared" ref="B5:G5" si="0">SUM(B6:B13)</f>
        <v>211125490.29999998</v>
      </c>
      <c r="C5" s="32">
        <f t="shared" si="0"/>
        <v>67873183.129999995</v>
      </c>
      <c r="D5" s="32">
        <f t="shared" si="0"/>
        <v>278998673.43000007</v>
      </c>
      <c r="E5" s="32">
        <f t="shared" si="0"/>
        <v>54080958.629999995</v>
      </c>
      <c r="F5" s="32">
        <f t="shared" si="0"/>
        <v>48559710.219999999</v>
      </c>
      <c r="G5" s="32">
        <f t="shared" si="0"/>
        <v>224917714.80000001</v>
      </c>
    </row>
    <row r="6" spans="1:7" x14ac:dyDescent="0.2">
      <c r="A6" s="17" t="s">
        <v>40</v>
      </c>
      <c r="B6" s="27">
        <v>11461495.73</v>
      </c>
      <c r="C6" s="27">
        <v>0</v>
      </c>
      <c r="D6" s="27">
        <f>B6+C6</f>
        <v>11461495.73</v>
      </c>
      <c r="E6" s="27">
        <v>1788788.18</v>
      </c>
      <c r="F6" s="27">
        <v>1780942.71</v>
      </c>
      <c r="G6" s="27">
        <f>D6-E6</f>
        <v>9672707.5500000007</v>
      </c>
    </row>
    <row r="7" spans="1:7" x14ac:dyDescent="0.2">
      <c r="A7" s="17" t="s">
        <v>16</v>
      </c>
      <c r="B7" s="27">
        <v>1165624.79</v>
      </c>
      <c r="C7" s="27">
        <v>0</v>
      </c>
      <c r="D7" s="27">
        <f t="shared" ref="D7:D13" si="1">B7+C7</f>
        <v>1165624.79</v>
      </c>
      <c r="E7" s="27">
        <v>193358.82</v>
      </c>
      <c r="F7" s="27">
        <v>193358.82</v>
      </c>
      <c r="G7" s="27">
        <f t="shared" ref="G7:G13" si="2">D7-E7</f>
        <v>972265.97</v>
      </c>
    </row>
    <row r="8" spans="1:7" x14ac:dyDescent="0.2">
      <c r="A8" s="17" t="s">
        <v>116</v>
      </c>
      <c r="B8" s="27">
        <v>73359110.950000003</v>
      </c>
      <c r="C8" s="27">
        <v>13341000</v>
      </c>
      <c r="D8" s="27">
        <f t="shared" si="1"/>
        <v>86700110.950000003</v>
      </c>
      <c r="E8" s="27">
        <v>12733495.02</v>
      </c>
      <c r="F8" s="27">
        <v>9621264.3699999992</v>
      </c>
      <c r="G8" s="27">
        <f t="shared" si="2"/>
        <v>73966615.930000007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40076343.5</v>
      </c>
      <c r="C10" s="27">
        <v>18948562.010000002</v>
      </c>
      <c r="D10" s="27">
        <f t="shared" si="1"/>
        <v>59024905.510000005</v>
      </c>
      <c r="E10" s="27">
        <v>2931769.18</v>
      </c>
      <c r="F10" s="27">
        <v>2781993.82</v>
      </c>
      <c r="G10" s="27">
        <f t="shared" si="2"/>
        <v>56093136.330000006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82255411.730000004</v>
      </c>
      <c r="C12" s="27">
        <v>35578621.119999997</v>
      </c>
      <c r="D12" s="27">
        <f t="shared" si="1"/>
        <v>117834032.84999999</v>
      </c>
      <c r="E12" s="27">
        <v>35260357.479999997</v>
      </c>
      <c r="F12" s="27">
        <v>34182150.5</v>
      </c>
      <c r="G12" s="27">
        <f t="shared" si="2"/>
        <v>82573675.370000005</v>
      </c>
    </row>
    <row r="13" spans="1:7" x14ac:dyDescent="0.2">
      <c r="A13" s="17" t="s">
        <v>18</v>
      </c>
      <c r="B13" s="27">
        <v>2807503.6</v>
      </c>
      <c r="C13" s="27">
        <v>5000</v>
      </c>
      <c r="D13" s="27">
        <f t="shared" si="1"/>
        <v>2812503.6</v>
      </c>
      <c r="E13" s="27">
        <v>1173189.95</v>
      </c>
      <c r="F13" s="27">
        <v>0</v>
      </c>
      <c r="G13" s="27">
        <f t="shared" si="2"/>
        <v>1639313.6500000001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2">
        <f t="shared" ref="B15:G15" si="3">SUM(B16:B22)</f>
        <v>116990836.67999999</v>
      </c>
      <c r="C15" s="32">
        <f t="shared" si="3"/>
        <v>90298183.680000007</v>
      </c>
      <c r="D15" s="32">
        <f t="shared" si="3"/>
        <v>207289020.35999998</v>
      </c>
      <c r="E15" s="32">
        <f t="shared" si="3"/>
        <v>33080334.399999999</v>
      </c>
      <c r="F15" s="32">
        <f t="shared" si="3"/>
        <v>23817770.309999999</v>
      </c>
      <c r="G15" s="32">
        <f t="shared" si="3"/>
        <v>174208685.95999998</v>
      </c>
    </row>
    <row r="16" spans="1:7" x14ac:dyDescent="0.2">
      <c r="A16" s="17" t="s">
        <v>42</v>
      </c>
      <c r="B16" s="27">
        <v>3534796.66</v>
      </c>
      <c r="C16" s="27">
        <v>0</v>
      </c>
      <c r="D16" s="27">
        <f>B16+C16</f>
        <v>3534796.66</v>
      </c>
      <c r="E16" s="27">
        <v>579346.41</v>
      </c>
      <c r="F16" s="27">
        <v>576462.71</v>
      </c>
      <c r="G16" s="27">
        <f t="shared" ref="G16:G22" si="4">D16-E16</f>
        <v>2955450.25</v>
      </c>
    </row>
    <row r="17" spans="1:7" x14ac:dyDescent="0.2">
      <c r="A17" s="17" t="s">
        <v>27</v>
      </c>
      <c r="B17" s="27">
        <v>64822842.43</v>
      </c>
      <c r="C17" s="27">
        <v>65603183.68</v>
      </c>
      <c r="D17" s="27">
        <f t="shared" ref="D17:D22" si="5">B17+C17</f>
        <v>130426026.11</v>
      </c>
      <c r="E17" s="27">
        <v>21110612.899999999</v>
      </c>
      <c r="F17" s="27">
        <v>20465705.32</v>
      </c>
      <c r="G17" s="27">
        <f t="shared" si="4"/>
        <v>109315413.21000001</v>
      </c>
    </row>
    <row r="18" spans="1:7" x14ac:dyDescent="0.2">
      <c r="A18" s="17" t="s">
        <v>20</v>
      </c>
      <c r="B18" s="27">
        <v>5000000</v>
      </c>
      <c r="C18" s="27">
        <v>6000000</v>
      </c>
      <c r="D18" s="27">
        <f t="shared" si="5"/>
        <v>11000000</v>
      </c>
      <c r="E18" s="27">
        <v>0</v>
      </c>
      <c r="F18" s="27">
        <v>0</v>
      </c>
      <c r="G18" s="27">
        <f t="shared" si="4"/>
        <v>11000000</v>
      </c>
    </row>
    <row r="19" spans="1:7" x14ac:dyDescent="0.2">
      <c r="A19" s="17" t="s">
        <v>43</v>
      </c>
      <c r="B19" s="27">
        <v>10474280.720000001</v>
      </c>
      <c r="C19" s="27">
        <v>249000</v>
      </c>
      <c r="D19" s="27">
        <f t="shared" si="5"/>
        <v>10723280.720000001</v>
      </c>
      <c r="E19" s="27">
        <v>1834876.53</v>
      </c>
      <c r="F19" s="27">
        <v>1462033.31</v>
      </c>
      <c r="G19" s="27">
        <f t="shared" si="4"/>
        <v>8888404.1900000013</v>
      </c>
    </row>
    <row r="20" spans="1:7" x14ac:dyDescent="0.2">
      <c r="A20" s="17" t="s">
        <v>44</v>
      </c>
      <c r="B20" s="27">
        <v>3858818.46</v>
      </c>
      <c r="C20" s="27">
        <v>0</v>
      </c>
      <c r="D20" s="27">
        <f t="shared" si="5"/>
        <v>3858818.46</v>
      </c>
      <c r="E20" s="27">
        <v>657828.27</v>
      </c>
      <c r="F20" s="27">
        <v>585429.72</v>
      </c>
      <c r="G20" s="27">
        <f t="shared" si="4"/>
        <v>3200990.19</v>
      </c>
    </row>
    <row r="21" spans="1:7" x14ac:dyDescent="0.2">
      <c r="A21" s="17" t="s">
        <v>45</v>
      </c>
      <c r="B21" s="27">
        <v>19930812.149999999</v>
      </c>
      <c r="C21" s="27">
        <v>13446000</v>
      </c>
      <c r="D21" s="27">
        <f t="shared" si="5"/>
        <v>33376812.149999999</v>
      </c>
      <c r="E21" s="27">
        <v>8562335.9800000004</v>
      </c>
      <c r="F21" s="27">
        <v>392804.94</v>
      </c>
      <c r="G21" s="27">
        <f t="shared" si="4"/>
        <v>24814476.169999998</v>
      </c>
    </row>
    <row r="22" spans="1:7" x14ac:dyDescent="0.2">
      <c r="A22" s="17" t="s">
        <v>4</v>
      </c>
      <c r="B22" s="27">
        <v>9369286.2599999998</v>
      </c>
      <c r="C22" s="27">
        <v>5000000</v>
      </c>
      <c r="D22" s="27">
        <f t="shared" si="5"/>
        <v>14369286.26</v>
      </c>
      <c r="E22" s="27">
        <v>335334.31</v>
      </c>
      <c r="F22" s="27">
        <v>335334.31</v>
      </c>
      <c r="G22" s="27">
        <f t="shared" si="4"/>
        <v>14033951.949999999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2">
        <f t="shared" ref="B24:G24" si="6">SUM(B25:B33)</f>
        <v>67212543.439999998</v>
      </c>
      <c r="C24" s="32">
        <f t="shared" si="6"/>
        <v>249384677.03</v>
      </c>
      <c r="D24" s="32">
        <f t="shared" si="6"/>
        <v>316597220.46999997</v>
      </c>
      <c r="E24" s="32">
        <f t="shared" si="6"/>
        <v>55309706.460000008</v>
      </c>
      <c r="F24" s="32">
        <f t="shared" si="6"/>
        <v>53469186.670000009</v>
      </c>
      <c r="G24" s="32">
        <f t="shared" si="6"/>
        <v>261287514.01000002</v>
      </c>
    </row>
    <row r="25" spans="1:7" x14ac:dyDescent="0.2">
      <c r="A25" s="17" t="s">
        <v>28</v>
      </c>
      <c r="B25" s="27">
        <v>10272879.359999999</v>
      </c>
      <c r="C25" s="27">
        <v>1270000</v>
      </c>
      <c r="D25" s="27">
        <f>B25+C25</f>
        <v>11542879.359999999</v>
      </c>
      <c r="E25" s="27">
        <v>1809229.29</v>
      </c>
      <c r="F25" s="27">
        <v>1804591.93</v>
      </c>
      <c r="G25" s="27">
        <f t="shared" ref="G25:G33" si="7">D25-E25</f>
        <v>9733650.0700000003</v>
      </c>
    </row>
    <row r="26" spans="1:7" x14ac:dyDescent="0.2">
      <c r="A26" s="17" t="s">
        <v>23</v>
      </c>
      <c r="B26" s="27">
        <v>10017580.27</v>
      </c>
      <c r="C26" s="27">
        <v>929445.28</v>
      </c>
      <c r="D26" s="27">
        <f t="shared" ref="D26:D33" si="8">B26+C26</f>
        <v>10947025.549999999</v>
      </c>
      <c r="E26" s="27">
        <v>1171227.77</v>
      </c>
      <c r="F26" s="27">
        <v>1171227.77</v>
      </c>
      <c r="G26" s="27">
        <f t="shared" si="7"/>
        <v>9775797.7799999993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43291515.479999997</v>
      </c>
      <c r="C28" s="27">
        <v>246995231.75</v>
      </c>
      <c r="D28" s="27">
        <f t="shared" si="8"/>
        <v>290286747.23000002</v>
      </c>
      <c r="E28" s="27">
        <v>51646452.340000004</v>
      </c>
      <c r="F28" s="27">
        <v>49848458.710000001</v>
      </c>
      <c r="G28" s="27">
        <f t="shared" si="7"/>
        <v>238640294.89000002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2527568.33</v>
      </c>
      <c r="C30" s="27">
        <v>280000</v>
      </c>
      <c r="D30" s="27">
        <f t="shared" si="8"/>
        <v>2807568.33</v>
      </c>
      <c r="E30" s="27">
        <v>427711.06</v>
      </c>
      <c r="F30" s="27">
        <v>391519.06</v>
      </c>
      <c r="G30" s="27">
        <f t="shared" si="7"/>
        <v>2379857.27</v>
      </c>
    </row>
    <row r="31" spans="1:7" x14ac:dyDescent="0.2">
      <c r="A31" s="17" t="s">
        <v>6</v>
      </c>
      <c r="B31" s="27">
        <v>1103000</v>
      </c>
      <c r="C31" s="27">
        <v>-90000</v>
      </c>
      <c r="D31" s="27">
        <f t="shared" si="8"/>
        <v>1013000</v>
      </c>
      <c r="E31" s="27">
        <v>255086</v>
      </c>
      <c r="F31" s="27">
        <v>253389.2</v>
      </c>
      <c r="G31" s="27">
        <f t="shared" si="7"/>
        <v>757914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122</v>
      </c>
      <c r="B41" s="28">
        <f t="shared" ref="B41:G41" si="12">SUM(B35+B24+B15+B5)</f>
        <v>395328870.41999996</v>
      </c>
      <c r="C41" s="28">
        <f t="shared" si="12"/>
        <v>407556043.84000003</v>
      </c>
      <c r="D41" s="28">
        <f t="shared" si="12"/>
        <v>802884914.25999999</v>
      </c>
      <c r="E41" s="28">
        <f t="shared" si="12"/>
        <v>142470999.49000001</v>
      </c>
      <c r="F41" s="28">
        <f t="shared" si="12"/>
        <v>125846667.2</v>
      </c>
      <c r="G41" s="28">
        <f t="shared" si="12"/>
        <v>660413914.76999998</v>
      </c>
    </row>
    <row r="43" spans="1:7" x14ac:dyDescent="0.2">
      <c r="A43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2025-05-09T21:29:59Z</cp:lastPrinted>
  <dcterms:created xsi:type="dcterms:W3CDTF">2014-02-10T03:37:14Z</dcterms:created>
  <dcterms:modified xsi:type="dcterms:W3CDTF">2025-05-09T21:30:04Z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