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6" l="1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D16" i="6"/>
  <c r="C75" i="6"/>
  <c r="C67" i="6"/>
  <c r="C59" i="6"/>
  <c r="C54" i="6"/>
  <c r="C45" i="6"/>
  <c r="C37" i="6"/>
  <c r="C35" i="6"/>
  <c r="C28" i="6"/>
  <c r="C16" i="6"/>
  <c r="B75" i="6"/>
  <c r="B67" i="6"/>
  <c r="B59" i="6"/>
  <c r="B54" i="6"/>
  <c r="B45" i="6"/>
  <c r="B37" i="6"/>
  <c r="B35" i="6"/>
  <c r="B28" i="6"/>
  <c r="B16" i="6"/>
  <c r="C65" i="6" l="1"/>
  <c r="C70" i="6" s="1"/>
  <c r="F65" i="6"/>
  <c r="C41" i="6"/>
  <c r="D41" i="6"/>
  <c r="B41" i="6"/>
  <c r="B70" i="6" s="1"/>
  <c r="B65" i="6"/>
  <c r="G54" i="6"/>
  <c r="D65" i="6"/>
  <c r="D70" i="6" s="1"/>
  <c r="E41" i="6"/>
  <c r="E70" i="6" s="1"/>
  <c r="F70" i="6"/>
  <c r="G45" i="6"/>
  <c r="G65" i="6" s="1"/>
  <c r="G16" i="6"/>
  <c r="G41" i="6" s="1"/>
  <c r="G37" i="6"/>
  <c r="G42" i="6" l="1"/>
  <c r="G70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<sst xmlns="http://schemas.openxmlformats.org/spreadsheetml/2006/main" count="253" uniqueCount="186">
  <si>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</si>
  <si>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</si>
  <si>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</si>
  <si>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</si>
  <si>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</si>
  <si>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</si>
  <si>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</si>
  <si>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</si>
  <si>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</si>
  <si>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</si>
  <si>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</si>
  <si>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</si>
  <si>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</si>
  <si>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</si>
  <si>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</si>
  <si>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</si>
  <si>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</si>
  <si>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</si>
  <si>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</si>
  <si>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</si>
  <si>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</si>
  <si>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</si>
  <si>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</si>
  <si>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</si>
  <si>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</si>
  <si>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</si>
  <si>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</si>
  <si>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</si>
  <si>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</si>
  <si>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</si>
  <si>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</si>
  <si>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</si>
  <si>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</si>
  <si>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</si>
  <si>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</si>
  <si>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</si>
  <si>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</si>
  <si>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</si>
  <si>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</si>
  <si>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</si>
  <si>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</si>
  <si>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</si>
  <si>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</si>
  <si>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</si>
  <si>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</si>
  <si>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</si>
  <si>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</si>
  <si>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</si>
  <si>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</si>
  <si>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</si>
  <si>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</si>
  <si>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</si>
  <si>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</si>
  <si>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</si>
  <si>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</si>
  <si>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</si>
  <si>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</si>
  <si>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</si>
  <si>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</si>
  <si>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</si>
  <si>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</si>
  <si>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</si>
  <si>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</si>
  <si>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</si>
  <si>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</si>
  <si>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</si>
  <si>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</si>
  <si>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</si>
  <si>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</si>
  <si>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</si>
  <si>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</si>
  <si>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</si>
  <si>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</si>
  <si>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</si>
  <si>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</si>
  <si>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</si>
  <si>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</si>
  <si>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</si>
  <si>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</si>
  <si>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</si>
  <si>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</si>
  <si>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</si>
  <si>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</si>
  <si>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</si>
  <si>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</si>
  <si>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</si>
  <si>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</si>
  <si>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</si>
  <si>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</si>
  <si>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</si>
  <si>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</si>
  <si>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</si>
  <si>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</si>
  <si>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</si>
  <si>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</si>
  <si>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</si>
  <si>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</si>
  <si>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</si>
  <si>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</si>
  <si>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</si>
  <si>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</si>
  <si>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</si>
  <si>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</si>
  <si>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</si>
  <si>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</si>
  <si>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</si>
  <si>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</si>
  <si>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</si>
  <si>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</si>
  <si>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</si>
  <si>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</si>
  <si>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</si>
  <si>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</si>
  <si>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</si>
  <si>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</si>
  <si>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</si>
  <si>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</si>
  <si>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</si>
  <si>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</si>
  <si>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</si>
  <si>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</si>
  <si>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</si>
  <si>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</si>
  <si>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</si>
  <si>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</si>
  <si>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</si>
  <si>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</si>
  <si>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</si>
  <si>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</si>
  <si>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</si>
  <si>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</si>
  <si>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</si>
  <si>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</si>
  <si>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</si>
  <si>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</si>
  <si>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</si>
  <si>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</si>
  <si>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</si>
  <si>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</si>
  <si>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</si>
  <si>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</si>
  <si>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</si>
  <si>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</si>
  <si>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</si>
  <si>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</si>
  <si>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</si>
  <si>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</si>
  <si>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</si>
  <si>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</si>
  <si>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</si>
  <si>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</si>
  <si>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</si>
  <si>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</si>
  <si>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</si>
  <si>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</si>
  <si>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</si>
  <si>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</si>
  <si>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</si>
  <si>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</si>
  <si>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</si>
  <si>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</si>
  <si>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</si>
  <si>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</si>
  <si>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</si>
  <si>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</si>
  <si>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</si>
  <si>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</si>
  <si>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</si>
  <si>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</si>
  <si>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</si>
  <si>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</si>
  <si>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</si>
  <si>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</si>
  <si>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</si>
  <si>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</si>
  <si>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</si>
  <si>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</si>
  <si>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</si>
  <si>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</si>
  <si>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</si>
  <si>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</si>
  <si>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</si>
  <si>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</si>
  <si>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</si>
  <si>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Gto.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</si>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</sst>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115" workbookViewId="0">
      <selection activeCell="A6" sqref="A6:A7"/>
    </sheetView>
  </sheetViews>
  <sheetFormatPr baseColWidth="10" defaultColWidth="11" defaultRowHeight="15" x14ac:dyDescent="0.25"/>
  <cols>
    <col min="1" max="1" width="70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70" t="s">
        <v>2</v>
      </c>
      <c r="B1" s="71"/>
      <c r="C1" s="71"/>
      <c r="D1" s="71"/>
      <c r="E1" s="71"/>
      <c r="F1" s="71"/>
      <c r="G1" s="72"/>
    </row>
    <row r="2" spans="1:7" x14ac:dyDescent="0.25">
      <c r="A2" s="43" t="s">
        <v>184</v>
      </c>
      <c r="B2" s="44"/>
      <c r="C2" s="44"/>
      <c r="D2" s="44"/>
      <c r="E2" s="44"/>
      <c r="F2" s="44"/>
      <c r="G2" s="45"/>
    </row>
    <row r="3" spans="1:7" x14ac:dyDescent="0.25">
      <c r="A3" s="46" t="s">
        <v>3</v>
      </c>
      <c r="B3" s="47"/>
      <c r="C3" s="47"/>
      <c r="D3" s="47"/>
      <c r="E3" s="47"/>
      <c r="F3" s="47"/>
      <c r="G3" s="48"/>
    </row>
    <row r="4" spans="1:7" x14ac:dyDescent="0.25">
      <c r="A4" s="46" t="s">
        <v>185</v>
      </c>
      <c r="B4" s="47"/>
      <c r="C4" s="47"/>
      <c r="D4" s="47"/>
      <c r="E4" s="47"/>
      <c r="F4" s="47"/>
      <c r="G4" s="48"/>
    </row>
    <row r="5" spans="1:7" x14ac:dyDescent="0.25">
      <c r="A5" s="49" t="s">
        <v>0</v>
      </c>
      <c r="B5" s="50"/>
      <c r="C5" s="50"/>
      <c r="D5" s="50"/>
      <c r="E5" s="50"/>
      <c r="F5" s="50"/>
      <c r="G5" s="51"/>
    </row>
    <row r="6" spans="1:7" ht="41.45" customHeight="1" x14ac:dyDescent="0.25">
      <c r="A6" s="73" t="s">
        <v>4</v>
      </c>
      <c r="B6" s="75" t="s">
        <v>5</v>
      </c>
      <c r="C6" s="75"/>
      <c r="D6" s="75"/>
      <c r="E6" s="75"/>
      <c r="F6" s="75"/>
      <c r="G6" s="75" t="s">
        <v>6</v>
      </c>
    </row>
    <row r="7" spans="1:7" ht="30" x14ac:dyDescent="0.25">
      <c r="A7" s="74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75"/>
    </row>
    <row r="8" spans="1:7" x14ac:dyDescent="0.25">
      <c r="A8" s="7" t="s">
        <v>11</v>
      </c>
      <c r="B8" s="40"/>
      <c r="C8" s="40"/>
      <c r="D8" s="40"/>
      <c r="E8" s="40"/>
      <c r="F8" s="40"/>
      <c r="G8" s="40"/>
    </row>
    <row r="9" spans="1:7" x14ac:dyDescent="0.25">
      <c r="A9" s="19" t="s">
        <v>12</v>
      </c>
      <c r="B9" s="68">
        <v>77789024.560000002</v>
      </c>
      <c r="C9" s="68">
        <v>0</v>
      </c>
      <c r="D9" s="69">
        <f>B9+C9</f>
        <v>77789024.560000002</v>
      </c>
      <c r="E9" s="68">
        <v>74237382.670000002</v>
      </c>
      <c r="F9" s="68">
        <v>74242654.430000007</v>
      </c>
      <c r="G9" s="69">
        <f>F9-B9</f>
        <v>-3546370.1299999952</v>
      </c>
    </row>
    <row r="10" spans="1:7" x14ac:dyDescent="0.25">
      <c r="A10" s="19" t="s">
        <v>13</v>
      </c>
      <c r="B10" s="68">
        <v>0</v>
      </c>
      <c r="C10" s="68">
        <v>0</v>
      </c>
      <c r="D10" s="69">
        <f t="shared" ref="D10:D15" si="0">B10+C10</f>
        <v>0</v>
      </c>
      <c r="E10" s="68">
        <v>0</v>
      </c>
      <c r="F10" s="68">
        <v>0</v>
      </c>
      <c r="G10" s="69">
        <f t="shared" ref="G10:G15" si="1">F10-B10</f>
        <v>0</v>
      </c>
    </row>
    <row r="11" spans="1:7" x14ac:dyDescent="0.25">
      <c r="A11" s="19" t="s">
        <v>14</v>
      </c>
      <c r="B11" s="68">
        <v>378281.87</v>
      </c>
      <c r="C11" s="68">
        <v>0</v>
      </c>
      <c r="D11" s="69">
        <f t="shared" si="0"/>
        <v>378281.87</v>
      </c>
      <c r="E11" s="68">
        <v>0</v>
      </c>
      <c r="F11" s="68">
        <v>0</v>
      </c>
      <c r="G11" s="69">
        <f t="shared" si="1"/>
        <v>-378281.87</v>
      </c>
    </row>
    <row r="12" spans="1:7" x14ac:dyDescent="0.25">
      <c r="A12" s="19" t="s">
        <v>15</v>
      </c>
      <c r="B12" s="68">
        <v>19800389.469999999</v>
      </c>
      <c r="C12" s="68">
        <v>8000000</v>
      </c>
      <c r="D12" s="69">
        <f t="shared" si="0"/>
        <v>27800389.469999999</v>
      </c>
      <c r="E12" s="68">
        <v>14827002.76</v>
      </c>
      <c r="F12" s="68">
        <v>13081507.640000001</v>
      </c>
      <c r="G12" s="69">
        <f t="shared" si="1"/>
        <v>-6718881.8299999982</v>
      </c>
    </row>
    <row r="13" spans="1:7" x14ac:dyDescent="0.25">
      <c r="A13" s="19" t="s">
        <v>16</v>
      </c>
      <c r="B13" s="68">
        <v>1768995.97</v>
      </c>
      <c r="C13" s="68">
        <v>0</v>
      </c>
      <c r="D13" s="69">
        <f t="shared" si="0"/>
        <v>1768995.97</v>
      </c>
      <c r="E13" s="68">
        <v>7604287.46</v>
      </c>
      <c r="F13" s="68">
        <v>7614060.46</v>
      </c>
      <c r="G13" s="69">
        <f t="shared" si="1"/>
        <v>5845064.4900000002</v>
      </c>
    </row>
    <row r="14" spans="1:7" x14ac:dyDescent="0.25">
      <c r="A14" s="19" t="s">
        <v>17</v>
      </c>
      <c r="B14" s="68">
        <v>1866868.82</v>
      </c>
      <c r="C14" s="68">
        <v>0</v>
      </c>
      <c r="D14" s="69">
        <f t="shared" si="0"/>
        <v>1866868.82</v>
      </c>
      <c r="E14" s="68">
        <v>4256779.08</v>
      </c>
      <c r="F14" s="68">
        <v>4256779.08</v>
      </c>
      <c r="G14" s="69">
        <f t="shared" si="1"/>
        <v>2389910.2599999998</v>
      </c>
    </row>
    <row r="15" spans="1:7" x14ac:dyDescent="0.25">
      <c r="A15" s="19" t="s">
        <v>18</v>
      </c>
      <c r="B15" s="68">
        <v>0</v>
      </c>
      <c r="C15" s="68">
        <v>0</v>
      </c>
      <c r="D15" s="69">
        <f t="shared" si="0"/>
        <v>0</v>
      </c>
      <c r="E15" s="68">
        <v>0</v>
      </c>
      <c r="F15" s="68">
        <v>0</v>
      </c>
      <c r="G15" s="69">
        <f t="shared" si="1"/>
        <v>0</v>
      </c>
    </row>
    <row r="16" spans="1:7" x14ac:dyDescent="0.25">
      <c r="A16" s="41" t="s">
        <v>19</v>
      </c>
      <c r="B16" s="14">
        <f t="shared" ref="B16:G16" si="2">SUM(B17:B27)</f>
        <v>140427567.69000003</v>
      </c>
      <c r="C16" s="14">
        <f t="shared" si="2"/>
        <v>7505000</v>
      </c>
      <c r="D16" s="14">
        <f t="shared" si="2"/>
        <v>147932567.69</v>
      </c>
      <c r="E16" s="14">
        <f t="shared" si="2"/>
        <v>135674652.01999998</v>
      </c>
      <c r="F16" s="14">
        <f t="shared" si="2"/>
        <v>135674652.00999999</v>
      </c>
      <c r="G16" s="14">
        <f t="shared" si="2"/>
        <v>-4752915.680000009</v>
      </c>
    </row>
    <row r="17" spans="1:7" x14ac:dyDescent="0.25">
      <c r="A17" s="36" t="s">
        <v>20</v>
      </c>
      <c r="B17" s="68">
        <v>87228843.670000002</v>
      </c>
      <c r="C17" s="68">
        <v>0</v>
      </c>
      <c r="D17" s="69">
        <f t="shared" ref="D17:D27" si="3">B17+C17</f>
        <v>87228843.670000002</v>
      </c>
      <c r="E17" s="68">
        <v>86374335.879999995</v>
      </c>
      <c r="F17" s="68">
        <v>86374335.879999995</v>
      </c>
      <c r="G17" s="69">
        <f t="shared" ref="G17:G27" si="4">F17-B17</f>
        <v>-854507.79000000656</v>
      </c>
    </row>
    <row r="18" spans="1:7" x14ac:dyDescent="0.25">
      <c r="A18" s="36" t="s">
        <v>21</v>
      </c>
      <c r="B18" s="68">
        <v>29518636.600000001</v>
      </c>
      <c r="C18" s="68">
        <v>7500000</v>
      </c>
      <c r="D18" s="69">
        <f t="shared" si="3"/>
        <v>37018636.600000001</v>
      </c>
      <c r="E18" s="68">
        <v>32520999.649999999</v>
      </c>
      <c r="F18" s="68">
        <v>32520999.649999999</v>
      </c>
      <c r="G18" s="69">
        <f t="shared" si="4"/>
        <v>3002363.049999997</v>
      </c>
    </row>
    <row r="19" spans="1:7" x14ac:dyDescent="0.25">
      <c r="A19" s="36" t="s">
        <v>22</v>
      </c>
      <c r="B19" s="68">
        <v>5696230.5800000001</v>
      </c>
      <c r="C19" s="68">
        <v>0</v>
      </c>
      <c r="D19" s="69">
        <f t="shared" si="3"/>
        <v>5696230.5800000001</v>
      </c>
      <c r="E19" s="68">
        <v>5707308.8799999999</v>
      </c>
      <c r="F19" s="68">
        <v>5707308.8700000001</v>
      </c>
      <c r="G19" s="69">
        <f t="shared" si="4"/>
        <v>11078.290000000037</v>
      </c>
    </row>
    <row r="20" spans="1:7" x14ac:dyDescent="0.25">
      <c r="A20" s="36" t="s">
        <v>23</v>
      </c>
      <c r="B20" s="69">
        <v>0</v>
      </c>
      <c r="C20" s="69">
        <v>0</v>
      </c>
      <c r="D20" s="69">
        <f t="shared" si="3"/>
        <v>0</v>
      </c>
      <c r="E20" s="69">
        <v>0</v>
      </c>
      <c r="F20" s="69">
        <v>0</v>
      </c>
      <c r="G20" s="69">
        <f t="shared" si="4"/>
        <v>0</v>
      </c>
    </row>
    <row r="21" spans="1:7" x14ac:dyDescent="0.25">
      <c r="A21" s="36" t="s">
        <v>24</v>
      </c>
      <c r="B21" s="69">
        <v>0</v>
      </c>
      <c r="C21" s="69">
        <v>0</v>
      </c>
      <c r="D21" s="69">
        <f t="shared" si="3"/>
        <v>0</v>
      </c>
      <c r="E21" s="69">
        <v>0</v>
      </c>
      <c r="F21" s="69">
        <v>0</v>
      </c>
      <c r="G21" s="69">
        <f t="shared" si="4"/>
        <v>0</v>
      </c>
    </row>
    <row r="22" spans="1:7" x14ac:dyDescent="0.25">
      <c r="A22" s="36" t="s">
        <v>25</v>
      </c>
      <c r="B22" s="68">
        <v>2971047.26</v>
      </c>
      <c r="C22" s="68">
        <v>0</v>
      </c>
      <c r="D22" s="69">
        <f t="shared" si="3"/>
        <v>2971047.26</v>
      </c>
      <c r="E22" s="68">
        <v>2155959.7400000002</v>
      </c>
      <c r="F22" s="68">
        <v>2155959.7400000002</v>
      </c>
      <c r="G22" s="69">
        <f t="shared" si="4"/>
        <v>-815087.51999999955</v>
      </c>
    </row>
    <row r="23" spans="1:7" x14ac:dyDescent="0.25">
      <c r="A23" s="36" t="s">
        <v>26</v>
      </c>
      <c r="B23" s="69">
        <v>0</v>
      </c>
      <c r="C23" s="69">
        <v>0</v>
      </c>
      <c r="D23" s="69">
        <f t="shared" si="3"/>
        <v>0</v>
      </c>
      <c r="E23" s="69">
        <v>0</v>
      </c>
      <c r="F23" s="69">
        <v>0</v>
      </c>
      <c r="G23" s="69">
        <f t="shared" si="4"/>
        <v>0</v>
      </c>
    </row>
    <row r="24" spans="1:7" x14ac:dyDescent="0.25">
      <c r="A24" s="36" t="s">
        <v>27</v>
      </c>
      <c r="B24" s="69">
        <v>0</v>
      </c>
      <c r="C24" s="69">
        <v>0</v>
      </c>
      <c r="D24" s="69">
        <f t="shared" si="3"/>
        <v>0</v>
      </c>
      <c r="E24" s="69">
        <v>0</v>
      </c>
      <c r="F24" s="69">
        <v>0</v>
      </c>
      <c r="G24" s="69">
        <f t="shared" si="4"/>
        <v>0</v>
      </c>
    </row>
    <row r="25" spans="1:7" x14ac:dyDescent="0.25">
      <c r="A25" s="36" t="s">
        <v>28</v>
      </c>
      <c r="B25" s="68">
        <v>3324114.14</v>
      </c>
      <c r="C25" s="68">
        <v>0</v>
      </c>
      <c r="D25" s="69">
        <f t="shared" si="3"/>
        <v>3324114.14</v>
      </c>
      <c r="E25" s="68">
        <v>2169539.0699999998</v>
      </c>
      <c r="F25" s="68">
        <v>2169539.0699999998</v>
      </c>
      <c r="G25" s="69">
        <f t="shared" si="4"/>
        <v>-1154575.0700000003</v>
      </c>
    </row>
    <row r="26" spans="1:7" x14ac:dyDescent="0.25">
      <c r="A26" s="36" t="s">
        <v>29</v>
      </c>
      <c r="B26" s="68">
        <v>11688695.439999999</v>
      </c>
      <c r="C26" s="68">
        <v>0</v>
      </c>
      <c r="D26" s="69">
        <f t="shared" si="3"/>
        <v>11688695.439999999</v>
      </c>
      <c r="E26" s="68">
        <v>6746508.7999999998</v>
      </c>
      <c r="F26" s="68">
        <v>6746508.7999999998</v>
      </c>
      <c r="G26" s="69">
        <f t="shared" si="4"/>
        <v>-4942186.6399999997</v>
      </c>
    </row>
    <row r="27" spans="1:7" x14ac:dyDescent="0.25">
      <c r="A27" s="36" t="s">
        <v>30</v>
      </c>
      <c r="B27" s="68">
        <v>0</v>
      </c>
      <c r="C27" s="68">
        <v>5000</v>
      </c>
      <c r="D27" s="69">
        <f t="shared" si="3"/>
        <v>5000</v>
      </c>
      <c r="E27" s="68">
        <v>0</v>
      </c>
      <c r="F27" s="68">
        <v>0</v>
      </c>
      <c r="G27" s="69">
        <f t="shared" si="4"/>
        <v>0</v>
      </c>
    </row>
    <row r="28" spans="1:7" x14ac:dyDescent="0.25">
      <c r="A28" s="19" t="s">
        <v>31</v>
      </c>
      <c r="B28" s="14">
        <f t="shared" ref="B28:G28" si="5">SUM(B29:B33)</f>
        <v>1707588.61</v>
      </c>
      <c r="C28" s="14">
        <f t="shared" si="5"/>
        <v>0</v>
      </c>
      <c r="D28" s="14">
        <f t="shared" si="5"/>
        <v>1707588.61</v>
      </c>
      <c r="E28" s="14">
        <f t="shared" si="5"/>
        <v>2902925.9699999997</v>
      </c>
      <c r="F28" s="14">
        <f t="shared" si="5"/>
        <v>2902925.98</v>
      </c>
      <c r="G28" s="14">
        <f t="shared" si="5"/>
        <v>1195337.3699999999</v>
      </c>
    </row>
    <row r="29" spans="1:7" x14ac:dyDescent="0.25">
      <c r="A29" s="36" t="s">
        <v>32</v>
      </c>
      <c r="B29" s="68">
        <v>105000</v>
      </c>
      <c r="C29" s="68">
        <v>0</v>
      </c>
      <c r="D29" s="69">
        <f t="shared" ref="D29:D33" si="6">B29+C29</f>
        <v>105000</v>
      </c>
      <c r="E29" s="68">
        <v>11611.18</v>
      </c>
      <c r="F29" s="68">
        <v>11611.18</v>
      </c>
      <c r="G29" s="69">
        <f t="shared" ref="G29:G34" si="7">F29-B29</f>
        <v>-93388.82</v>
      </c>
    </row>
    <row r="30" spans="1:7" x14ac:dyDescent="0.25">
      <c r="A30" s="36" t="s">
        <v>33</v>
      </c>
      <c r="B30" s="68">
        <v>283276.57</v>
      </c>
      <c r="C30" s="68">
        <v>0</v>
      </c>
      <c r="D30" s="69">
        <f t="shared" si="6"/>
        <v>283276.57</v>
      </c>
      <c r="E30" s="68">
        <v>26805.93</v>
      </c>
      <c r="F30" s="68">
        <v>26805.93</v>
      </c>
      <c r="G30" s="69">
        <f t="shared" si="7"/>
        <v>-256470.64</v>
      </c>
    </row>
    <row r="31" spans="1:7" x14ac:dyDescent="0.25">
      <c r="A31" s="36" t="s">
        <v>34</v>
      </c>
      <c r="B31" s="68">
        <v>1122846.54</v>
      </c>
      <c r="C31" s="68">
        <v>0</v>
      </c>
      <c r="D31" s="69">
        <f t="shared" si="6"/>
        <v>1122846.54</v>
      </c>
      <c r="E31" s="68">
        <v>1539332.23</v>
      </c>
      <c r="F31" s="68">
        <v>1539332.24</v>
      </c>
      <c r="G31" s="69">
        <f t="shared" si="7"/>
        <v>416485.69999999995</v>
      </c>
    </row>
    <row r="32" spans="1:7" x14ac:dyDescent="0.25">
      <c r="A32" s="36" t="s">
        <v>35</v>
      </c>
      <c r="B32" s="69">
        <v>0</v>
      </c>
      <c r="C32" s="69">
        <v>0</v>
      </c>
      <c r="D32" s="69">
        <f t="shared" si="6"/>
        <v>0</v>
      </c>
      <c r="E32" s="69">
        <v>0</v>
      </c>
      <c r="F32" s="69">
        <v>0</v>
      </c>
      <c r="G32" s="69">
        <f t="shared" si="7"/>
        <v>0</v>
      </c>
    </row>
    <row r="33" spans="1:7" ht="14.45" customHeight="1" x14ac:dyDescent="0.25">
      <c r="A33" s="36" t="s">
        <v>36</v>
      </c>
      <c r="B33" s="68">
        <v>196465.5</v>
      </c>
      <c r="C33" s="68">
        <v>0</v>
      </c>
      <c r="D33" s="69">
        <f t="shared" si="6"/>
        <v>196465.5</v>
      </c>
      <c r="E33" s="68">
        <v>1325176.6299999999</v>
      </c>
      <c r="F33" s="68">
        <v>1325176.6299999999</v>
      </c>
      <c r="G33" s="69">
        <f t="shared" si="7"/>
        <v>1128711.1299999999</v>
      </c>
    </row>
    <row r="34" spans="1:7" ht="14.45" customHeight="1" x14ac:dyDescent="0.25">
      <c r="A34" s="19" t="s">
        <v>37</v>
      </c>
      <c r="B34" s="68">
        <v>0</v>
      </c>
      <c r="C34" s="68">
        <v>0</v>
      </c>
      <c r="D34" s="69">
        <f>B34+C34</f>
        <v>0</v>
      </c>
      <c r="E34" s="68">
        <v>2229090.7799999998</v>
      </c>
      <c r="F34" s="68">
        <v>2229090.7799999998</v>
      </c>
      <c r="G34" s="69">
        <f t="shared" si="7"/>
        <v>2229090.7799999998</v>
      </c>
    </row>
    <row r="35" spans="1:7" ht="14.45" customHeight="1" x14ac:dyDescent="0.25">
      <c r="A35" s="19" t="s">
        <v>38</v>
      </c>
      <c r="B35" s="14">
        <f t="shared" ref="B35:G35" si="8">B36</f>
        <v>0</v>
      </c>
      <c r="C35" s="14">
        <f t="shared" si="8"/>
        <v>0</v>
      </c>
      <c r="D35" s="14">
        <f t="shared" si="8"/>
        <v>0</v>
      </c>
      <c r="E35" s="14">
        <f t="shared" si="8"/>
        <v>0</v>
      </c>
      <c r="F35" s="14">
        <f t="shared" si="8"/>
        <v>0</v>
      </c>
      <c r="G35" s="14">
        <f t="shared" si="8"/>
        <v>0</v>
      </c>
    </row>
    <row r="36" spans="1:7" ht="14.45" customHeight="1" x14ac:dyDescent="0.25">
      <c r="A36" s="36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F36-B36</f>
        <v>0</v>
      </c>
    </row>
    <row r="37" spans="1:7" ht="14.45" customHeight="1" x14ac:dyDescent="0.25">
      <c r="A37" s="19" t="s">
        <v>40</v>
      </c>
      <c r="B37" s="14">
        <f t="shared" ref="B37:G37" si="9">B38+B39</f>
        <v>0</v>
      </c>
      <c r="C37" s="14">
        <f t="shared" si="9"/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</row>
    <row r="38" spans="1:7" x14ac:dyDescent="0.25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</row>
    <row r="39" spans="1:7" x14ac:dyDescent="0.25">
      <c r="A39" s="36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F39-B39</f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" t="s">
        <v>43</v>
      </c>
      <c r="B41" s="2">
        <f t="shared" ref="B41:G41" si="10">SUM(B9,B10,B11,B12,B13,B14,B15,B16,B28,B34,B35,B37)</f>
        <v>243738716.99000004</v>
      </c>
      <c r="C41" s="2">
        <f t="shared" si="10"/>
        <v>15505000</v>
      </c>
      <c r="D41" s="2">
        <f t="shared" si="10"/>
        <v>259243716.99000001</v>
      </c>
      <c r="E41" s="2">
        <f t="shared" si="10"/>
        <v>241732120.73999998</v>
      </c>
      <c r="F41" s="2">
        <f t="shared" si="10"/>
        <v>240001670.38</v>
      </c>
      <c r="G41" s="2">
        <f t="shared" si="10"/>
        <v>-3737046.6100000036</v>
      </c>
    </row>
    <row r="42" spans="1:7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0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" t="s">
        <v>45</v>
      </c>
      <c r="B44" s="15"/>
      <c r="C44" s="15"/>
      <c r="D44" s="15"/>
      <c r="E44" s="15"/>
      <c r="F44" s="15"/>
      <c r="G44" s="15"/>
    </row>
    <row r="45" spans="1:7" x14ac:dyDescent="0.25">
      <c r="A45" s="19" t="s">
        <v>46</v>
      </c>
      <c r="B45" s="14">
        <f t="shared" ref="B45:G45" si="11">SUM(B46:B53)</f>
        <v>121765046.34999999</v>
      </c>
      <c r="C45" s="14">
        <f t="shared" si="11"/>
        <v>54671677.319999993</v>
      </c>
      <c r="D45" s="14">
        <f t="shared" si="11"/>
        <v>176436723.67000002</v>
      </c>
      <c r="E45" s="14">
        <f t="shared" si="11"/>
        <v>116712526</v>
      </c>
      <c r="F45" s="14">
        <f t="shared" si="11"/>
        <v>116712526</v>
      </c>
      <c r="G45" s="14">
        <f t="shared" si="11"/>
        <v>-5052520.3500000015</v>
      </c>
    </row>
    <row r="46" spans="1:7" x14ac:dyDescent="0.25">
      <c r="A46" s="37" t="s">
        <v>47</v>
      </c>
      <c r="B46" s="69">
        <v>0</v>
      </c>
      <c r="C46" s="69">
        <v>0</v>
      </c>
      <c r="D46" s="69">
        <f>B46+C46</f>
        <v>0</v>
      </c>
      <c r="E46" s="69">
        <v>0</v>
      </c>
      <c r="F46" s="69">
        <v>0</v>
      </c>
      <c r="G46" s="69">
        <f>F46-B46</f>
        <v>0</v>
      </c>
    </row>
    <row r="47" spans="1:7" x14ac:dyDescent="0.25">
      <c r="A47" s="37" t="s">
        <v>48</v>
      </c>
      <c r="B47" s="69">
        <v>0</v>
      </c>
      <c r="C47" s="69">
        <v>0</v>
      </c>
      <c r="D47" s="69">
        <f t="shared" ref="D47:D53" si="12">B47+C47</f>
        <v>0</v>
      </c>
      <c r="E47" s="69">
        <v>0</v>
      </c>
      <c r="F47" s="69">
        <v>0</v>
      </c>
      <c r="G47" s="69">
        <f t="shared" ref="G47:G48" si="13">F47-B47</f>
        <v>0</v>
      </c>
    </row>
    <row r="48" spans="1:7" x14ac:dyDescent="0.25">
      <c r="A48" s="37" t="s">
        <v>49</v>
      </c>
      <c r="B48" s="68">
        <v>33790939.350000001</v>
      </c>
      <c r="C48" s="68">
        <v>36792180.119999997</v>
      </c>
      <c r="D48" s="69">
        <f t="shared" si="12"/>
        <v>70583119.469999999</v>
      </c>
      <c r="E48" s="68">
        <v>37880849.810000002</v>
      </c>
      <c r="F48" s="68">
        <v>37880849.810000002</v>
      </c>
      <c r="G48" s="69">
        <f t="shared" si="13"/>
        <v>4089910.4600000009</v>
      </c>
    </row>
    <row r="49" spans="1:7" ht="30" x14ac:dyDescent="0.25">
      <c r="A49" s="37" t="s">
        <v>50</v>
      </c>
      <c r="B49" s="68">
        <v>87974107</v>
      </c>
      <c r="C49" s="68">
        <v>17879497.199999999</v>
      </c>
      <c r="D49" s="69">
        <f t="shared" si="12"/>
        <v>105853604.2</v>
      </c>
      <c r="E49" s="68">
        <v>78831676.189999998</v>
      </c>
      <c r="F49" s="68">
        <v>78831676.189999998</v>
      </c>
      <c r="G49" s="69">
        <f>F49-B49</f>
        <v>-9142430.8100000024</v>
      </c>
    </row>
    <row r="50" spans="1:7" x14ac:dyDescent="0.25">
      <c r="A50" s="37" t="s">
        <v>51</v>
      </c>
      <c r="B50" s="69">
        <v>0</v>
      </c>
      <c r="C50" s="69">
        <v>0</v>
      </c>
      <c r="D50" s="69">
        <f t="shared" si="12"/>
        <v>0</v>
      </c>
      <c r="E50" s="69">
        <v>0</v>
      </c>
      <c r="F50" s="69">
        <v>0</v>
      </c>
      <c r="G50" s="69">
        <f t="shared" ref="G50:G53" si="14">F50-B50</f>
        <v>0</v>
      </c>
    </row>
    <row r="51" spans="1:7" x14ac:dyDescent="0.25">
      <c r="A51" s="37" t="s">
        <v>52</v>
      </c>
      <c r="B51" s="69">
        <v>0</v>
      </c>
      <c r="C51" s="69">
        <v>0</v>
      </c>
      <c r="D51" s="69">
        <f t="shared" si="12"/>
        <v>0</v>
      </c>
      <c r="E51" s="69">
        <v>0</v>
      </c>
      <c r="F51" s="69">
        <v>0</v>
      </c>
      <c r="G51" s="69">
        <f t="shared" si="14"/>
        <v>0</v>
      </c>
    </row>
    <row r="52" spans="1:7" ht="30" x14ac:dyDescent="0.25">
      <c r="A52" s="38" t="s">
        <v>53</v>
      </c>
      <c r="B52" s="69">
        <v>0</v>
      </c>
      <c r="C52" s="69">
        <v>0</v>
      </c>
      <c r="D52" s="69">
        <f t="shared" si="12"/>
        <v>0</v>
      </c>
      <c r="E52" s="69">
        <v>0</v>
      </c>
      <c r="F52" s="69">
        <v>0</v>
      </c>
      <c r="G52" s="69">
        <f t="shared" si="14"/>
        <v>0</v>
      </c>
    </row>
    <row r="53" spans="1:7" x14ac:dyDescent="0.25">
      <c r="A53" s="36" t="s">
        <v>54</v>
      </c>
      <c r="B53" s="69">
        <v>0</v>
      </c>
      <c r="C53" s="69">
        <v>0</v>
      </c>
      <c r="D53" s="69">
        <f t="shared" si="12"/>
        <v>0</v>
      </c>
      <c r="E53" s="69">
        <v>0</v>
      </c>
      <c r="F53" s="69">
        <v>0</v>
      </c>
      <c r="G53" s="69">
        <f t="shared" si="14"/>
        <v>0</v>
      </c>
    </row>
    <row r="54" spans="1:7" x14ac:dyDescent="0.25">
      <c r="A54" s="19" t="s">
        <v>55</v>
      </c>
      <c r="B54" s="14">
        <f t="shared" ref="B54:G54" si="15">SUM(B55:B58)</f>
        <v>0</v>
      </c>
      <c r="C54" s="14">
        <f t="shared" si="15"/>
        <v>0</v>
      </c>
      <c r="D54" s="14">
        <f t="shared" si="15"/>
        <v>0</v>
      </c>
      <c r="E54" s="14">
        <f t="shared" si="15"/>
        <v>0</v>
      </c>
      <c r="F54" s="14">
        <f t="shared" si="15"/>
        <v>0</v>
      </c>
      <c r="G54" s="14">
        <f t="shared" si="15"/>
        <v>0</v>
      </c>
    </row>
    <row r="55" spans="1:7" x14ac:dyDescent="0.25">
      <c r="A55" s="38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>F55-B55</f>
        <v>0</v>
      </c>
    </row>
    <row r="56" spans="1:7" x14ac:dyDescent="0.25">
      <c r="A56" s="37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ref="G56:G58" si="16">F56-B56</f>
        <v>0</v>
      </c>
    </row>
    <row r="57" spans="1:7" x14ac:dyDescent="0.25">
      <c r="A57" s="37" t="s">
        <v>58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16"/>
        <v>0</v>
      </c>
    </row>
    <row r="58" spans="1:7" x14ac:dyDescent="0.25">
      <c r="A58" s="38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16"/>
        <v>0</v>
      </c>
    </row>
    <row r="59" spans="1:7" x14ac:dyDescent="0.25">
      <c r="A59" s="19" t="s">
        <v>60</v>
      </c>
      <c r="B59" s="14">
        <f t="shared" ref="B59:G59" si="17">SUM(B60:B61)</f>
        <v>0</v>
      </c>
      <c r="C59" s="14">
        <f t="shared" si="17"/>
        <v>0</v>
      </c>
      <c r="D59" s="14">
        <f t="shared" si="17"/>
        <v>0</v>
      </c>
      <c r="E59" s="14">
        <f t="shared" si="17"/>
        <v>0</v>
      </c>
      <c r="F59" s="14">
        <f t="shared" si="17"/>
        <v>0</v>
      </c>
      <c r="G59" s="14">
        <f t="shared" si="17"/>
        <v>0</v>
      </c>
    </row>
    <row r="60" spans="1:7" x14ac:dyDescent="0.25">
      <c r="A60" s="37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>F60-B60</f>
        <v>0</v>
      </c>
    </row>
    <row r="61" spans="1:7" x14ac:dyDescent="0.25">
      <c r="A61" s="37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ref="G61:G63" si="18">F61-B61</f>
        <v>0</v>
      </c>
    </row>
    <row r="62" spans="1:7" x14ac:dyDescent="0.25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si="18"/>
        <v>0</v>
      </c>
    </row>
    <row r="63" spans="1:7" x14ac:dyDescent="0.25">
      <c r="A63" s="19" t="s">
        <v>64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18"/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G65" si="19">B45+B54+B59+B62+B63</f>
        <v>121765046.34999999</v>
      </c>
      <c r="C65" s="2">
        <f t="shared" si="19"/>
        <v>54671677.319999993</v>
      </c>
      <c r="D65" s="2">
        <f t="shared" si="19"/>
        <v>176436723.67000002</v>
      </c>
      <c r="E65" s="2">
        <f t="shared" si="19"/>
        <v>116712526</v>
      </c>
      <c r="F65" s="2">
        <f t="shared" si="19"/>
        <v>116712526</v>
      </c>
      <c r="G65" s="2">
        <f t="shared" si="19"/>
        <v>-5052520.3500000015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20">B68</f>
        <v>0</v>
      </c>
      <c r="C67" s="2">
        <f t="shared" si="20"/>
        <v>0</v>
      </c>
      <c r="D67" s="2">
        <f t="shared" si="20"/>
        <v>0</v>
      </c>
      <c r="E67" s="2">
        <f t="shared" si="20"/>
        <v>0</v>
      </c>
      <c r="F67" s="2">
        <f t="shared" si="20"/>
        <v>0</v>
      </c>
      <c r="G67" s="2">
        <f t="shared" si="20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 t="shared" ref="B70:G70" si="21">B41+B65+B67</f>
        <v>365503763.34000003</v>
      </c>
      <c r="C70" s="2">
        <f t="shared" si="21"/>
        <v>70176677.319999993</v>
      </c>
      <c r="D70" s="2">
        <f t="shared" si="21"/>
        <v>435680440.66000003</v>
      </c>
      <c r="E70" s="2">
        <f t="shared" si="21"/>
        <v>358444646.74000001</v>
      </c>
      <c r="F70" s="2">
        <f t="shared" si="21"/>
        <v>356714196.38</v>
      </c>
      <c r="G70" s="2">
        <f t="shared" si="21"/>
        <v>-8789566.9600000046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>F73-B73</f>
        <v>0</v>
      </c>
    </row>
    <row r="74" spans="1:7" ht="30" x14ac:dyDescent="0.25">
      <c r="A74" s="28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>F74-B74</f>
        <v>0</v>
      </c>
    </row>
    <row r="75" spans="1:7" x14ac:dyDescent="0.25">
      <c r="A75" s="5" t="s">
        <v>72</v>
      </c>
      <c r="B75" s="2">
        <f t="shared" ref="B75:G75" si="22">B73+B74</f>
        <v>0</v>
      </c>
      <c r="C75" s="2">
        <f t="shared" si="22"/>
        <v>0</v>
      </c>
      <c r="D75" s="2">
        <f t="shared" si="22"/>
        <v>0</v>
      </c>
      <c r="E75" s="2">
        <f t="shared" si="22"/>
        <v>0</v>
      </c>
      <c r="F75" s="2">
        <f t="shared" si="22"/>
        <v>0</v>
      </c>
      <c r="G75" s="2">
        <f t="shared" si="22"/>
        <v>0</v>
      </c>
    </row>
    <row r="76" spans="1:7" x14ac:dyDescent="0.25">
      <c r="A76" s="17"/>
      <c r="B76" s="39"/>
      <c r="C76" s="39"/>
      <c r="D76" s="39"/>
      <c r="E76" s="39"/>
      <c r="F76" s="39"/>
      <c r="G76" s="3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16:F16 B35:F45 B60:F75 G60:G76 G55:G58 G38:G45 B54:F58" unlockedFormula="1"/>
    <ignoredError sqref="B28:F28 B59:F59" formulaRange="1" unlockedFormula="1"/>
    <ignoredError sqref="G59 G54 G16 G28 G35:G3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79" t="s">
        <v>73</v>
      </c>
      <c r="B1" s="79"/>
      <c r="C1" s="79"/>
      <c r="D1" s="79"/>
      <c r="E1" s="79"/>
      <c r="F1" s="79"/>
      <c r="G1" s="79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77" t="s">
        <v>76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83.25" customHeight="1" x14ac:dyDescent="0.25">
      <c r="A7" s="78"/>
      <c r="B7" s="31" t="s">
        <v>77</v>
      </c>
      <c r="C7" s="78"/>
      <c r="D7" s="78"/>
      <c r="E7" s="78"/>
      <c r="F7" s="78"/>
      <c r="G7" s="78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0" t="s">
        <v>92</v>
      </c>
      <c r="B1" s="80"/>
      <c r="C1" s="80"/>
      <c r="D1" s="80"/>
      <c r="E1" s="80"/>
      <c r="F1" s="80"/>
      <c r="G1" s="8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81" t="s">
        <v>94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57.75" customHeight="1" x14ac:dyDescent="0.25">
      <c r="A7" s="82"/>
      <c r="B7" s="10" t="s">
        <v>77</v>
      </c>
      <c r="C7" s="78"/>
      <c r="D7" s="78"/>
      <c r="E7" s="78"/>
      <c r="F7" s="78"/>
      <c r="G7" s="78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0" t="s">
        <v>108</v>
      </c>
      <c r="B1" s="80"/>
      <c r="C1" s="80"/>
      <c r="D1" s="80"/>
      <c r="E1" s="80"/>
      <c r="F1" s="80"/>
      <c r="G1" s="8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4" t="s">
        <v>76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9">
        <f>+F5+1</f>
        <v>2022</v>
      </c>
    </row>
    <row r="6" spans="1:7" ht="32.25" x14ac:dyDescent="0.25">
      <c r="A6" s="76"/>
      <c r="B6" s="86"/>
      <c r="C6" s="86"/>
      <c r="D6" s="86"/>
      <c r="E6" s="86"/>
      <c r="F6" s="86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3" t="s">
        <v>131</v>
      </c>
      <c r="B39" s="83"/>
      <c r="C39" s="83"/>
      <c r="D39" s="83"/>
      <c r="E39" s="83"/>
      <c r="F39" s="83"/>
      <c r="G39" s="83"/>
    </row>
    <row r="40" spans="1:7" x14ac:dyDescent="0.25">
      <c r="A40" s="83" t="s">
        <v>132</v>
      </c>
      <c r="B40" s="83"/>
      <c r="C40" s="83"/>
      <c r="D40" s="83"/>
      <c r="E40" s="83"/>
      <c r="F40" s="83"/>
      <c r="G40" s="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0" t="s">
        <v>133</v>
      </c>
      <c r="B1" s="80"/>
      <c r="C1" s="80"/>
      <c r="D1" s="80"/>
      <c r="E1" s="80"/>
      <c r="F1" s="80"/>
      <c r="G1" s="8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7" t="s">
        <v>94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9">
        <v>2022</v>
      </c>
    </row>
    <row r="6" spans="1:7" ht="48.75" customHeight="1" x14ac:dyDescent="0.25">
      <c r="A6" s="88"/>
      <c r="B6" s="86"/>
      <c r="C6" s="86"/>
      <c r="D6" s="86"/>
      <c r="E6" s="86"/>
      <c r="F6" s="86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3" t="s">
        <v>131</v>
      </c>
      <c r="B32" s="83"/>
      <c r="C32" s="83"/>
      <c r="D32" s="83"/>
      <c r="E32" s="83"/>
      <c r="F32" s="83"/>
      <c r="G32" s="83"/>
    </row>
    <row r="33" spans="1:7" x14ac:dyDescent="0.25">
      <c r="A33" s="83" t="s">
        <v>132</v>
      </c>
      <c r="B33" s="83"/>
      <c r="C33" s="83"/>
      <c r="D33" s="83"/>
      <c r="E33" s="83"/>
      <c r="F33" s="83"/>
      <c r="G33" s="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89" t="s">
        <v>137</v>
      </c>
      <c r="B1" s="89"/>
      <c r="C1" s="89"/>
      <c r="D1" s="89"/>
      <c r="E1" s="89"/>
      <c r="F1" s="89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0c865bf4-0f22-4e4d-b041-7b0c1657e5a8"/>
    <ds:schemaRef ds:uri="6aa8a68a-ab09-4ac8-a697-fdce915bc56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2023-10-31T18:06:32Z</cp:lastPrinted>
  <dcterms:created xsi:type="dcterms:W3CDTF">2023-03-16T22:14:51Z</dcterms:created>
  <dcterms:modified xsi:type="dcterms:W3CDTF">2023-10-31T18:06:40Z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