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OneDrive\Escritorio\cuenta publica 2do trim 2023\"/>
    </mc:Choice>
  </mc:AlternateContent>
  <bookViews>
    <workbookView xWindow="0" yWindow="0" windowWidth="23040" windowHeight="9525" activeTab="3"/>
  </bookViews>
  <sheets>
    <sheet name="F6A" sheetId="1" r:id="rId1"/>
    <sheet name="F6B" sheetId="2" r:id="rId2"/>
    <sheet name="F6C" sheetId="3" r:id="rId3"/>
    <sheet name="F6D" sheetId="4" r:id="rId4"/>
  </sheets>
  <definedNames>
    <definedName name="_xlnm.Print_Area" localSheetId="0">F6A!$A$1:$G$160</definedName>
    <definedName name="_xlnm.Print_Area" localSheetId="2">F6C!$A$1:$G$78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2" l="1"/>
  <c r="G63" i="2" s="1"/>
  <c r="D62" i="2"/>
  <c r="G62" i="2" s="1"/>
  <c r="D61" i="2"/>
  <c r="G61" i="2" s="1"/>
  <c r="D60" i="2"/>
  <c r="G60" i="2" s="1"/>
  <c r="D49" i="2"/>
  <c r="G49" i="2" s="1"/>
  <c r="D48" i="2"/>
  <c r="G48" i="2" s="1"/>
  <c r="D47" i="2"/>
  <c r="G47" i="2" s="1"/>
  <c r="D46" i="2"/>
  <c r="G46" i="2" s="1"/>
  <c r="D45" i="2"/>
  <c r="G45" i="2" s="1"/>
  <c r="D44" i="2"/>
  <c r="G44" i="2" s="1"/>
  <c r="D43" i="2"/>
  <c r="G43" i="2" s="1"/>
  <c r="D42" i="2"/>
  <c r="G42" i="2" s="1"/>
  <c r="D41" i="2"/>
  <c r="G41" i="2" s="1"/>
  <c r="D40" i="2"/>
  <c r="G40" i="2" s="1"/>
  <c r="D39" i="2"/>
  <c r="G39" i="2" s="1"/>
  <c r="D38" i="2"/>
  <c r="G38" i="2" s="1"/>
  <c r="D37" i="2"/>
  <c r="G37" i="2" s="1"/>
  <c r="D36" i="2"/>
  <c r="G36" i="2" s="1"/>
  <c r="D35" i="2"/>
  <c r="G35" i="2" s="1"/>
  <c r="D34" i="2"/>
  <c r="G34" i="2" s="1"/>
  <c r="D33" i="2"/>
  <c r="G33" i="2" s="1"/>
  <c r="D32" i="2"/>
  <c r="G32" i="2" s="1"/>
  <c r="D31" i="2"/>
  <c r="G31" i="2" s="1"/>
  <c r="D30" i="2"/>
  <c r="G30" i="2" s="1"/>
  <c r="D29" i="2"/>
  <c r="G29" i="2" s="1"/>
  <c r="D28" i="2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D19" i="2"/>
  <c r="G19" i="2" s="1"/>
  <c r="D18" i="2"/>
  <c r="G18" i="2" s="1"/>
  <c r="D27" i="4" l="1"/>
  <c r="G27" i="4" s="1"/>
  <c r="F51" i="2" l="1"/>
  <c r="E51" i="2"/>
  <c r="C51" i="2"/>
  <c r="B51" i="2"/>
  <c r="F9" i="2"/>
  <c r="E9" i="2"/>
  <c r="C9" i="2"/>
  <c r="B9" i="2"/>
  <c r="D64" i="2" l="1"/>
  <c r="G64" i="2" s="1"/>
  <c r="D59" i="2"/>
  <c r="G59" i="2" s="1"/>
  <c r="D58" i="2"/>
  <c r="G58" i="2" s="1"/>
  <c r="D57" i="2"/>
  <c r="G57" i="2" s="1"/>
  <c r="D56" i="2"/>
  <c r="G56" i="2" s="1"/>
  <c r="D55" i="2"/>
  <c r="G55" i="2" s="1"/>
  <c r="D54" i="2"/>
  <c r="G54" i="2" s="1"/>
  <c r="D53" i="2"/>
  <c r="G53" i="2" s="1"/>
  <c r="D52" i="2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52" i="2" l="1"/>
  <c r="G51" i="2" s="1"/>
  <c r="D51" i="2"/>
  <c r="D9" i="2"/>
  <c r="G10" i="2"/>
  <c r="G9" i="2" s="1"/>
  <c r="D31" i="4"/>
  <c r="G31" i="4" s="1"/>
  <c r="D30" i="4"/>
  <c r="G30" i="4" s="1"/>
  <c r="D29" i="4"/>
  <c r="G29" i="4" s="1"/>
  <c r="C24" i="4"/>
  <c r="B24" i="4"/>
  <c r="F24" i="4"/>
  <c r="E24" i="4"/>
  <c r="D26" i="4"/>
  <c r="G26" i="4" s="1"/>
  <c r="D25" i="4"/>
  <c r="G25" i="4" s="1"/>
  <c r="G24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75" i="3"/>
  <c r="G75" i="3" s="1"/>
  <c r="D74" i="3"/>
  <c r="G74" i="3" s="1"/>
  <c r="D73" i="3"/>
  <c r="G73" i="3" s="1"/>
  <c r="D72" i="3"/>
  <c r="G72" i="3" s="1"/>
  <c r="D70" i="3"/>
  <c r="G70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D50" i="3"/>
  <c r="G50" i="3" s="1"/>
  <c r="D49" i="3"/>
  <c r="G49" i="3" s="1"/>
  <c r="D48" i="3"/>
  <c r="G48" i="3" s="1"/>
  <c r="D47" i="3"/>
  <c r="G47" i="3" s="1"/>
  <c r="D46" i="3"/>
  <c r="G46" i="3" s="1"/>
  <c r="D45" i="3"/>
  <c r="G45" i="3" s="1"/>
  <c r="D41" i="3"/>
  <c r="G41" i="3" s="1"/>
  <c r="D40" i="3"/>
  <c r="G40" i="3" s="1"/>
  <c r="D39" i="3"/>
  <c r="G39" i="3" s="1"/>
  <c r="D38" i="3"/>
  <c r="G38" i="3" s="1"/>
  <c r="D36" i="3"/>
  <c r="G36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8" i="3"/>
  <c r="G18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G142" i="1"/>
  <c r="G66" i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49" i="1"/>
  <c r="G149" i="1" s="1"/>
  <c r="D148" i="1"/>
  <c r="G148" i="1" s="1"/>
  <c r="D147" i="1"/>
  <c r="G147" i="1" s="1"/>
  <c r="D145" i="1"/>
  <c r="G145" i="1" s="1"/>
  <c r="D144" i="1"/>
  <c r="G144" i="1" s="1"/>
  <c r="D143" i="1"/>
  <c r="G143" i="1" s="1"/>
  <c r="D142" i="1"/>
  <c r="D141" i="1"/>
  <c r="G141" i="1" s="1"/>
  <c r="D140" i="1"/>
  <c r="G140" i="1" s="1"/>
  <c r="D139" i="1"/>
  <c r="G139" i="1" s="1"/>
  <c r="D138" i="1"/>
  <c r="G138" i="1" s="1"/>
  <c r="D136" i="1"/>
  <c r="G136" i="1" s="1"/>
  <c r="D135" i="1"/>
  <c r="G135" i="1" s="1"/>
  <c r="D134" i="1"/>
  <c r="G134" i="1" s="1"/>
  <c r="D132" i="1"/>
  <c r="G132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D74" i="1"/>
  <c r="G74" i="1" s="1"/>
  <c r="D73" i="1"/>
  <c r="G73" i="1" s="1"/>
  <c r="D72" i="1"/>
  <c r="G72" i="1" s="1"/>
  <c r="D70" i="1"/>
  <c r="G70" i="1" s="1"/>
  <c r="D69" i="1"/>
  <c r="G69" i="1" s="1"/>
  <c r="D68" i="1"/>
  <c r="G68" i="1" s="1"/>
  <c r="D67" i="1"/>
  <c r="G67" i="1" s="1"/>
  <c r="D66" i="1"/>
  <c r="D65" i="1"/>
  <c r="G65" i="1" s="1"/>
  <c r="D64" i="1"/>
  <c r="G64" i="1" s="1"/>
  <c r="D63" i="1"/>
  <c r="G63" i="1" s="1"/>
  <c r="D61" i="1"/>
  <c r="G61" i="1" s="1"/>
  <c r="D60" i="1"/>
  <c r="G60" i="1" s="1"/>
  <c r="D59" i="1"/>
  <c r="G59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24" i="4" l="1"/>
  <c r="B28" i="4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E16" i="4"/>
  <c r="D16" i="4"/>
  <c r="C16" i="4"/>
  <c r="B16" i="4"/>
  <c r="G12" i="4"/>
  <c r="F12" i="4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E65" i="2"/>
  <c r="C65" i="2"/>
  <c r="G62" i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F9" i="4" l="1"/>
  <c r="F33" i="4" s="1"/>
  <c r="F43" i="3"/>
  <c r="C9" i="3"/>
  <c r="B9" i="1"/>
  <c r="F65" i="2"/>
  <c r="E9" i="4"/>
  <c r="E33" i="4" s="1"/>
  <c r="E43" i="3"/>
  <c r="F9" i="3"/>
  <c r="B65" i="2"/>
  <c r="D65" i="2" s="1"/>
  <c r="G65" i="2" s="1"/>
  <c r="E84" i="1"/>
  <c r="B21" i="4"/>
  <c r="C9" i="4"/>
  <c r="C33" i="4" s="1"/>
  <c r="G9" i="4"/>
  <c r="G33" i="4" s="1"/>
  <c r="D9" i="4"/>
  <c r="D33" i="4" s="1"/>
  <c r="B9" i="4"/>
  <c r="C43" i="3"/>
  <c r="G43" i="3"/>
  <c r="D43" i="3"/>
  <c r="B43" i="3"/>
  <c r="G9" i="3"/>
  <c r="D9" i="3"/>
  <c r="E9" i="3"/>
  <c r="B9" i="3"/>
  <c r="B77" i="3" s="1"/>
  <c r="F84" i="1"/>
  <c r="B84" i="1"/>
  <c r="C84" i="1"/>
  <c r="G84" i="1"/>
  <c r="D84" i="1"/>
  <c r="F9" i="1"/>
  <c r="C9" i="1"/>
  <c r="G9" i="1"/>
  <c r="E9" i="1"/>
  <c r="D9" i="1"/>
  <c r="F77" i="3" l="1"/>
  <c r="C77" i="3"/>
  <c r="C159" i="1"/>
  <c r="G159" i="1"/>
  <c r="G77" i="3"/>
  <c r="B33" i="4"/>
  <c r="E77" i="3"/>
  <c r="D77" i="3"/>
  <c r="E159" i="1"/>
  <c r="D159" i="1"/>
  <c r="F159" i="1"/>
  <c r="B159" i="1"/>
</calcChain>
</file>

<file path=xl/sharedStrings.xml><?xml version="1.0" encoding="utf-8"?>
<sst xmlns="http://schemas.openxmlformats.org/spreadsheetml/2006/main" count="530" uniqueCount="373">
  <si>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</si>
  <si>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</si>
  <si>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</si>
  <si>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</si>
  <si>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</si>
  <si>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</si>
  <si>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</si>
  <si>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</si>
  <si>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</si>
  <si>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</si>
  <si>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</si>
  <si>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</si>
  <si>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</si>
  <si>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</si>
  <si>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</si>
  <si>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</si>
  <si>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</si>
  <si>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</si>
  <si>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</si>
  <si>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</si>
  <si>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</si>
  <si>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</si>
  <si>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</si>
  <si>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</si>
  <si>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</si>
  <si>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</si>
  <si>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</si>
  <si>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</si>
  <si>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</si>
  <si>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</si>
  <si>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</si>
  <si>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</si>
  <si>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</si>
  <si>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</si>
  <si>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</si>
  <si>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</si>
  <si>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</si>
  <si>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</si>
  <si>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</si>
  <si>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</si>
  <si>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</si>
  <si>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</si>
  <si>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</si>
  <si>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</si>
  <si>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</si>
  <si>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</si>
  <si>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</si>
  <si>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</si>
  <si>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</si>
  <si>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</si>
  <si>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</si>
  <si>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</si>
  <si>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</si>
  <si>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</si>
  <si>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</si>
  <si>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</si>
  <si>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</si>
  <si>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</si>
  <si>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</si>
  <si>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</si>
  <si>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</si>
  <si>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</si>
  <si>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</si>
  <si>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</si>
  <si>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</si>
  <si>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</si>
  <si>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</si>
  <si>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</si>
  <si>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</si>
  <si>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</si>
  <si>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</si>
  <si>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</si>
  <si>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</si>
  <si>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</si>
  <si>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</si>
  <si>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</si>
  <si>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</si>
  <si>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</si>
  <si>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</si>
  <si>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</si>
  <si>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</si>
  <si>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</si>
  <si>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</si>
  <si>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</si>
  <si>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</si>
  <si>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</si>
  <si>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</si>
  <si>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</si>
  <si>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</si>
  <si>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</si>
  <si>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</si>
  <si>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</si>
  <si>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</si>
  <si>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</si>
  <si>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</si>
  <si>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</si>
  <si>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</si>
  <si>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</si>
  <si>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</si>
  <si>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</si>
  <si>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</si>
  <si>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</si>
  <si>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</si>
  <si>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</si>
  <si>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</si>
  <si>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</si>
  <si>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</si>
  <si>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</si>
  <si>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</si>
  <si>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</si>
  <si>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</si>
  <si>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</si>
  <si>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</si>
  <si>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</si>
  <si>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</si>
  <si>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</si>
  <si>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</si>
  <si>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</si>
  <si>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</si>
  <si>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</si>
  <si>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</si>
  <si>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</si>
  <si>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</si>
  <si>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</si>
  <si>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</si>
  <si>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</si>
  <si>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</si>
  <si>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</si>
  <si>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</si>
  <si>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</si>
  <si>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</si>
  <si>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</si>
  <si>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</si>
  <si>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</si>
  <si>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</si>
  <si>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</si>
  <si>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</si>
  <si>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</si>
  <si>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</si>
  <si>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</si>
  <si>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</si>
  <si>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</si>
  <si>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</si>
  <si>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</si>
  <si>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</si>
  <si>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</si>
  <si>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</si>
  <si>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</si>
  <si>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</si>
  <si>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</si>
  <si>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</si>
  <si>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</si>
  <si>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</si>
  <si>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</si>
  <si>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</si>
  <si>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</si>
  <si>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</si>
  <si>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</si>
  <si>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</si>
  <si>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</si>
  <si>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</si>
  <si>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</si>
  <si>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</si>
  <si>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</si>
  <si>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</si>
  <si>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</si>
  <si>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</si>
  <si>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</si>
  <si>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</si>
  <si>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</si>
  <si>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</si>
  <si>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</si>
  <si>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</si>
  <si>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</si>
  <si>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</si>
  <si>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</si>
  <si>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</si>
  <si>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</si>
  <si>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</si>
  <si>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</si>
  <si>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</si>
  <si>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</si>
  <si>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</si>
  <si>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</si>
  <si>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</si>
  <si>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</si>
  <si>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</si>
  <si>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</si>
  <si>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</si>
  <si>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</si>
  <si>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</si>
  <si>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</si>
  <si>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</si>
  <si>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</si>
  <si>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</si>
  <si>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</si>
  <si>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</si>
  <si>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</si>
  <si>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</si>
  <si>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</si>
  <si>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</si>
  <si>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</si>
  <si>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</si>
  <si>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</si>
  <si>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</si>
  <si>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</si>
  <si>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</si>
  <si>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</si>
  <si>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</si>
  <si>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</si>
  <si>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</si>
  <si>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</si>
  <si>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</si>
  <si>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</si>
  <si>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</si>
  <si>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</si>
  <si>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</si>
  <si>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</si>
  <si>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</si>
  <si>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</si>
  <si>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</si>
  <si>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</si>
  <si>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</si>
  <si>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</si>
  <si>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</si>
  <si>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</si>
  <si>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</si>
  <si>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</si>
  <si>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</si>
  <si>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</si>
  <si>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</si>
  <si>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</si>
  <si>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</si>
  <si>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</si>
  <si>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</si>
  <si>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</si>
  <si>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</si>
  <si>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</si>
  <si>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</si>
  <si>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</si>
  <si>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</si>
  <si>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</si>
  <si>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</si>
  <si>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</si>
  <si>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</si>
  <si>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</si>
  <si>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</si>
  <si>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</si>
  <si>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</si>
  <si>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</si>
  <si>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</si>
  <si>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</si>
  <si>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</si>
  <si>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</si>
  <si>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</si>
  <si>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</si>
  <si>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</si>
  <si>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</si>
  <si>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</si>
  <si>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</si>
  <si>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</si>
  <si>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</si>
  <si>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</si>
  <si>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</si>
  <si>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</si>
  <si>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</si>
  <si>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</si>
  <si>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</si>
  <si>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</si>
  <si>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</si>
  <si>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</si>
  <si>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</si>
  <si>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</si>
  <si>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</si>
  <si>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</si>
  <si>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</si>
  <si>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</si>
  <si>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</si>
  <si>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</si>
  <si>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</si>
  <si>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</si>
  <si>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</si>
  <si>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</si>
  <si>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</si>
  <si>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</si>
  <si>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</si>
  <si>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</si>
  <si>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</si>
  <si>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</si>
  <si>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</si>
  <si>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</si>
  <si>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</si>
  <si>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</si>
  <si>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</si>
  <si>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</si>
  <si>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</si>
  <si>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</si>
  <si>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</si>
  <si>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</si>
  <si>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</si>
  <si>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</si>
  <si>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</si>
  <si>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</si>
  <si>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</si>
  <si>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</si>
  <si>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</si>
  <si>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</si>
  <si>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</si>
  <si>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</si>
  <si>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</si>
  <si>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</si>
  <si>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</si>
  <si>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</si>
  <si>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</si>
  <si>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</si>
  <si>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</si>
  <si>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</si>
  <si>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</si>
  <si>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</si>
  <si>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</si>
  <si>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</si>
  <si>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</si>
  <si>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</si>
  <si>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</si>
  <si>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</si>
  <si>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</si>
  <si>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</si>
  <si>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</si>
  <si>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</si>
  <si>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</si>
  <si>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Formato 6 c) Estado Analítico del Ejercicio del Presupuesto de Egresos Detallado -LDF 
                       (Clasificación Funcional)</t>
  </si>
  <si>
    <t xml:space="preserve"> Municipio de Apaseo el Grande, Guanajuato</t>
  </si>
  <si>
    <t>del 01 de Enero al 30 de Junio de 2023</t>
  </si>
  <si>
    <t>31111M040010100 ALEJANDRO APASEO CERVANTES</t>
  </si>
  <si>
    <t>31111M040010200 SUSANA MIRANDA HERNANDEZ</t>
  </si>
  <si>
    <t>31111M040010300 MIGUEL HERNANDEZ ALVAREZ</t>
  </si>
  <si>
    <t>31111M040010400 FERNANDO IBARRA JIMENEZ</t>
  </si>
  <si>
    <t>31111M040010500 JUANA ACOSTA TRUJILLO</t>
  </si>
  <si>
    <t>31111M040010600 ERNESTO VEGA ARIAS</t>
  </si>
  <si>
    <t>31111M040010700 LUZ ITZEL MENDO GONZALEZ</t>
  </si>
  <si>
    <t>31111M040010800 PALOMA SIMENTAL ROCHA</t>
  </si>
  <si>
    <t>31111M040010900 REGIDURIA</t>
  </si>
  <si>
    <t>31111M040011000 COMITE DE ADQUISICIONES</t>
  </si>
  <si>
    <t>31111M040020000 SINDICATURA</t>
  </si>
  <si>
    <t>31111M040030000 H. AYUNTAMIENTO</t>
  </si>
  <si>
    <t>31111M040040000 SECRETARIA H. AYUNTAMIENTO</t>
  </si>
  <si>
    <t>31111M040050000 SUBDIRECCION COMUNICACION SOCIAL</t>
  </si>
  <si>
    <t>31111M040060000 COORDINACION ACCESO A LA INFORMACION</t>
  </si>
  <si>
    <t>31111M040070000 DIRECCION DEL INSTITUTO DE LA MUJER</t>
  </si>
  <si>
    <t>31111M040080000 COORDINACION DEL INSTITUTO DE LA JUVENTU</t>
  </si>
  <si>
    <t>31111M040090100 TESORERIA MUNICIPAL</t>
  </si>
  <si>
    <t>31111M040090200 CATASTRO</t>
  </si>
  <si>
    <t>31111M040090300 FISCALIZACION</t>
  </si>
  <si>
    <t>31111M040100000 JUZGADO MUNICIPAL</t>
  </si>
  <si>
    <t>31111M040110000 CONTRALORIA MUNICIPAL</t>
  </si>
  <si>
    <t>31111M040120000 OFICIALIA MAYOR</t>
  </si>
  <si>
    <t>31111M040130000 DIRECCION DE DESARROLLO ECONOMICO</t>
  </si>
  <si>
    <t>31111M040140000 DIRECCION DE SEGURIDAD PUBLICA</t>
  </si>
  <si>
    <t>31111M040150000 PROTECCION CIVIL</t>
  </si>
  <si>
    <t>31111M040160000 CASA DE LA CULTURA</t>
  </si>
  <si>
    <t>31111M040170000 BIBLIOTECAS MUNICIPALES</t>
  </si>
  <si>
    <t>31111M040180000 DIRECCION DE EDUCACION</t>
  </si>
  <si>
    <t>31111M040190000 DIRECCION DE DESARROLLO URBANO</t>
  </si>
  <si>
    <t>31111M040200000 DIRECCION DE DESARROLLO SOCIAL</t>
  </si>
  <si>
    <t>31111M040210000 DIRECCION DE DESARROLLO RURAL AGROPECUAR</t>
  </si>
  <si>
    <t>31111M040220000 DIRECCION DE ECOLOGIA</t>
  </si>
  <si>
    <t>31111M040230100 ALUMBRADO PUBLICO</t>
  </si>
  <si>
    <t>31111M040230200 DIRECCION DE SERVICIOS MUNICIPALES</t>
  </si>
  <si>
    <t>31111M040230300 LIMPIA</t>
  </si>
  <si>
    <t>31111M040230400 PARQUES Y JARDINES</t>
  </si>
  <si>
    <t>31111M040230500 RASTRO MUNICIPAL</t>
  </si>
  <si>
    <t>31111M040230600 PANTEONES</t>
  </si>
  <si>
    <t>31111M040240000 DIRECCION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</si>
</sst>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43" fontId="9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Border="1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0" fillId="0" borderId="0" xfId="0"/>
    <xf numFmtId="0" fontId="0" fillId="0" borderId="0" xfId="0" applyFill="1" applyBorder="1"/>
    <xf numFmtId="0" fontId="1" fillId="0" borderId="12" xfId="0" applyFont="1" applyFill="1" applyBorder="1" applyAlignment="1">
      <alignment horizontal="left" vertical="center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9"/>
    </xf>
    <xf numFmtId="0" fontId="1" fillId="0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43" fontId="0" fillId="0" borderId="14" xfId="3" applyFont="1" applyBorder="1"/>
    <xf numFmtId="164" fontId="1" fillId="3" borderId="13" xfId="3" applyNumberFormat="1" applyFont="1" applyFill="1" applyBorder="1" applyAlignment="1" applyProtection="1">
      <alignment vertical="center"/>
      <protection locked="0"/>
    </xf>
    <xf numFmtId="164" fontId="0" fillId="3" borderId="13" xfId="3" applyNumberFormat="1" applyFont="1" applyFill="1" applyBorder="1" applyAlignment="1" applyProtection="1">
      <alignment vertical="center"/>
      <protection locked="0"/>
    </xf>
    <xf numFmtId="164" fontId="0" fillId="3" borderId="13" xfId="3" applyNumberFormat="1" applyFont="1" applyFill="1" applyBorder="1" applyAlignment="1">
      <alignment vertical="center"/>
    </xf>
    <xf numFmtId="164" fontId="1" fillId="0" borderId="12" xfId="3" applyNumberFormat="1" applyFont="1" applyFill="1" applyBorder="1" applyAlignment="1" applyProtection="1">
      <alignment vertical="center"/>
      <protection locked="0"/>
    </xf>
    <xf numFmtId="164" fontId="0" fillId="0" borderId="13" xfId="3" applyNumberFormat="1" applyFont="1" applyFill="1" applyBorder="1" applyAlignment="1" applyProtection="1">
      <alignment vertical="center"/>
      <protection locked="0"/>
    </xf>
    <xf numFmtId="164" fontId="0" fillId="0" borderId="13" xfId="3" applyNumberFormat="1" applyFont="1" applyFill="1" applyBorder="1" applyAlignment="1">
      <alignment vertical="center"/>
    </xf>
    <xf numFmtId="164" fontId="1" fillId="0" borderId="13" xfId="3" applyNumberFormat="1" applyFont="1" applyFill="1" applyBorder="1" applyAlignment="1" applyProtection="1">
      <alignment vertical="center"/>
      <protection locked="0"/>
    </xf>
    <xf numFmtId="164" fontId="0" fillId="0" borderId="14" xfId="3" applyNumberFormat="1" applyFont="1" applyBorder="1" applyAlignment="1">
      <alignment vertical="center"/>
    </xf>
    <xf numFmtId="164" fontId="1" fillId="0" borderId="6" xfId="3" applyNumberFormat="1" applyFont="1" applyFill="1" applyBorder="1" applyAlignment="1" applyProtection="1">
      <alignment vertical="center"/>
      <protection locked="0"/>
    </xf>
    <xf numFmtId="164" fontId="0" fillId="0" borderId="8" xfId="3" applyNumberFormat="1" applyFont="1" applyFill="1" applyBorder="1" applyAlignment="1" applyProtection="1">
      <alignment vertical="center"/>
      <protection locked="0"/>
    </xf>
    <xf numFmtId="164" fontId="1" fillId="0" borderId="8" xfId="3" applyNumberFormat="1" applyFont="1" applyFill="1" applyBorder="1" applyAlignment="1" applyProtection="1">
      <alignment vertical="center"/>
      <protection locked="0"/>
    </xf>
    <xf numFmtId="164" fontId="0" fillId="0" borderId="8" xfId="3" applyNumberFormat="1" applyFont="1" applyFill="1" applyBorder="1" applyAlignment="1" applyProtection="1">
      <alignment vertical="center" wrapText="1"/>
      <protection locked="0"/>
    </xf>
    <xf numFmtId="164" fontId="0" fillId="0" borderId="8" xfId="3" applyNumberFormat="1" applyFont="1" applyFill="1" applyBorder="1" applyAlignment="1">
      <alignment vertical="center"/>
    </xf>
    <xf numFmtId="164" fontId="0" fillId="0" borderId="11" xfId="3" applyNumberFormat="1" applyFont="1" applyFill="1" applyBorder="1"/>
    <xf numFmtId="164" fontId="1" fillId="0" borderId="8" xfId="3" applyNumberFormat="1" applyFont="1" applyFill="1" applyBorder="1" applyAlignment="1" applyProtection="1">
      <alignment horizontal="right" vertical="center"/>
      <protection locked="0"/>
    </xf>
    <xf numFmtId="164" fontId="0" fillId="0" borderId="8" xfId="3" applyNumberFormat="1" applyFont="1" applyFill="1" applyBorder="1" applyAlignment="1" applyProtection="1">
      <alignment horizontal="right" vertical="center"/>
      <protection locked="0"/>
    </xf>
    <xf numFmtId="164" fontId="0" fillId="0" borderId="8" xfId="3" applyNumberFormat="1" applyFont="1" applyFill="1" applyBorder="1" applyAlignment="1">
      <alignment horizontal="right" vertical="center"/>
    </xf>
    <xf numFmtId="164" fontId="0" fillId="0" borderId="11" xfId="3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164" fontId="9" fillId="3" borderId="13" xfId="3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164" fontId="9" fillId="0" borderId="13" xfId="3" applyNumberFormat="1" applyFont="1" applyFill="1" applyBorder="1" applyAlignment="1" applyProtection="1">
      <alignment vertical="center"/>
      <protection locked="0"/>
    </xf>
    <xf numFmtId="164" fontId="9" fillId="0" borderId="8" xfId="3" applyNumberFormat="1" applyFont="1" applyFill="1" applyBorder="1" applyAlignment="1" applyProtection="1">
      <alignment vertical="center"/>
      <protection locked="0"/>
    </xf>
    <xf numFmtId="164" fontId="9" fillId="0" borderId="8" xfId="3" applyNumberFormat="1" applyFont="1" applyFill="1" applyBorder="1" applyAlignment="1" applyProtection="1">
      <alignment horizontal="right" vertical="center"/>
      <protection locked="0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zoomScale="85" zoomScaleNormal="85" workbookViewId="0">
      <selection activeCell="A3" sqref="A3:G3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91" t="s">
        <v>0</v>
      </c>
      <c r="B1" s="92"/>
      <c r="C1" s="92"/>
      <c r="D1" s="92"/>
      <c r="E1" s="92"/>
      <c r="F1" s="92"/>
      <c r="G1" s="92"/>
    </row>
    <row r="2" spans="1:8">
      <c r="A2" s="95" t="s">
        <v>331</v>
      </c>
      <c r="B2" s="95"/>
      <c r="C2" s="95"/>
      <c r="D2" s="95"/>
      <c r="E2" s="95"/>
      <c r="F2" s="95"/>
      <c r="G2" s="95"/>
    </row>
    <row r="3" spans="1:8">
      <c r="A3" s="96" t="s">
        <v>1</v>
      </c>
      <c r="B3" s="96"/>
      <c r="C3" s="96"/>
      <c r="D3" s="96"/>
      <c r="E3" s="96"/>
      <c r="F3" s="96"/>
      <c r="G3" s="96"/>
    </row>
    <row r="4" spans="1:8">
      <c r="A4" s="96" t="s">
        <v>2</v>
      </c>
      <c r="B4" s="96"/>
      <c r="C4" s="96"/>
      <c r="D4" s="96"/>
      <c r="E4" s="96"/>
      <c r="F4" s="96"/>
      <c r="G4" s="96"/>
    </row>
    <row r="5" spans="1:8">
      <c r="A5" s="97" t="s">
        <v>332</v>
      </c>
      <c r="B5" s="97"/>
      <c r="C5" s="97"/>
      <c r="D5" s="97"/>
      <c r="E5" s="97"/>
      <c r="F5" s="97"/>
      <c r="G5" s="97"/>
    </row>
    <row r="6" spans="1:8">
      <c r="A6" s="98" t="s">
        <v>3</v>
      </c>
      <c r="B6" s="98"/>
      <c r="C6" s="98"/>
      <c r="D6" s="98"/>
      <c r="E6" s="98"/>
      <c r="F6" s="98"/>
      <c r="G6" s="98"/>
    </row>
    <row r="7" spans="1:8">
      <c r="A7" s="93" t="s">
        <v>4</v>
      </c>
      <c r="B7" s="93" t="s">
        <v>5</v>
      </c>
      <c r="C7" s="93"/>
      <c r="D7" s="93"/>
      <c r="E7" s="93"/>
      <c r="F7" s="93"/>
      <c r="G7" s="94" t="s">
        <v>6</v>
      </c>
    </row>
    <row r="8" spans="1:8" ht="30">
      <c r="A8" s="93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93"/>
    </row>
    <row r="9" spans="1:8">
      <c r="A9" s="7" t="s">
        <v>12</v>
      </c>
      <c r="B9" s="73">
        <f>B10+B18+B189+B28+B38+B48+B58+B62+B71+B75</f>
        <v>243738716.99000001</v>
      </c>
      <c r="C9" s="73">
        <f t="shared" ref="C9:G9" si="0">C10+C18+C189+C28+C38+C48+C58+C62+C71+C75</f>
        <v>96396916.300000012</v>
      </c>
      <c r="D9" s="73">
        <f t="shared" si="0"/>
        <v>340135633.29000008</v>
      </c>
      <c r="E9" s="73">
        <f t="shared" si="0"/>
        <v>91598426.86999999</v>
      </c>
      <c r="F9" s="73">
        <f t="shared" si="0"/>
        <v>90965000.980000004</v>
      </c>
      <c r="G9" s="73">
        <f t="shared" si="0"/>
        <v>248537206.41999999</v>
      </c>
    </row>
    <row r="10" spans="1:8">
      <c r="A10" s="8" t="s">
        <v>13</v>
      </c>
      <c r="B10" s="74">
        <f>SUM(B11:B17)</f>
        <v>116069973.00999999</v>
      </c>
      <c r="C10" s="74">
        <f t="shared" ref="C10:G10" si="1">SUM(C11:C17)</f>
        <v>1123570.99</v>
      </c>
      <c r="D10" s="74">
        <f t="shared" si="1"/>
        <v>117193544</v>
      </c>
      <c r="E10" s="74">
        <f t="shared" si="1"/>
        <v>48836611.480000004</v>
      </c>
      <c r="F10" s="74">
        <f t="shared" si="1"/>
        <v>48634499.310000002</v>
      </c>
      <c r="G10" s="74">
        <f t="shared" si="1"/>
        <v>68356932.520000011</v>
      </c>
    </row>
    <row r="11" spans="1:8">
      <c r="A11" s="9" t="s">
        <v>14</v>
      </c>
      <c r="B11" s="118">
        <v>60490526.520000003</v>
      </c>
      <c r="C11" s="118">
        <v>411227.39</v>
      </c>
      <c r="D11" s="74">
        <f>B11+C11</f>
        <v>60901753.910000004</v>
      </c>
      <c r="E11" s="118">
        <v>28288669.010000002</v>
      </c>
      <c r="F11" s="118">
        <v>28288669.010000002</v>
      </c>
      <c r="G11" s="74">
        <f>D11-E11</f>
        <v>32613084.900000002</v>
      </c>
      <c r="H11" s="44" t="s">
        <v>152</v>
      </c>
    </row>
    <row r="12" spans="1:8">
      <c r="A12" s="9" t="s">
        <v>15</v>
      </c>
      <c r="B12" s="118">
        <v>10119607.140000001</v>
      </c>
      <c r="C12" s="118">
        <v>0</v>
      </c>
      <c r="D12" s="74">
        <f t="shared" ref="D12:D17" si="2">B12+C12</f>
        <v>10119607.140000001</v>
      </c>
      <c r="E12" s="118">
        <v>6680825.3799999999</v>
      </c>
      <c r="F12" s="118">
        <v>5815807.1299999999</v>
      </c>
      <c r="G12" s="74">
        <f t="shared" ref="G12:G17" si="3">D12-E12</f>
        <v>3438781.7600000007</v>
      </c>
      <c r="H12" s="44" t="s">
        <v>153</v>
      </c>
    </row>
    <row r="13" spans="1:8">
      <c r="A13" s="9" t="s">
        <v>16</v>
      </c>
      <c r="B13" s="118">
        <v>10600647.43</v>
      </c>
      <c r="C13" s="118">
        <v>130686.64</v>
      </c>
      <c r="D13" s="74">
        <f t="shared" si="2"/>
        <v>10731334.07</v>
      </c>
      <c r="E13" s="118">
        <v>404338.49</v>
      </c>
      <c r="F13" s="118">
        <v>404337.78</v>
      </c>
      <c r="G13" s="74">
        <f t="shared" si="3"/>
        <v>10326995.58</v>
      </c>
      <c r="H13" s="44" t="s">
        <v>154</v>
      </c>
    </row>
    <row r="14" spans="1:8">
      <c r="A14" s="9" t="s">
        <v>17</v>
      </c>
      <c r="B14" s="118">
        <v>13377639.74</v>
      </c>
      <c r="C14" s="118">
        <v>156943.35</v>
      </c>
      <c r="D14" s="74">
        <f t="shared" si="2"/>
        <v>13534583.09</v>
      </c>
      <c r="E14" s="118">
        <v>4849858.07</v>
      </c>
      <c r="F14" s="118">
        <v>5514107.0300000003</v>
      </c>
      <c r="G14" s="74">
        <f t="shared" si="3"/>
        <v>8684725.0199999996</v>
      </c>
      <c r="H14" s="44" t="s">
        <v>155</v>
      </c>
    </row>
    <row r="15" spans="1:8">
      <c r="A15" s="9" t="s">
        <v>18</v>
      </c>
      <c r="B15" s="118">
        <v>6010628.4400000004</v>
      </c>
      <c r="C15" s="118">
        <v>199958.92</v>
      </c>
      <c r="D15" s="74">
        <f t="shared" si="2"/>
        <v>6210587.3600000003</v>
      </c>
      <c r="E15" s="118">
        <v>1195580.53</v>
      </c>
      <c r="F15" s="118">
        <v>1194238.3600000001</v>
      </c>
      <c r="G15" s="74">
        <f t="shared" si="3"/>
        <v>5015006.83</v>
      </c>
      <c r="H15" s="44" t="s">
        <v>156</v>
      </c>
    </row>
    <row r="16" spans="1:8">
      <c r="A16" s="9" t="s">
        <v>19</v>
      </c>
      <c r="B16" s="74">
        <v>0</v>
      </c>
      <c r="C16" s="74">
        <v>0</v>
      </c>
      <c r="D16" s="74">
        <f t="shared" si="2"/>
        <v>0</v>
      </c>
      <c r="E16" s="74">
        <v>0</v>
      </c>
      <c r="F16" s="74">
        <v>0</v>
      </c>
      <c r="G16" s="74">
        <f t="shared" si="3"/>
        <v>0</v>
      </c>
      <c r="H16" s="44" t="s">
        <v>157</v>
      </c>
    </row>
    <row r="17" spans="1:8">
      <c r="A17" s="9" t="s">
        <v>20</v>
      </c>
      <c r="B17" s="118">
        <v>15470923.74</v>
      </c>
      <c r="C17" s="118">
        <v>224754.69</v>
      </c>
      <c r="D17" s="74">
        <f t="shared" si="2"/>
        <v>15695678.43</v>
      </c>
      <c r="E17" s="118">
        <v>7417340</v>
      </c>
      <c r="F17" s="118">
        <v>7417340</v>
      </c>
      <c r="G17" s="74">
        <f t="shared" si="3"/>
        <v>8278338.4299999997</v>
      </c>
      <c r="H17" s="44" t="s">
        <v>158</v>
      </c>
    </row>
    <row r="18" spans="1:8">
      <c r="A18" s="8" t="s">
        <v>21</v>
      </c>
      <c r="B18" s="74">
        <f>SUM(B19:B27)</f>
        <v>20651778.770000003</v>
      </c>
      <c r="C18" s="74">
        <f t="shared" ref="C18:G18" si="4">SUM(C19:C27)</f>
        <v>16573912.649999999</v>
      </c>
      <c r="D18" s="74">
        <f t="shared" si="4"/>
        <v>37225691.420000002</v>
      </c>
      <c r="E18" s="74">
        <f t="shared" si="4"/>
        <v>7177797.1600000001</v>
      </c>
      <c r="F18" s="74">
        <f t="shared" si="4"/>
        <v>7091239.4800000004</v>
      </c>
      <c r="G18" s="74">
        <f t="shared" si="4"/>
        <v>30047894.260000002</v>
      </c>
    </row>
    <row r="19" spans="1:8">
      <c r="A19" s="9" t="s">
        <v>22</v>
      </c>
      <c r="B19" s="118">
        <v>3445503.63</v>
      </c>
      <c r="C19" s="118">
        <v>1582098.32</v>
      </c>
      <c r="D19" s="74">
        <f t="shared" ref="D19:D27" si="5">B19+C19</f>
        <v>5027601.95</v>
      </c>
      <c r="E19" s="118">
        <v>1076620.4099999999</v>
      </c>
      <c r="F19" s="118">
        <v>1031568.37</v>
      </c>
      <c r="G19" s="74">
        <f t="shared" ref="G19:G27" si="6">D19-E19</f>
        <v>3950981.54</v>
      </c>
      <c r="H19" s="45" t="s">
        <v>159</v>
      </c>
    </row>
    <row r="20" spans="1:8">
      <c r="A20" s="9" t="s">
        <v>23</v>
      </c>
      <c r="B20" s="118">
        <v>248803.54</v>
      </c>
      <c r="C20" s="118">
        <v>229030.38</v>
      </c>
      <c r="D20" s="74">
        <f t="shared" si="5"/>
        <v>477833.92000000004</v>
      </c>
      <c r="E20" s="118">
        <v>192798.19</v>
      </c>
      <c r="F20" s="118">
        <v>190596.99</v>
      </c>
      <c r="G20" s="74">
        <f t="shared" si="6"/>
        <v>285035.73000000004</v>
      </c>
      <c r="H20" s="45" t="s">
        <v>160</v>
      </c>
    </row>
    <row r="21" spans="1:8">
      <c r="A21" s="9" t="s">
        <v>24</v>
      </c>
      <c r="B21" s="118">
        <v>16372.13</v>
      </c>
      <c r="C21" s="118">
        <v>5000</v>
      </c>
      <c r="D21" s="74">
        <f t="shared" si="5"/>
        <v>21372.129999999997</v>
      </c>
      <c r="E21" s="118">
        <v>5236.76</v>
      </c>
      <c r="F21" s="118">
        <v>5236.76</v>
      </c>
      <c r="G21" s="74">
        <f t="shared" si="6"/>
        <v>16135.369999999997</v>
      </c>
      <c r="H21" s="45" t="s">
        <v>161</v>
      </c>
    </row>
    <row r="22" spans="1:8">
      <c r="A22" s="9" t="s">
        <v>25</v>
      </c>
      <c r="B22" s="118">
        <v>2126782.33</v>
      </c>
      <c r="C22" s="118">
        <v>8369013.25</v>
      </c>
      <c r="D22" s="74">
        <f t="shared" si="5"/>
        <v>10495795.58</v>
      </c>
      <c r="E22" s="118">
        <v>864589.01</v>
      </c>
      <c r="F22" s="118">
        <v>864184.01</v>
      </c>
      <c r="G22" s="74">
        <f t="shared" si="6"/>
        <v>9631206.5700000003</v>
      </c>
      <c r="H22" s="45" t="s">
        <v>162</v>
      </c>
    </row>
    <row r="23" spans="1:8">
      <c r="A23" s="9" t="s">
        <v>26</v>
      </c>
      <c r="B23" s="118">
        <v>23626.25</v>
      </c>
      <c r="C23" s="118">
        <v>1625731.36</v>
      </c>
      <c r="D23" s="74">
        <f t="shared" si="5"/>
        <v>1649357.61</v>
      </c>
      <c r="E23" s="118">
        <v>78445.52</v>
      </c>
      <c r="F23" s="118">
        <v>78445.52</v>
      </c>
      <c r="G23" s="74">
        <f t="shared" si="6"/>
        <v>1570912.09</v>
      </c>
      <c r="H23" s="45" t="s">
        <v>163</v>
      </c>
    </row>
    <row r="24" spans="1:8">
      <c r="A24" s="9" t="s">
        <v>27</v>
      </c>
      <c r="B24" s="118">
        <v>11385395.26</v>
      </c>
      <c r="C24" s="118">
        <v>1090454.18</v>
      </c>
      <c r="D24" s="74">
        <f t="shared" si="5"/>
        <v>12475849.439999999</v>
      </c>
      <c r="E24" s="118">
        <v>3232951.64</v>
      </c>
      <c r="F24" s="118">
        <v>3232151.24</v>
      </c>
      <c r="G24" s="74">
        <f t="shared" si="6"/>
        <v>9242897.7999999989</v>
      </c>
      <c r="H24" s="45" t="s">
        <v>164</v>
      </c>
    </row>
    <row r="25" spans="1:8">
      <c r="A25" s="9" t="s">
        <v>28</v>
      </c>
      <c r="B25" s="118">
        <v>1057526.1200000001</v>
      </c>
      <c r="C25" s="118">
        <v>517263</v>
      </c>
      <c r="D25" s="74">
        <f t="shared" si="5"/>
        <v>1574789.1200000001</v>
      </c>
      <c r="E25" s="118">
        <v>108665.11</v>
      </c>
      <c r="F25" s="118">
        <v>93683.71</v>
      </c>
      <c r="G25" s="74">
        <f t="shared" si="6"/>
        <v>1466124.01</v>
      </c>
      <c r="H25" s="45" t="s">
        <v>165</v>
      </c>
    </row>
    <row r="26" spans="1:8">
      <c r="A26" s="9" t="s">
        <v>29</v>
      </c>
      <c r="B26" s="74">
        <v>0</v>
      </c>
      <c r="C26" s="74">
        <v>0</v>
      </c>
      <c r="D26" s="74">
        <f t="shared" si="5"/>
        <v>0</v>
      </c>
      <c r="E26" s="74">
        <v>0</v>
      </c>
      <c r="F26" s="74">
        <v>0</v>
      </c>
      <c r="G26" s="74">
        <f t="shared" si="6"/>
        <v>0</v>
      </c>
      <c r="H26" s="45" t="s">
        <v>166</v>
      </c>
    </row>
    <row r="27" spans="1:8">
      <c r="A27" s="9" t="s">
        <v>30</v>
      </c>
      <c r="B27" s="118">
        <v>2347769.5099999998</v>
      </c>
      <c r="C27" s="118">
        <v>3155322.16</v>
      </c>
      <c r="D27" s="74">
        <f t="shared" si="5"/>
        <v>5503091.6699999999</v>
      </c>
      <c r="E27" s="118">
        <v>1618490.52</v>
      </c>
      <c r="F27" s="118">
        <v>1595372.88</v>
      </c>
      <c r="G27" s="74">
        <f t="shared" si="6"/>
        <v>3884601.15</v>
      </c>
      <c r="H27" s="45" t="s">
        <v>167</v>
      </c>
    </row>
    <row r="28" spans="1:8">
      <c r="A28" s="8" t="s">
        <v>31</v>
      </c>
      <c r="B28" s="74">
        <f>SUM(B29:B37)</f>
        <v>24428187.960000001</v>
      </c>
      <c r="C28" s="74">
        <f t="shared" ref="C28:G28" si="7">SUM(C29:C37)</f>
        <v>14417650.15</v>
      </c>
      <c r="D28" s="74">
        <f t="shared" si="7"/>
        <v>38845838.109999999</v>
      </c>
      <c r="E28" s="74">
        <f t="shared" si="7"/>
        <v>13599690.719999999</v>
      </c>
      <c r="F28" s="74">
        <f t="shared" si="7"/>
        <v>13348900.670000002</v>
      </c>
      <c r="G28" s="74">
        <f t="shared" si="7"/>
        <v>25246147.390000001</v>
      </c>
    </row>
    <row r="29" spans="1:8">
      <c r="A29" s="9" t="s">
        <v>32</v>
      </c>
      <c r="B29" s="118">
        <v>1742342.67</v>
      </c>
      <c r="C29" s="118">
        <v>337591.96</v>
      </c>
      <c r="D29" s="74">
        <f t="shared" ref="D29:D82" si="8">B29+C29</f>
        <v>2079934.63</v>
      </c>
      <c r="E29" s="118">
        <v>501923.01</v>
      </c>
      <c r="F29" s="118">
        <v>501923.01</v>
      </c>
      <c r="G29" s="74">
        <f t="shared" ref="G29:G37" si="9">D29-E29</f>
        <v>1578011.6199999999</v>
      </c>
      <c r="H29" s="46" t="s">
        <v>168</v>
      </c>
    </row>
    <row r="30" spans="1:8">
      <c r="A30" s="9" t="s">
        <v>33</v>
      </c>
      <c r="B30" s="118">
        <v>2508861.08</v>
      </c>
      <c r="C30" s="118">
        <v>1200797.23</v>
      </c>
      <c r="D30" s="74">
        <f t="shared" si="8"/>
        <v>3709658.31</v>
      </c>
      <c r="E30" s="118">
        <v>365674.69</v>
      </c>
      <c r="F30" s="118">
        <v>365674.69</v>
      </c>
      <c r="G30" s="74">
        <f t="shared" si="9"/>
        <v>3343983.62</v>
      </c>
      <c r="H30" s="46" t="s">
        <v>169</v>
      </c>
    </row>
    <row r="31" spans="1:8">
      <c r="A31" s="9" t="s">
        <v>34</v>
      </c>
      <c r="B31" s="118">
        <v>963184.48</v>
      </c>
      <c r="C31" s="118">
        <v>5856600.3700000001</v>
      </c>
      <c r="D31" s="74">
        <f t="shared" si="8"/>
        <v>6819784.8499999996</v>
      </c>
      <c r="E31" s="118">
        <v>1704534.11</v>
      </c>
      <c r="F31" s="118">
        <v>1574092.11</v>
      </c>
      <c r="G31" s="74">
        <f t="shared" si="9"/>
        <v>5115250.7399999993</v>
      </c>
      <c r="H31" s="46" t="s">
        <v>170</v>
      </c>
    </row>
    <row r="32" spans="1:8">
      <c r="A32" s="9" t="s">
        <v>35</v>
      </c>
      <c r="B32" s="118">
        <v>970517.48</v>
      </c>
      <c r="C32" s="118">
        <v>120000</v>
      </c>
      <c r="D32" s="74">
        <f t="shared" si="8"/>
        <v>1090517.48</v>
      </c>
      <c r="E32" s="118">
        <v>234712.83</v>
      </c>
      <c r="F32" s="118">
        <v>234712.83</v>
      </c>
      <c r="G32" s="74">
        <f t="shared" si="9"/>
        <v>855804.65</v>
      </c>
      <c r="H32" s="46" t="s">
        <v>171</v>
      </c>
    </row>
    <row r="33" spans="1:8">
      <c r="A33" s="9" t="s">
        <v>36</v>
      </c>
      <c r="B33" s="118">
        <v>1946887.76</v>
      </c>
      <c r="C33" s="118">
        <v>3225901.85</v>
      </c>
      <c r="D33" s="74">
        <f t="shared" si="8"/>
        <v>5172789.6100000003</v>
      </c>
      <c r="E33" s="118">
        <v>1047367.6</v>
      </c>
      <c r="F33" s="118">
        <v>941721.52</v>
      </c>
      <c r="G33" s="74">
        <f t="shared" si="9"/>
        <v>4125422.0100000002</v>
      </c>
      <c r="H33" s="46" t="s">
        <v>172</v>
      </c>
    </row>
    <row r="34" spans="1:8">
      <c r="A34" s="9" t="s">
        <v>37</v>
      </c>
      <c r="B34" s="118">
        <v>2341752.52</v>
      </c>
      <c r="C34" s="118">
        <v>183496.07</v>
      </c>
      <c r="D34" s="74">
        <f t="shared" si="8"/>
        <v>2525248.59</v>
      </c>
      <c r="E34" s="118">
        <v>874568.24</v>
      </c>
      <c r="F34" s="118">
        <v>874568.24</v>
      </c>
      <c r="G34" s="74">
        <f t="shared" si="9"/>
        <v>1650680.3499999999</v>
      </c>
      <c r="H34" s="46" t="s">
        <v>173</v>
      </c>
    </row>
    <row r="35" spans="1:8">
      <c r="A35" s="9" t="s">
        <v>38</v>
      </c>
      <c r="B35" s="118">
        <v>238907.46</v>
      </c>
      <c r="C35" s="118">
        <v>267123.81</v>
      </c>
      <c r="D35" s="74">
        <f t="shared" si="8"/>
        <v>506031.27</v>
      </c>
      <c r="E35" s="118">
        <v>71621.75</v>
      </c>
      <c r="F35" s="118">
        <v>70679.75</v>
      </c>
      <c r="G35" s="74">
        <f t="shared" si="9"/>
        <v>434409.52</v>
      </c>
      <c r="H35" s="46" t="s">
        <v>174</v>
      </c>
    </row>
    <row r="36" spans="1:8">
      <c r="A36" s="9" t="s">
        <v>39</v>
      </c>
      <c r="B36" s="118">
        <v>9639284.7899999991</v>
      </c>
      <c r="C36" s="118">
        <v>3179660</v>
      </c>
      <c r="D36" s="74">
        <f t="shared" si="8"/>
        <v>12818944.789999999</v>
      </c>
      <c r="E36" s="118">
        <v>7149952.5599999996</v>
      </c>
      <c r="F36" s="118">
        <v>7133280.0599999996</v>
      </c>
      <c r="G36" s="74">
        <f t="shared" si="9"/>
        <v>5668992.2299999995</v>
      </c>
      <c r="H36" s="46" t="s">
        <v>175</v>
      </c>
    </row>
    <row r="37" spans="1:8">
      <c r="A37" s="9" t="s">
        <v>40</v>
      </c>
      <c r="B37" s="118">
        <v>4076449.72</v>
      </c>
      <c r="C37" s="118">
        <v>46478.86</v>
      </c>
      <c r="D37" s="74">
        <f t="shared" si="8"/>
        <v>4122928.58</v>
      </c>
      <c r="E37" s="118">
        <v>1649335.93</v>
      </c>
      <c r="F37" s="118">
        <v>1652248.46</v>
      </c>
      <c r="G37" s="74">
        <f t="shared" si="9"/>
        <v>2473592.6500000004</v>
      </c>
      <c r="H37" s="46" t="s">
        <v>176</v>
      </c>
    </row>
    <row r="38" spans="1:8">
      <c r="A38" s="8" t="s">
        <v>41</v>
      </c>
      <c r="B38" s="74">
        <f>SUM(B39:B47)</f>
        <v>28192083.150000002</v>
      </c>
      <c r="C38" s="74">
        <f t="shared" ref="C38:G38" si="10">SUM(C39:C47)</f>
        <v>2851663.88</v>
      </c>
      <c r="D38" s="74">
        <f t="shared" si="10"/>
        <v>31043747.030000001</v>
      </c>
      <c r="E38" s="74">
        <f t="shared" si="10"/>
        <v>14639375.050000001</v>
      </c>
      <c r="F38" s="74">
        <f t="shared" si="10"/>
        <v>14545409.060000001</v>
      </c>
      <c r="G38" s="74">
        <f t="shared" si="10"/>
        <v>16404371.98</v>
      </c>
    </row>
    <row r="39" spans="1:8">
      <c r="A39" s="9" t="s">
        <v>42</v>
      </c>
      <c r="B39" s="74">
        <v>0</v>
      </c>
      <c r="C39" s="74">
        <v>0</v>
      </c>
      <c r="D39" s="74">
        <f t="shared" si="8"/>
        <v>0</v>
      </c>
      <c r="E39" s="74">
        <v>0</v>
      </c>
      <c r="F39" s="74">
        <v>0</v>
      </c>
      <c r="G39" s="74">
        <f t="shared" ref="G39:G47" si="11">D39-E39</f>
        <v>0</v>
      </c>
      <c r="H39" s="47" t="s">
        <v>177</v>
      </c>
    </row>
    <row r="40" spans="1:8">
      <c r="A40" s="9" t="s">
        <v>43</v>
      </c>
      <c r="B40" s="118">
        <v>0</v>
      </c>
      <c r="C40" s="118">
        <v>1028402.19</v>
      </c>
      <c r="D40" s="74">
        <f t="shared" si="8"/>
        <v>1028402.19</v>
      </c>
      <c r="E40" s="118">
        <v>388360</v>
      </c>
      <c r="F40" s="118">
        <v>388360</v>
      </c>
      <c r="G40" s="74">
        <f t="shared" si="11"/>
        <v>640042.18999999994</v>
      </c>
      <c r="H40" s="47" t="s">
        <v>178</v>
      </c>
    </row>
    <row r="41" spans="1:8">
      <c r="A41" s="9" t="s">
        <v>44</v>
      </c>
      <c r="B41" s="118">
        <v>22675728.190000001</v>
      </c>
      <c r="C41" s="118">
        <v>-478119.93</v>
      </c>
      <c r="D41" s="74">
        <f t="shared" si="8"/>
        <v>22197608.260000002</v>
      </c>
      <c r="E41" s="118">
        <v>12653476.5</v>
      </c>
      <c r="F41" s="118">
        <v>12653476.5</v>
      </c>
      <c r="G41" s="74">
        <f t="shared" si="11"/>
        <v>9544131.7600000016</v>
      </c>
      <c r="H41" s="47" t="s">
        <v>179</v>
      </c>
    </row>
    <row r="42" spans="1:8">
      <c r="A42" s="9" t="s">
        <v>45</v>
      </c>
      <c r="B42" s="118">
        <v>5516354.96</v>
      </c>
      <c r="C42" s="118">
        <v>2301381.62</v>
      </c>
      <c r="D42" s="74">
        <f t="shared" si="8"/>
        <v>7817736.5800000001</v>
      </c>
      <c r="E42" s="118">
        <v>1597538.55</v>
      </c>
      <c r="F42" s="118">
        <v>1503572.56</v>
      </c>
      <c r="G42" s="74">
        <f t="shared" si="11"/>
        <v>6220198.0300000003</v>
      </c>
      <c r="H42" s="47" t="s">
        <v>180</v>
      </c>
    </row>
    <row r="43" spans="1:8">
      <c r="A43" s="9" t="s">
        <v>46</v>
      </c>
      <c r="B43" s="74">
        <v>0</v>
      </c>
      <c r="C43" s="74">
        <v>0</v>
      </c>
      <c r="D43" s="74">
        <f t="shared" si="8"/>
        <v>0</v>
      </c>
      <c r="E43" s="74">
        <v>0</v>
      </c>
      <c r="F43" s="74">
        <v>0</v>
      </c>
      <c r="G43" s="74">
        <f t="shared" si="11"/>
        <v>0</v>
      </c>
      <c r="H43" s="47" t="s">
        <v>181</v>
      </c>
    </row>
    <row r="44" spans="1:8">
      <c r="A44" s="9" t="s">
        <v>47</v>
      </c>
      <c r="B44" s="74">
        <v>0</v>
      </c>
      <c r="C44" s="74">
        <v>0</v>
      </c>
      <c r="D44" s="74">
        <f t="shared" si="8"/>
        <v>0</v>
      </c>
      <c r="E44" s="74">
        <v>0</v>
      </c>
      <c r="F44" s="74">
        <v>0</v>
      </c>
      <c r="G44" s="74">
        <f t="shared" si="11"/>
        <v>0</v>
      </c>
      <c r="H44" s="47" t="s">
        <v>182</v>
      </c>
    </row>
    <row r="45" spans="1:8">
      <c r="A45" s="9" t="s">
        <v>48</v>
      </c>
      <c r="B45" s="74">
        <v>0</v>
      </c>
      <c r="C45" s="74">
        <v>0</v>
      </c>
      <c r="D45" s="74">
        <f t="shared" si="8"/>
        <v>0</v>
      </c>
      <c r="E45" s="74">
        <v>0</v>
      </c>
      <c r="F45" s="74">
        <v>0</v>
      </c>
      <c r="G45" s="74">
        <f t="shared" si="11"/>
        <v>0</v>
      </c>
      <c r="H45" s="48"/>
    </row>
    <row r="46" spans="1:8">
      <c r="A46" s="9" t="s">
        <v>49</v>
      </c>
      <c r="B46" s="74">
        <v>0</v>
      </c>
      <c r="C46" s="74">
        <v>0</v>
      </c>
      <c r="D46" s="74">
        <f t="shared" si="8"/>
        <v>0</v>
      </c>
      <c r="E46" s="74">
        <v>0</v>
      </c>
      <c r="F46" s="74">
        <v>0</v>
      </c>
      <c r="G46" s="74">
        <f t="shared" si="11"/>
        <v>0</v>
      </c>
      <c r="H46" s="48"/>
    </row>
    <row r="47" spans="1:8">
      <c r="A47" s="9" t="s">
        <v>50</v>
      </c>
      <c r="B47" s="74">
        <v>0</v>
      </c>
      <c r="C47" s="74">
        <v>0</v>
      </c>
      <c r="D47" s="74">
        <f t="shared" si="8"/>
        <v>0</v>
      </c>
      <c r="E47" s="74">
        <v>0</v>
      </c>
      <c r="F47" s="74">
        <v>0</v>
      </c>
      <c r="G47" s="74">
        <f t="shared" si="11"/>
        <v>0</v>
      </c>
      <c r="H47" s="47" t="s">
        <v>183</v>
      </c>
    </row>
    <row r="48" spans="1:8">
      <c r="A48" s="8" t="s">
        <v>51</v>
      </c>
      <c r="B48" s="74">
        <f>SUM(B49:B57)</f>
        <v>1610244.9300000002</v>
      </c>
      <c r="C48" s="74">
        <f t="shared" ref="C48:G48" si="12">SUM(C49:C57)</f>
        <v>2763564.9</v>
      </c>
      <c r="D48" s="74">
        <f t="shared" si="12"/>
        <v>4373809.830000001</v>
      </c>
      <c r="E48" s="74">
        <f t="shared" si="12"/>
        <v>565963.69000000006</v>
      </c>
      <c r="F48" s="74">
        <f t="shared" si="12"/>
        <v>565963.69000000006</v>
      </c>
      <c r="G48" s="74">
        <f t="shared" si="12"/>
        <v>3807846.1399999997</v>
      </c>
    </row>
    <row r="49" spans="1:8">
      <c r="A49" s="9" t="s">
        <v>52</v>
      </c>
      <c r="B49" s="118">
        <v>908312.8</v>
      </c>
      <c r="C49" s="118">
        <v>1730897</v>
      </c>
      <c r="D49" s="74">
        <f t="shared" si="8"/>
        <v>2639209.7999999998</v>
      </c>
      <c r="E49" s="118">
        <v>429826.09</v>
      </c>
      <c r="F49" s="118">
        <v>429826.09</v>
      </c>
      <c r="G49" s="74">
        <f t="shared" ref="G49:G57" si="13">D49-E49</f>
        <v>2209383.71</v>
      </c>
      <c r="H49" s="49" t="s">
        <v>184</v>
      </c>
    </row>
    <row r="50" spans="1:8">
      <c r="A50" s="9" t="s">
        <v>53</v>
      </c>
      <c r="B50" s="118">
        <v>104890.77</v>
      </c>
      <c r="C50" s="118">
        <v>76190</v>
      </c>
      <c r="D50" s="74">
        <f t="shared" si="8"/>
        <v>181080.77000000002</v>
      </c>
      <c r="E50" s="118">
        <v>0</v>
      </c>
      <c r="F50" s="118">
        <v>0</v>
      </c>
      <c r="G50" s="74">
        <f t="shared" si="13"/>
        <v>181080.77000000002</v>
      </c>
      <c r="H50" s="49" t="s">
        <v>185</v>
      </c>
    </row>
    <row r="51" spans="1:8">
      <c r="A51" s="9" t="s">
        <v>54</v>
      </c>
      <c r="B51" s="118">
        <v>0</v>
      </c>
      <c r="C51" s="118">
        <v>284062</v>
      </c>
      <c r="D51" s="74">
        <f t="shared" si="8"/>
        <v>284062</v>
      </c>
      <c r="E51" s="118">
        <v>0</v>
      </c>
      <c r="F51" s="118">
        <v>0</v>
      </c>
      <c r="G51" s="74">
        <f t="shared" si="13"/>
        <v>284062</v>
      </c>
      <c r="H51" s="49" t="s">
        <v>186</v>
      </c>
    </row>
    <row r="52" spans="1:8">
      <c r="A52" s="9" t="s">
        <v>55</v>
      </c>
      <c r="B52" s="118">
        <v>0</v>
      </c>
      <c r="C52" s="118">
        <v>678160</v>
      </c>
      <c r="D52" s="74">
        <f t="shared" si="8"/>
        <v>678160</v>
      </c>
      <c r="E52" s="118">
        <v>88160</v>
      </c>
      <c r="F52" s="118">
        <v>88160</v>
      </c>
      <c r="G52" s="74">
        <f t="shared" si="13"/>
        <v>590000</v>
      </c>
      <c r="H52" s="49" t="s">
        <v>187</v>
      </c>
    </row>
    <row r="53" spans="1:8">
      <c r="A53" s="9" t="s">
        <v>56</v>
      </c>
      <c r="B53" s="74">
        <v>0</v>
      </c>
      <c r="C53" s="74">
        <v>0</v>
      </c>
      <c r="D53" s="74">
        <f t="shared" si="8"/>
        <v>0</v>
      </c>
      <c r="E53" s="74">
        <v>0</v>
      </c>
      <c r="F53" s="74">
        <v>0</v>
      </c>
      <c r="G53" s="74">
        <f t="shared" si="13"/>
        <v>0</v>
      </c>
      <c r="H53" s="49" t="s">
        <v>188</v>
      </c>
    </row>
    <row r="54" spans="1:8">
      <c r="A54" s="9" t="s">
        <v>57</v>
      </c>
      <c r="B54" s="118">
        <v>570976.93000000005</v>
      </c>
      <c r="C54" s="118">
        <v>-4744.1000000000004</v>
      </c>
      <c r="D54" s="74">
        <f t="shared" si="8"/>
        <v>566232.83000000007</v>
      </c>
      <c r="E54" s="118">
        <v>47977.599999999999</v>
      </c>
      <c r="F54" s="118">
        <v>47977.599999999999</v>
      </c>
      <c r="G54" s="74">
        <f t="shared" si="13"/>
        <v>518255.2300000001</v>
      </c>
      <c r="H54" s="49" t="s">
        <v>189</v>
      </c>
    </row>
    <row r="55" spans="1:8">
      <c r="A55" s="9" t="s">
        <v>58</v>
      </c>
      <c r="B55" s="118">
        <v>13621.61</v>
      </c>
      <c r="C55" s="118">
        <v>-5000</v>
      </c>
      <c r="D55" s="74">
        <f t="shared" si="8"/>
        <v>8621.61</v>
      </c>
      <c r="E55" s="118">
        <v>0</v>
      </c>
      <c r="F55" s="118">
        <v>0</v>
      </c>
      <c r="G55" s="74">
        <f t="shared" si="13"/>
        <v>8621.61</v>
      </c>
      <c r="H55" s="49" t="s">
        <v>190</v>
      </c>
    </row>
    <row r="56" spans="1:8">
      <c r="A56" s="9" t="s">
        <v>59</v>
      </c>
      <c r="B56" s="74">
        <v>0</v>
      </c>
      <c r="C56" s="74">
        <v>0</v>
      </c>
      <c r="D56" s="74">
        <f t="shared" si="8"/>
        <v>0</v>
      </c>
      <c r="E56" s="74">
        <v>0</v>
      </c>
      <c r="F56" s="74">
        <v>0</v>
      </c>
      <c r="G56" s="74">
        <f t="shared" si="13"/>
        <v>0</v>
      </c>
      <c r="H56" s="49" t="s">
        <v>191</v>
      </c>
    </row>
    <row r="57" spans="1:8">
      <c r="A57" s="9" t="s">
        <v>60</v>
      </c>
      <c r="B57" s="118">
        <v>12442.82</v>
      </c>
      <c r="C57" s="118">
        <v>4000</v>
      </c>
      <c r="D57" s="74">
        <f t="shared" si="8"/>
        <v>16442.82</v>
      </c>
      <c r="E57" s="118">
        <v>0</v>
      </c>
      <c r="F57" s="118">
        <v>0</v>
      </c>
      <c r="G57" s="74">
        <f t="shared" si="13"/>
        <v>16442.82</v>
      </c>
      <c r="H57" s="49" t="s">
        <v>192</v>
      </c>
    </row>
    <row r="58" spans="1:8">
      <c r="A58" s="8" t="s">
        <v>61</v>
      </c>
      <c r="B58" s="74">
        <f>SUM(B59:B61)</f>
        <v>20000</v>
      </c>
      <c r="C58" s="74">
        <f t="shared" ref="C58:G58" si="14">SUM(C59:C61)</f>
        <v>21790337.690000001</v>
      </c>
      <c r="D58" s="74">
        <f t="shared" si="14"/>
        <v>21810337.690000001</v>
      </c>
      <c r="E58" s="74">
        <f t="shared" si="14"/>
        <v>3783380.27</v>
      </c>
      <c r="F58" s="74">
        <f t="shared" si="14"/>
        <v>3783380.27</v>
      </c>
      <c r="G58" s="74">
        <f t="shared" si="14"/>
        <v>18026957.420000002</v>
      </c>
    </row>
    <row r="59" spans="1:8">
      <c r="A59" s="9" t="s">
        <v>62</v>
      </c>
      <c r="B59" s="118">
        <v>0</v>
      </c>
      <c r="C59" s="118">
        <v>21385337.690000001</v>
      </c>
      <c r="D59" s="74">
        <f t="shared" si="8"/>
        <v>21385337.690000001</v>
      </c>
      <c r="E59" s="118">
        <v>3585860.27</v>
      </c>
      <c r="F59" s="118">
        <v>3585860.27</v>
      </c>
      <c r="G59" s="74">
        <f t="shared" ref="G59:G61" si="15">D59-E59</f>
        <v>17799477.420000002</v>
      </c>
      <c r="H59" s="50" t="s">
        <v>193</v>
      </c>
    </row>
    <row r="60" spans="1:8">
      <c r="A60" s="9" t="s">
        <v>63</v>
      </c>
      <c r="B60" s="74">
        <v>0</v>
      </c>
      <c r="C60" s="74">
        <v>0</v>
      </c>
      <c r="D60" s="74">
        <f t="shared" si="8"/>
        <v>0</v>
      </c>
      <c r="E60" s="74">
        <v>0</v>
      </c>
      <c r="F60" s="74">
        <v>0</v>
      </c>
      <c r="G60" s="74">
        <f t="shared" si="15"/>
        <v>0</v>
      </c>
      <c r="H60" s="50" t="s">
        <v>194</v>
      </c>
    </row>
    <row r="61" spans="1:8">
      <c r="A61" s="9" t="s">
        <v>64</v>
      </c>
      <c r="B61" s="118">
        <v>20000</v>
      </c>
      <c r="C61" s="118">
        <v>405000</v>
      </c>
      <c r="D61" s="74">
        <f t="shared" si="8"/>
        <v>425000</v>
      </c>
      <c r="E61" s="118">
        <v>197520</v>
      </c>
      <c r="F61" s="118">
        <v>197520</v>
      </c>
      <c r="G61" s="74">
        <f t="shared" si="15"/>
        <v>227480</v>
      </c>
      <c r="H61" s="50" t="s">
        <v>195</v>
      </c>
    </row>
    <row r="62" spans="1:8">
      <c r="A62" s="8" t="s">
        <v>65</v>
      </c>
      <c r="B62" s="74">
        <f>SUM(B63:B67,B69:B70)</f>
        <v>52534619.670000002</v>
      </c>
      <c r="C62" s="74">
        <f t="shared" ref="C62:G62" si="16">SUM(C63:C67,C69:C70)</f>
        <v>25491216.039999999</v>
      </c>
      <c r="D62" s="74">
        <f t="shared" si="16"/>
        <v>78025835.710000008</v>
      </c>
      <c r="E62" s="74">
        <f t="shared" si="16"/>
        <v>0</v>
      </c>
      <c r="F62" s="74">
        <f t="shared" si="16"/>
        <v>0</v>
      </c>
      <c r="G62" s="74">
        <f t="shared" si="16"/>
        <v>78025835.710000008</v>
      </c>
    </row>
    <row r="63" spans="1:8">
      <c r="A63" s="9" t="s">
        <v>66</v>
      </c>
      <c r="B63" s="74">
        <v>0</v>
      </c>
      <c r="C63" s="74">
        <v>0</v>
      </c>
      <c r="D63" s="74">
        <f t="shared" si="8"/>
        <v>0</v>
      </c>
      <c r="E63" s="74">
        <v>0</v>
      </c>
      <c r="F63" s="74">
        <v>0</v>
      </c>
      <c r="G63" s="74">
        <f t="shared" ref="G63:G70" si="17">D63-E63</f>
        <v>0</v>
      </c>
      <c r="H63" s="51" t="s">
        <v>196</v>
      </c>
    </row>
    <row r="64" spans="1:8">
      <c r="A64" s="9" t="s">
        <v>67</v>
      </c>
      <c r="B64" s="74">
        <v>0</v>
      </c>
      <c r="C64" s="74">
        <v>0</v>
      </c>
      <c r="D64" s="74">
        <f t="shared" si="8"/>
        <v>0</v>
      </c>
      <c r="E64" s="74">
        <v>0</v>
      </c>
      <c r="F64" s="74">
        <v>0</v>
      </c>
      <c r="G64" s="74">
        <f t="shared" si="17"/>
        <v>0</v>
      </c>
      <c r="H64" s="51" t="s">
        <v>197</v>
      </c>
    </row>
    <row r="65" spans="1:8">
      <c r="A65" s="9" t="s">
        <v>68</v>
      </c>
      <c r="B65" s="74">
        <v>0</v>
      </c>
      <c r="C65" s="74">
        <v>0</v>
      </c>
      <c r="D65" s="74">
        <f t="shared" si="8"/>
        <v>0</v>
      </c>
      <c r="E65" s="74">
        <v>0</v>
      </c>
      <c r="F65" s="74">
        <v>0</v>
      </c>
      <c r="G65" s="74">
        <f t="shared" si="17"/>
        <v>0</v>
      </c>
      <c r="H65" s="51" t="s">
        <v>198</v>
      </c>
    </row>
    <row r="66" spans="1:8">
      <c r="A66" s="9" t="s">
        <v>69</v>
      </c>
      <c r="B66" s="74">
        <v>0</v>
      </c>
      <c r="C66" s="74">
        <v>0</v>
      </c>
      <c r="D66" s="74">
        <f t="shared" si="8"/>
        <v>0</v>
      </c>
      <c r="E66" s="74">
        <v>0</v>
      </c>
      <c r="F66" s="74">
        <v>0</v>
      </c>
      <c r="G66" s="74">
        <f t="shared" si="17"/>
        <v>0</v>
      </c>
      <c r="H66" s="51" t="s">
        <v>199</v>
      </c>
    </row>
    <row r="67" spans="1:8">
      <c r="A67" s="9" t="s">
        <v>70</v>
      </c>
      <c r="B67" s="74">
        <v>0</v>
      </c>
      <c r="C67" s="74">
        <v>0</v>
      </c>
      <c r="D67" s="74">
        <f t="shared" si="8"/>
        <v>0</v>
      </c>
      <c r="E67" s="74">
        <v>0</v>
      </c>
      <c r="F67" s="74">
        <v>0</v>
      </c>
      <c r="G67" s="74">
        <f t="shared" si="17"/>
        <v>0</v>
      </c>
      <c r="H67" s="51" t="s">
        <v>200</v>
      </c>
    </row>
    <row r="68" spans="1:8">
      <c r="A68" s="9" t="s">
        <v>71</v>
      </c>
      <c r="B68" s="74">
        <v>0</v>
      </c>
      <c r="C68" s="74">
        <v>0</v>
      </c>
      <c r="D68" s="74">
        <f t="shared" si="8"/>
        <v>0</v>
      </c>
      <c r="E68" s="74">
        <v>0</v>
      </c>
      <c r="F68" s="74">
        <v>0</v>
      </c>
      <c r="G68" s="74">
        <f t="shared" si="17"/>
        <v>0</v>
      </c>
      <c r="H68" s="51"/>
    </row>
    <row r="69" spans="1:8">
      <c r="A69" s="9" t="s">
        <v>72</v>
      </c>
      <c r="B69" s="74">
        <v>0</v>
      </c>
      <c r="C69" s="74">
        <v>0</v>
      </c>
      <c r="D69" s="74">
        <f t="shared" si="8"/>
        <v>0</v>
      </c>
      <c r="E69" s="74">
        <v>0</v>
      </c>
      <c r="F69" s="74">
        <v>0</v>
      </c>
      <c r="G69" s="74">
        <f t="shared" si="17"/>
        <v>0</v>
      </c>
      <c r="H69" s="51" t="s">
        <v>201</v>
      </c>
    </row>
    <row r="70" spans="1:8">
      <c r="A70" s="9" t="s">
        <v>73</v>
      </c>
      <c r="B70" s="118">
        <v>52534619.670000002</v>
      </c>
      <c r="C70" s="118">
        <v>25491216.039999999</v>
      </c>
      <c r="D70" s="74">
        <f t="shared" si="8"/>
        <v>78025835.710000008</v>
      </c>
      <c r="E70" s="118">
        <v>0</v>
      </c>
      <c r="F70" s="118">
        <v>0</v>
      </c>
      <c r="G70" s="74">
        <f t="shared" si="17"/>
        <v>78025835.710000008</v>
      </c>
      <c r="H70" s="51" t="s">
        <v>202</v>
      </c>
    </row>
    <row r="71" spans="1:8">
      <c r="A71" s="8" t="s">
        <v>74</v>
      </c>
      <c r="B71" s="74">
        <f>SUM(B72:B74)</f>
        <v>231829.5</v>
      </c>
      <c r="C71" s="74">
        <f t="shared" ref="C71:G71" si="18">SUM(C72:C74)</f>
        <v>11385000</v>
      </c>
      <c r="D71" s="74">
        <f t="shared" si="18"/>
        <v>11616829.5</v>
      </c>
      <c r="E71" s="74">
        <f t="shared" si="18"/>
        <v>2995608.5</v>
      </c>
      <c r="F71" s="74">
        <f t="shared" si="18"/>
        <v>2995608.5</v>
      </c>
      <c r="G71" s="74">
        <f t="shared" si="18"/>
        <v>8621221</v>
      </c>
    </row>
    <row r="72" spans="1:8">
      <c r="A72" s="9" t="s">
        <v>75</v>
      </c>
      <c r="B72" s="74">
        <v>0</v>
      </c>
      <c r="C72" s="74">
        <v>0</v>
      </c>
      <c r="D72" s="74">
        <f t="shared" si="8"/>
        <v>0</v>
      </c>
      <c r="E72" s="74">
        <v>0</v>
      </c>
      <c r="F72" s="74">
        <v>0</v>
      </c>
      <c r="G72" s="74">
        <f t="shared" ref="G72:G74" si="19">D72-E72</f>
        <v>0</v>
      </c>
      <c r="H72" s="52" t="s">
        <v>203</v>
      </c>
    </row>
    <row r="73" spans="1:8">
      <c r="A73" s="9" t="s">
        <v>76</v>
      </c>
      <c r="B73" s="74">
        <v>0</v>
      </c>
      <c r="C73" s="74">
        <v>0</v>
      </c>
      <c r="D73" s="74">
        <f t="shared" si="8"/>
        <v>0</v>
      </c>
      <c r="E73" s="74">
        <v>0</v>
      </c>
      <c r="F73" s="74">
        <v>0</v>
      </c>
      <c r="G73" s="74">
        <f t="shared" si="19"/>
        <v>0</v>
      </c>
      <c r="H73" s="52" t="s">
        <v>204</v>
      </c>
    </row>
    <row r="74" spans="1:8">
      <c r="A74" s="9" t="s">
        <v>77</v>
      </c>
      <c r="B74" s="118">
        <v>231829.5</v>
      </c>
      <c r="C74" s="118">
        <v>11385000</v>
      </c>
      <c r="D74" s="74">
        <f t="shared" si="8"/>
        <v>11616829.5</v>
      </c>
      <c r="E74" s="118">
        <v>2995608.5</v>
      </c>
      <c r="F74" s="118">
        <v>2995608.5</v>
      </c>
      <c r="G74" s="74">
        <f t="shared" si="19"/>
        <v>8621221</v>
      </c>
      <c r="H74" s="52" t="s">
        <v>205</v>
      </c>
    </row>
    <row r="75" spans="1:8">
      <c r="A75" s="8" t="s">
        <v>78</v>
      </c>
      <c r="B75" s="74">
        <f>SUM(B76:B82)</f>
        <v>0</v>
      </c>
      <c r="C75" s="74">
        <f t="shared" ref="C75:G75" si="20">SUM(C76:C82)</f>
        <v>0</v>
      </c>
      <c r="D75" s="74">
        <f t="shared" si="20"/>
        <v>0</v>
      </c>
      <c r="E75" s="74">
        <f t="shared" si="20"/>
        <v>0</v>
      </c>
      <c r="F75" s="74">
        <f t="shared" si="20"/>
        <v>0</v>
      </c>
      <c r="G75" s="74">
        <f t="shared" si="20"/>
        <v>0</v>
      </c>
    </row>
    <row r="76" spans="1:8">
      <c r="A76" s="9" t="s">
        <v>79</v>
      </c>
      <c r="B76" s="74">
        <v>0</v>
      </c>
      <c r="C76" s="74">
        <v>0</v>
      </c>
      <c r="D76" s="74">
        <f t="shared" si="8"/>
        <v>0</v>
      </c>
      <c r="E76" s="74">
        <v>0</v>
      </c>
      <c r="F76" s="74">
        <v>0</v>
      </c>
      <c r="G76" s="74">
        <f t="shared" ref="G76:G82" si="21">D76-E76</f>
        <v>0</v>
      </c>
      <c r="H76" s="53" t="s">
        <v>206</v>
      </c>
    </row>
    <row r="77" spans="1:8">
      <c r="A77" s="9" t="s">
        <v>80</v>
      </c>
      <c r="B77" s="74">
        <v>0</v>
      </c>
      <c r="C77" s="74">
        <v>0</v>
      </c>
      <c r="D77" s="74">
        <f t="shared" si="8"/>
        <v>0</v>
      </c>
      <c r="E77" s="74">
        <v>0</v>
      </c>
      <c r="F77" s="74">
        <v>0</v>
      </c>
      <c r="G77" s="74">
        <f t="shared" si="21"/>
        <v>0</v>
      </c>
      <c r="H77" s="53" t="s">
        <v>207</v>
      </c>
    </row>
    <row r="78" spans="1:8">
      <c r="A78" s="9" t="s">
        <v>81</v>
      </c>
      <c r="B78" s="74">
        <v>0</v>
      </c>
      <c r="C78" s="74">
        <v>0</v>
      </c>
      <c r="D78" s="74">
        <f t="shared" si="8"/>
        <v>0</v>
      </c>
      <c r="E78" s="74">
        <v>0</v>
      </c>
      <c r="F78" s="74">
        <v>0</v>
      </c>
      <c r="G78" s="74">
        <f t="shared" si="21"/>
        <v>0</v>
      </c>
      <c r="H78" s="53" t="s">
        <v>208</v>
      </c>
    </row>
    <row r="79" spans="1:8">
      <c r="A79" s="9" t="s">
        <v>82</v>
      </c>
      <c r="B79" s="74">
        <v>0</v>
      </c>
      <c r="C79" s="74">
        <v>0</v>
      </c>
      <c r="D79" s="74">
        <f t="shared" si="8"/>
        <v>0</v>
      </c>
      <c r="E79" s="74">
        <v>0</v>
      </c>
      <c r="F79" s="74">
        <v>0</v>
      </c>
      <c r="G79" s="74">
        <f t="shared" si="21"/>
        <v>0</v>
      </c>
      <c r="H79" s="53" t="s">
        <v>209</v>
      </c>
    </row>
    <row r="80" spans="1:8">
      <c r="A80" s="9" t="s">
        <v>83</v>
      </c>
      <c r="B80" s="74">
        <v>0</v>
      </c>
      <c r="C80" s="74">
        <v>0</v>
      </c>
      <c r="D80" s="74">
        <f t="shared" si="8"/>
        <v>0</v>
      </c>
      <c r="E80" s="74">
        <v>0</v>
      </c>
      <c r="F80" s="74">
        <v>0</v>
      </c>
      <c r="G80" s="74">
        <f t="shared" si="21"/>
        <v>0</v>
      </c>
      <c r="H80" s="53" t="s">
        <v>210</v>
      </c>
    </row>
    <row r="81" spans="1:8">
      <c r="A81" s="9" t="s">
        <v>84</v>
      </c>
      <c r="B81" s="74">
        <v>0</v>
      </c>
      <c r="C81" s="74">
        <v>0</v>
      </c>
      <c r="D81" s="74">
        <f t="shared" si="8"/>
        <v>0</v>
      </c>
      <c r="E81" s="74">
        <v>0</v>
      </c>
      <c r="F81" s="74">
        <v>0</v>
      </c>
      <c r="G81" s="74">
        <f t="shared" si="21"/>
        <v>0</v>
      </c>
      <c r="H81" s="53" t="s">
        <v>211</v>
      </c>
    </row>
    <row r="82" spans="1:8">
      <c r="A82" s="9" t="s">
        <v>85</v>
      </c>
      <c r="B82" s="74">
        <v>0</v>
      </c>
      <c r="C82" s="74">
        <v>0</v>
      </c>
      <c r="D82" s="74">
        <f t="shared" si="8"/>
        <v>0</v>
      </c>
      <c r="E82" s="74">
        <v>0</v>
      </c>
      <c r="F82" s="74">
        <v>0</v>
      </c>
      <c r="G82" s="74">
        <f t="shared" si="21"/>
        <v>0</v>
      </c>
      <c r="H82" s="53" t="s">
        <v>212</v>
      </c>
    </row>
    <row r="83" spans="1:8">
      <c r="A83" s="10"/>
      <c r="B83" s="75"/>
      <c r="C83" s="75"/>
      <c r="D83" s="75"/>
      <c r="E83" s="75"/>
      <c r="F83" s="75"/>
      <c r="G83" s="75"/>
    </row>
    <row r="84" spans="1:8">
      <c r="A84" s="11" t="s">
        <v>86</v>
      </c>
      <c r="B84" s="73">
        <f>B85+B93+B103+B113+B123+B133+B137+B146+B150</f>
        <v>121765046.34999999</v>
      </c>
      <c r="C84" s="73">
        <f t="shared" ref="C84:G84" si="22">C85+C93+C103+C113+C123+C133+C137+C146+C150</f>
        <v>79321977.219999999</v>
      </c>
      <c r="D84" s="73">
        <f t="shared" si="22"/>
        <v>201087023.56999999</v>
      </c>
      <c r="E84" s="73">
        <f t="shared" si="22"/>
        <v>74595267.659999996</v>
      </c>
      <c r="F84" s="73">
        <f t="shared" si="22"/>
        <v>74790218.859999999</v>
      </c>
      <c r="G84" s="73">
        <f t="shared" si="22"/>
        <v>126491755.91</v>
      </c>
    </row>
    <row r="85" spans="1:8">
      <c r="A85" s="8" t="s">
        <v>13</v>
      </c>
      <c r="B85" s="74">
        <f>SUM(B86:B92)</f>
        <v>61073341.469999999</v>
      </c>
      <c r="C85" s="74">
        <f t="shared" ref="C85:G85" si="23">SUM(C86:C92)</f>
        <v>600000</v>
      </c>
      <c r="D85" s="74">
        <f t="shared" si="23"/>
        <v>61673341.469999999</v>
      </c>
      <c r="E85" s="74">
        <f t="shared" si="23"/>
        <v>24515945.169999998</v>
      </c>
      <c r="F85" s="74">
        <f t="shared" si="23"/>
        <v>24880416.299999997</v>
      </c>
      <c r="G85" s="74">
        <f t="shared" si="23"/>
        <v>37157396.300000004</v>
      </c>
    </row>
    <row r="86" spans="1:8">
      <c r="A86" s="9" t="s">
        <v>14</v>
      </c>
      <c r="B86" s="118">
        <v>36199966.340000004</v>
      </c>
      <c r="C86" s="118">
        <v>0</v>
      </c>
      <c r="D86" s="74">
        <f t="shared" ref="D86:D92" si="24">B86+C86</f>
        <v>36199966.340000004</v>
      </c>
      <c r="E86" s="118">
        <v>14850138.529999999</v>
      </c>
      <c r="F86" s="118">
        <v>14850138.529999999</v>
      </c>
      <c r="G86" s="74">
        <f t="shared" ref="G86:G92" si="25">D86-E86</f>
        <v>21349827.810000002</v>
      </c>
      <c r="H86" s="54" t="s">
        <v>213</v>
      </c>
    </row>
    <row r="87" spans="1:8">
      <c r="A87" s="9" t="s">
        <v>15</v>
      </c>
      <c r="B87" s="118">
        <v>2500000</v>
      </c>
      <c r="C87" s="118">
        <v>0</v>
      </c>
      <c r="D87" s="74">
        <f t="shared" si="24"/>
        <v>2500000</v>
      </c>
      <c r="E87" s="118">
        <v>934910.61</v>
      </c>
      <c r="F87" s="118">
        <v>916921.37</v>
      </c>
      <c r="G87" s="74">
        <f t="shared" si="25"/>
        <v>1565089.3900000001</v>
      </c>
      <c r="H87" s="54" t="s">
        <v>214</v>
      </c>
    </row>
    <row r="88" spans="1:8">
      <c r="A88" s="9" t="s">
        <v>16</v>
      </c>
      <c r="B88" s="118">
        <v>6067824.2699999996</v>
      </c>
      <c r="C88" s="118">
        <v>-100000</v>
      </c>
      <c r="D88" s="74">
        <f t="shared" si="24"/>
        <v>5967824.2699999996</v>
      </c>
      <c r="E88" s="118">
        <v>358896.97</v>
      </c>
      <c r="F88" s="118">
        <v>358896.97</v>
      </c>
      <c r="G88" s="74">
        <f t="shared" si="25"/>
        <v>5608927.2999999998</v>
      </c>
      <c r="H88" s="54" t="s">
        <v>215</v>
      </c>
    </row>
    <row r="89" spans="1:8">
      <c r="A89" s="9" t="s">
        <v>17</v>
      </c>
      <c r="B89" s="118">
        <v>7000000</v>
      </c>
      <c r="C89" s="118">
        <v>0</v>
      </c>
      <c r="D89" s="74">
        <f t="shared" si="24"/>
        <v>7000000</v>
      </c>
      <c r="E89" s="118">
        <v>3879632.31</v>
      </c>
      <c r="F89" s="118">
        <v>4262092.68</v>
      </c>
      <c r="G89" s="74">
        <f t="shared" si="25"/>
        <v>3120367.69</v>
      </c>
      <c r="H89" s="54" t="s">
        <v>216</v>
      </c>
    </row>
    <row r="90" spans="1:8">
      <c r="A90" s="9" t="s">
        <v>18</v>
      </c>
      <c r="B90" s="118">
        <v>532563.81999999995</v>
      </c>
      <c r="C90" s="118">
        <v>700000</v>
      </c>
      <c r="D90" s="74">
        <f t="shared" si="24"/>
        <v>1232563.8199999998</v>
      </c>
      <c r="E90" s="118">
        <v>798210.75</v>
      </c>
      <c r="F90" s="118">
        <v>798210.75</v>
      </c>
      <c r="G90" s="74">
        <f t="shared" si="25"/>
        <v>434353.06999999983</v>
      </c>
      <c r="H90" s="54" t="s">
        <v>217</v>
      </c>
    </row>
    <row r="91" spans="1:8">
      <c r="A91" s="9" t="s">
        <v>19</v>
      </c>
      <c r="B91" s="74">
        <v>0</v>
      </c>
      <c r="C91" s="74">
        <v>0</v>
      </c>
      <c r="D91" s="74">
        <f t="shared" si="24"/>
        <v>0</v>
      </c>
      <c r="E91" s="74">
        <v>0</v>
      </c>
      <c r="F91" s="74">
        <v>0</v>
      </c>
      <c r="G91" s="74">
        <f t="shared" si="25"/>
        <v>0</v>
      </c>
      <c r="H91" s="54" t="s">
        <v>218</v>
      </c>
    </row>
    <row r="92" spans="1:8">
      <c r="A92" s="9" t="s">
        <v>20</v>
      </c>
      <c r="B92" s="118">
        <v>8772987.0399999991</v>
      </c>
      <c r="C92" s="118">
        <v>0</v>
      </c>
      <c r="D92" s="74">
        <f t="shared" si="24"/>
        <v>8772987.0399999991</v>
      </c>
      <c r="E92" s="118">
        <v>3694156</v>
      </c>
      <c r="F92" s="118">
        <v>3694156</v>
      </c>
      <c r="G92" s="74">
        <f t="shared" si="25"/>
        <v>5078831.0399999991</v>
      </c>
      <c r="H92" s="54" t="s">
        <v>219</v>
      </c>
    </row>
    <row r="93" spans="1:8">
      <c r="A93" s="8" t="s">
        <v>21</v>
      </c>
      <c r="B93" s="74">
        <f>SUM(B94:B102)</f>
        <v>6187831.9199999999</v>
      </c>
      <c r="C93" s="74">
        <f t="shared" ref="C93:G93" si="26">SUM(C94:C102)</f>
        <v>5816923.7000000002</v>
      </c>
      <c r="D93" s="74">
        <f t="shared" si="26"/>
        <v>12004755.619999999</v>
      </c>
      <c r="E93" s="74">
        <f t="shared" si="26"/>
        <v>8596852.7199999988</v>
      </c>
      <c r="F93" s="74">
        <f t="shared" si="26"/>
        <v>8582992.7199999988</v>
      </c>
      <c r="G93" s="74">
        <f t="shared" si="26"/>
        <v>3407902.9</v>
      </c>
    </row>
    <row r="94" spans="1:8">
      <c r="A94" s="9" t="s">
        <v>22</v>
      </c>
      <c r="B94" s="118">
        <v>1814911.82</v>
      </c>
      <c r="C94" s="118">
        <v>-1139500</v>
      </c>
      <c r="D94" s="74">
        <f t="shared" ref="D94:D102" si="27">B94+C94</f>
        <v>675411.82000000007</v>
      </c>
      <c r="E94" s="118">
        <v>99439.76</v>
      </c>
      <c r="F94" s="118">
        <v>99439.76</v>
      </c>
      <c r="G94" s="74">
        <f t="shared" ref="G94:G102" si="28">D94-E94</f>
        <v>575972.06000000006</v>
      </c>
      <c r="H94" s="55" t="s">
        <v>220</v>
      </c>
    </row>
    <row r="95" spans="1:8">
      <c r="A95" s="9" t="s">
        <v>23</v>
      </c>
      <c r="B95" s="118">
        <v>41247.4</v>
      </c>
      <c r="C95" s="118">
        <v>1210000</v>
      </c>
      <c r="D95" s="74">
        <f t="shared" si="27"/>
        <v>1251247.3999999999</v>
      </c>
      <c r="E95" s="118">
        <v>517558.16</v>
      </c>
      <c r="F95" s="118">
        <v>517558.16</v>
      </c>
      <c r="G95" s="74">
        <f t="shared" si="28"/>
        <v>733689.24</v>
      </c>
      <c r="H95" s="55" t="s">
        <v>221</v>
      </c>
    </row>
    <row r="96" spans="1:8">
      <c r="A96" s="9" t="s">
        <v>24</v>
      </c>
      <c r="B96" s="118">
        <v>0</v>
      </c>
      <c r="C96" s="118">
        <v>2500</v>
      </c>
      <c r="D96" s="74">
        <f t="shared" si="27"/>
        <v>2500</v>
      </c>
      <c r="E96" s="118">
        <v>0</v>
      </c>
      <c r="F96" s="118">
        <v>0</v>
      </c>
      <c r="G96" s="74">
        <f t="shared" si="28"/>
        <v>2500</v>
      </c>
      <c r="H96" s="55" t="s">
        <v>222</v>
      </c>
    </row>
    <row r="97" spans="1:8">
      <c r="A97" s="9" t="s">
        <v>25</v>
      </c>
      <c r="B97" s="118">
        <v>624001.82999999996</v>
      </c>
      <c r="C97" s="118">
        <v>66500</v>
      </c>
      <c r="D97" s="74">
        <f t="shared" si="27"/>
        <v>690501.83</v>
      </c>
      <c r="E97" s="118">
        <v>52608.73</v>
      </c>
      <c r="F97" s="118">
        <v>52608.73</v>
      </c>
      <c r="G97" s="74">
        <f t="shared" si="28"/>
        <v>637893.1</v>
      </c>
      <c r="H97" s="55" t="s">
        <v>223</v>
      </c>
    </row>
    <row r="98" spans="1:8">
      <c r="A98" s="2" t="s">
        <v>26</v>
      </c>
      <c r="B98" s="118">
        <v>151643.57</v>
      </c>
      <c r="C98" s="118">
        <v>209000</v>
      </c>
      <c r="D98" s="74">
        <f t="shared" si="27"/>
        <v>360643.57</v>
      </c>
      <c r="E98" s="118">
        <v>45974</v>
      </c>
      <c r="F98" s="118">
        <v>45974</v>
      </c>
      <c r="G98" s="74">
        <f t="shared" si="28"/>
        <v>314669.57</v>
      </c>
      <c r="H98" s="55" t="s">
        <v>224</v>
      </c>
    </row>
    <row r="99" spans="1:8">
      <c r="A99" s="9" t="s">
        <v>27</v>
      </c>
      <c r="B99" s="118">
        <v>1783367.5</v>
      </c>
      <c r="C99" s="118">
        <v>3300000</v>
      </c>
      <c r="D99" s="74">
        <f t="shared" si="27"/>
        <v>5083367.5</v>
      </c>
      <c r="E99" s="118">
        <v>4955291.79</v>
      </c>
      <c r="F99" s="118">
        <v>4955291.79</v>
      </c>
      <c r="G99" s="74">
        <f t="shared" si="28"/>
        <v>128075.70999999996</v>
      </c>
      <c r="H99" s="55" t="s">
        <v>225</v>
      </c>
    </row>
    <row r="100" spans="1:8">
      <c r="A100" s="9" t="s">
        <v>28</v>
      </c>
      <c r="B100" s="118">
        <v>261538.23</v>
      </c>
      <c r="C100" s="118">
        <v>1035598.2</v>
      </c>
      <c r="D100" s="74">
        <f t="shared" si="27"/>
        <v>1297136.43</v>
      </c>
      <c r="E100" s="118">
        <v>753330.03</v>
      </c>
      <c r="F100" s="118">
        <v>753330.03</v>
      </c>
      <c r="G100" s="74">
        <f t="shared" si="28"/>
        <v>543806.39999999991</v>
      </c>
      <c r="H100" s="55" t="s">
        <v>226</v>
      </c>
    </row>
    <row r="101" spans="1:8">
      <c r="A101" s="9" t="s">
        <v>29</v>
      </c>
      <c r="B101" s="118">
        <v>2079</v>
      </c>
      <c r="C101" s="118">
        <v>0</v>
      </c>
      <c r="D101" s="74">
        <f t="shared" si="27"/>
        <v>2079</v>
      </c>
      <c r="E101" s="118">
        <v>0</v>
      </c>
      <c r="F101" s="118">
        <v>0</v>
      </c>
      <c r="G101" s="74">
        <f t="shared" si="28"/>
        <v>2079</v>
      </c>
      <c r="H101" s="55" t="s">
        <v>227</v>
      </c>
    </row>
    <row r="102" spans="1:8">
      <c r="A102" s="9" t="s">
        <v>30</v>
      </c>
      <c r="B102" s="118">
        <v>1509042.57</v>
      </c>
      <c r="C102" s="118">
        <v>1132825.5</v>
      </c>
      <c r="D102" s="74">
        <f t="shared" si="27"/>
        <v>2641868.0700000003</v>
      </c>
      <c r="E102" s="118">
        <v>2172650.25</v>
      </c>
      <c r="F102" s="118">
        <v>2158790.25</v>
      </c>
      <c r="G102" s="74">
        <f t="shared" si="28"/>
        <v>469217.8200000003</v>
      </c>
      <c r="H102" s="55" t="s">
        <v>228</v>
      </c>
    </row>
    <row r="103" spans="1:8">
      <c r="A103" s="8" t="s">
        <v>31</v>
      </c>
      <c r="B103" s="74">
        <f>SUM(B104:B112)</f>
        <v>9644877.5499999989</v>
      </c>
      <c r="C103" s="74">
        <f t="shared" ref="C103:G103" si="29">SUM(C104:C112)</f>
        <v>1086018.5600000001</v>
      </c>
      <c r="D103" s="74">
        <f t="shared" si="29"/>
        <v>10730896.109999999</v>
      </c>
      <c r="E103" s="74">
        <f t="shared" si="29"/>
        <v>3534696.5199999996</v>
      </c>
      <c r="F103" s="74">
        <f t="shared" si="29"/>
        <v>3512264.09</v>
      </c>
      <c r="G103" s="74">
        <f t="shared" si="29"/>
        <v>7196199.5899999999</v>
      </c>
    </row>
    <row r="104" spans="1:8">
      <c r="A104" s="9" t="s">
        <v>32</v>
      </c>
      <c r="B104" s="118">
        <v>393979.77</v>
      </c>
      <c r="C104" s="118">
        <v>0</v>
      </c>
      <c r="D104" s="74">
        <f t="shared" ref="D104:D112" si="30">B104+C104</f>
        <v>393979.77</v>
      </c>
      <c r="E104" s="118">
        <v>191898.42</v>
      </c>
      <c r="F104" s="118">
        <v>191898.42</v>
      </c>
      <c r="G104" s="74">
        <f t="shared" ref="G104:G112" si="31">D104-E104</f>
        <v>202081.35</v>
      </c>
      <c r="H104" s="56" t="s">
        <v>229</v>
      </c>
    </row>
    <row r="105" spans="1:8">
      <c r="A105" s="9" t="s">
        <v>33</v>
      </c>
      <c r="B105" s="118">
        <v>201559.25</v>
      </c>
      <c r="C105" s="118">
        <v>2869240</v>
      </c>
      <c r="D105" s="74">
        <f t="shared" si="30"/>
        <v>3070799.25</v>
      </c>
      <c r="E105" s="118">
        <v>539469</v>
      </c>
      <c r="F105" s="118">
        <v>539469</v>
      </c>
      <c r="G105" s="74">
        <f t="shared" si="31"/>
        <v>2531330.25</v>
      </c>
      <c r="H105" s="56" t="s">
        <v>230</v>
      </c>
    </row>
    <row r="106" spans="1:8">
      <c r="A106" s="9" t="s">
        <v>34</v>
      </c>
      <c r="B106" s="118">
        <v>182586.15</v>
      </c>
      <c r="C106" s="118">
        <v>110000</v>
      </c>
      <c r="D106" s="74">
        <f t="shared" si="30"/>
        <v>292586.15000000002</v>
      </c>
      <c r="E106" s="118">
        <v>91800</v>
      </c>
      <c r="F106" s="118">
        <v>68000</v>
      </c>
      <c r="G106" s="74">
        <f t="shared" si="31"/>
        <v>200786.15000000002</v>
      </c>
      <c r="H106" s="56" t="s">
        <v>231</v>
      </c>
    </row>
    <row r="107" spans="1:8">
      <c r="A107" s="9" t="s">
        <v>35</v>
      </c>
      <c r="B107" s="118">
        <v>787073.33</v>
      </c>
      <c r="C107" s="118">
        <v>90900</v>
      </c>
      <c r="D107" s="74">
        <f t="shared" si="30"/>
        <v>877973.33</v>
      </c>
      <c r="E107" s="118">
        <v>60900</v>
      </c>
      <c r="F107" s="118">
        <v>60900</v>
      </c>
      <c r="G107" s="74">
        <f t="shared" si="31"/>
        <v>817073.33</v>
      </c>
      <c r="H107" s="56" t="s">
        <v>232</v>
      </c>
    </row>
    <row r="108" spans="1:8">
      <c r="A108" s="9" t="s">
        <v>36</v>
      </c>
      <c r="B108" s="118">
        <v>4946081.01</v>
      </c>
      <c r="C108" s="118">
        <v>-3108780.44</v>
      </c>
      <c r="D108" s="74">
        <f t="shared" si="30"/>
        <v>1837300.5699999998</v>
      </c>
      <c r="E108" s="118">
        <v>1251593.9099999999</v>
      </c>
      <c r="F108" s="118">
        <v>1251593.9099999999</v>
      </c>
      <c r="G108" s="74">
        <f t="shared" si="31"/>
        <v>585706.65999999992</v>
      </c>
      <c r="H108" s="56" t="s">
        <v>233</v>
      </c>
    </row>
    <row r="109" spans="1:8">
      <c r="A109" s="9" t="s">
        <v>37</v>
      </c>
      <c r="B109" s="118">
        <v>54694.33</v>
      </c>
      <c r="C109" s="118">
        <v>-53014.5</v>
      </c>
      <c r="D109" s="74">
        <f t="shared" si="30"/>
        <v>1679.8300000000017</v>
      </c>
      <c r="E109" s="118">
        <v>0</v>
      </c>
      <c r="F109" s="118">
        <v>0</v>
      </c>
      <c r="G109" s="74">
        <f t="shared" si="31"/>
        <v>1679.8300000000017</v>
      </c>
      <c r="H109" s="56" t="s">
        <v>234</v>
      </c>
    </row>
    <row r="110" spans="1:8">
      <c r="A110" s="9" t="s">
        <v>38</v>
      </c>
      <c r="B110" s="118">
        <v>0</v>
      </c>
      <c r="C110" s="118">
        <v>53014.5</v>
      </c>
      <c r="D110" s="74">
        <f t="shared" si="30"/>
        <v>53014.5</v>
      </c>
      <c r="E110" s="118">
        <v>10749.78</v>
      </c>
      <c r="F110" s="118">
        <v>10749.78</v>
      </c>
      <c r="G110" s="74">
        <f t="shared" si="31"/>
        <v>42264.72</v>
      </c>
      <c r="H110" s="56" t="s">
        <v>235</v>
      </c>
    </row>
    <row r="111" spans="1:8">
      <c r="A111" s="9" t="s">
        <v>39</v>
      </c>
      <c r="B111" s="118">
        <v>21883.35</v>
      </c>
      <c r="C111" s="118">
        <v>0</v>
      </c>
      <c r="D111" s="74">
        <f t="shared" si="30"/>
        <v>21883.35</v>
      </c>
      <c r="E111" s="118">
        <v>0</v>
      </c>
      <c r="F111" s="118">
        <v>0</v>
      </c>
      <c r="G111" s="74">
        <f t="shared" si="31"/>
        <v>21883.35</v>
      </c>
      <c r="H111" s="56" t="s">
        <v>236</v>
      </c>
    </row>
    <row r="112" spans="1:8">
      <c r="A112" s="9" t="s">
        <v>40</v>
      </c>
      <c r="B112" s="118">
        <v>3057020.36</v>
      </c>
      <c r="C112" s="118">
        <v>1124659</v>
      </c>
      <c r="D112" s="74">
        <f t="shared" si="30"/>
        <v>4181679.36</v>
      </c>
      <c r="E112" s="118">
        <v>1388285.41</v>
      </c>
      <c r="F112" s="118">
        <v>1389652.98</v>
      </c>
      <c r="G112" s="74">
        <f t="shared" si="31"/>
        <v>2793393.95</v>
      </c>
      <c r="H112" s="56" t="s">
        <v>237</v>
      </c>
    </row>
    <row r="113" spans="1:8">
      <c r="A113" s="8" t="s">
        <v>41</v>
      </c>
      <c r="B113" s="74">
        <f>SUM(B114:B122)</f>
        <v>11984488.51</v>
      </c>
      <c r="C113" s="74">
        <f t="shared" ref="C113:G113" si="32">SUM(C114:C122)</f>
        <v>18904584.809999999</v>
      </c>
      <c r="D113" s="74">
        <f t="shared" si="32"/>
        <v>30889073.32</v>
      </c>
      <c r="E113" s="74">
        <f t="shared" si="32"/>
        <v>6125974.7599999998</v>
      </c>
      <c r="F113" s="74">
        <f t="shared" si="32"/>
        <v>6125974.7599999998</v>
      </c>
      <c r="G113" s="74">
        <f t="shared" si="32"/>
        <v>24763098.560000002</v>
      </c>
    </row>
    <row r="114" spans="1:8">
      <c r="A114" s="9" t="s">
        <v>42</v>
      </c>
      <c r="B114" s="74">
        <v>0</v>
      </c>
      <c r="C114" s="74">
        <v>0</v>
      </c>
      <c r="D114" s="74">
        <f t="shared" ref="D114:D122" si="33">B114+C114</f>
        <v>0</v>
      </c>
      <c r="E114" s="74">
        <v>0</v>
      </c>
      <c r="F114" s="74">
        <v>0</v>
      </c>
      <c r="G114" s="74">
        <f t="shared" ref="G114:G122" si="34">D114-E114</f>
        <v>0</v>
      </c>
      <c r="H114" s="57" t="s">
        <v>238</v>
      </c>
    </row>
    <row r="115" spans="1:8">
      <c r="A115" s="9" t="s">
        <v>43</v>
      </c>
      <c r="B115" s="74">
        <v>0</v>
      </c>
      <c r="C115" s="74">
        <v>0</v>
      </c>
      <c r="D115" s="74">
        <f t="shared" si="33"/>
        <v>0</v>
      </c>
      <c r="E115" s="74">
        <v>0</v>
      </c>
      <c r="F115" s="74">
        <v>0</v>
      </c>
      <c r="G115" s="74">
        <f t="shared" si="34"/>
        <v>0</v>
      </c>
      <c r="H115" s="57" t="s">
        <v>239</v>
      </c>
    </row>
    <row r="116" spans="1:8">
      <c r="A116" s="9" t="s">
        <v>44</v>
      </c>
      <c r="B116" s="74">
        <v>0</v>
      </c>
      <c r="C116" s="74">
        <v>0</v>
      </c>
      <c r="D116" s="74">
        <f t="shared" si="33"/>
        <v>0</v>
      </c>
      <c r="E116" s="74">
        <v>0</v>
      </c>
      <c r="F116" s="74">
        <v>0</v>
      </c>
      <c r="G116" s="74">
        <f t="shared" si="34"/>
        <v>0</v>
      </c>
      <c r="H116" s="57" t="s">
        <v>240</v>
      </c>
    </row>
    <row r="117" spans="1:8">
      <c r="A117" s="9" t="s">
        <v>45</v>
      </c>
      <c r="B117" s="118">
        <v>11984488.51</v>
      </c>
      <c r="C117" s="118">
        <v>18904584.809999999</v>
      </c>
      <c r="D117" s="74">
        <f t="shared" si="33"/>
        <v>30889073.32</v>
      </c>
      <c r="E117" s="118">
        <v>6125974.7599999998</v>
      </c>
      <c r="F117" s="118">
        <v>6125974.7599999998</v>
      </c>
      <c r="G117" s="74">
        <f t="shared" si="34"/>
        <v>24763098.560000002</v>
      </c>
      <c r="H117" s="57" t="s">
        <v>241</v>
      </c>
    </row>
    <row r="118" spans="1:8">
      <c r="A118" s="9" t="s">
        <v>46</v>
      </c>
      <c r="B118" s="74">
        <v>0</v>
      </c>
      <c r="C118" s="74">
        <v>0</v>
      </c>
      <c r="D118" s="74">
        <f t="shared" si="33"/>
        <v>0</v>
      </c>
      <c r="E118" s="74">
        <v>0</v>
      </c>
      <c r="F118" s="74">
        <v>0</v>
      </c>
      <c r="G118" s="74">
        <f t="shared" si="34"/>
        <v>0</v>
      </c>
      <c r="H118" s="57" t="s">
        <v>242</v>
      </c>
    </row>
    <row r="119" spans="1:8">
      <c r="A119" s="9" t="s">
        <v>47</v>
      </c>
      <c r="B119" s="74">
        <v>0</v>
      </c>
      <c r="C119" s="74">
        <v>0</v>
      </c>
      <c r="D119" s="74">
        <f t="shared" si="33"/>
        <v>0</v>
      </c>
      <c r="E119" s="74">
        <v>0</v>
      </c>
      <c r="F119" s="74">
        <v>0</v>
      </c>
      <c r="G119" s="74">
        <f t="shared" si="34"/>
        <v>0</v>
      </c>
      <c r="H119" s="57" t="s">
        <v>243</v>
      </c>
    </row>
    <row r="120" spans="1:8">
      <c r="A120" s="9" t="s">
        <v>48</v>
      </c>
      <c r="B120" s="74">
        <v>0</v>
      </c>
      <c r="C120" s="74">
        <v>0</v>
      </c>
      <c r="D120" s="74">
        <f t="shared" si="33"/>
        <v>0</v>
      </c>
      <c r="E120" s="74">
        <v>0</v>
      </c>
      <c r="F120" s="74">
        <v>0</v>
      </c>
      <c r="G120" s="74">
        <f t="shared" si="34"/>
        <v>0</v>
      </c>
      <c r="H120" s="58"/>
    </row>
    <row r="121" spans="1:8">
      <c r="A121" s="9" t="s">
        <v>49</v>
      </c>
      <c r="B121" s="74">
        <v>0</v>
      </c>
      <c r="C121" s="74">
        <v>0</v>
      </c>
      <c r="D121" s="74">
        <f t="shared" si="33"/>
        <v>0</v>
      </c>
      <c r="E121" s="74">
        <v>0</v>
      </c>
      <c r="F121" s="74">
        <v>0</v>
      </c>
      <c r="G121" s="74">
        <f t="shared" si="34"/>
        <v>0</v>
      </c>
      <c r="H121" s="58"/>
    </row>
    <row r="122" spans="1:8">
      <c r="A122" s="9" t="s">
        <v>50</v>
      </c>
      <c r="B122" s="74">
        <v>0</v>
      </c>
      <c r="C122" s="74">
        <v>0</v>
      </c>
      <c r="D122" s="74">
        <f t="shared" si="33"/>
        <v>0</v>
      </c>
      <c r="E122" s="74">
        <v>0</v>
      </c>
      <c r="F122" s="74">
        <v>0</v>
      </c>
      <c r="G122" s="74">
        <f t="shared" si="34"/>
        <v>0</v>
      </c>
      <c r="H122" s="57" t="s">
        <v>244</v>
      </c>
    </row>
    <row r="123" spans="1:8">
      <c r="A123" s="8" t="s">
        <v>51</v>
      </c>
      <c r="B123" s="74">
        <f>SUM(B124:B132)</f>
        <v>272591.5</v>
      </c>
      <c r="C123" s="74">
        <f t="shared" ref="C123:G123" si="35">SUM(C124:C132)</f>
        <v>3310000</v>
      </c>
      <c r="D123" s="74">
        <f t="shared" si="35"/>
        <v>3582591.5</v>
      </c>
      <c r="E123" s="74">
        <f t="shared" si="35"/>
        <v>190485.5</v>
      </c>
      <c r="F123" s="74">
        <f t="shared" si="35"/>
        <v>190485.5</v>
      </c>
      <c r="G123" s="74">
        <f t="shared" si="35"/>
        <v>3392106</v>
      </c>
    </row>
    <row r="124" spans="1:8">
      <c r="A124" s="9" t="s">
        <v>52</v>
      </c>
      <c r="B124" s="118">
        <v>128171.5</v>
      </c>
      <c r="C124" s="118">
        <v>95000</v>
      </c>
      <c r="D124" s="74">
        <f t="shared" ref="D124:D132" si="36">B124+C124</f>
        <v>223171.5</v>
      </c>
      <c r="E124" s="118">
        <v>34800</v>
      </c>
      <c r="F124" s="118">
        <v>34800</v>
      </c>
      <c r="G124" s="74">
        <f t="shared" ref="G124:G132" si="37">D124-E124</f>
        <v>188371.5</v>
      </c>
      <c r="H124" s="59" t="s">
        <v>245</v>
      </c>
    </row>
    <row r="125" spans="1:8">
      <c r="A125" s="9" t="s">
        <v>53</v>
      </c>
      <c r="B125" s="74">
        <v>0</v>
      </c>
      <c r="C125" s="74">
        <v>0</v>
      </c>
      <c r="D125" s="74">
        <f t="shared" si="36"/>
        <v>0</v>
      </c>
      <c r="E125" s="74">
        <v>0</v>
      </c>
      <c r="F125" s="74">
        <v>0</v>
      </c>
      <c r="G125" s="74">
        <f t="shared" si="37"/>
        <v>0</v>
      </c>
      <c r="H125" s="59" t="s">
        <v>246</v>
      </c>
    </row>
    <row r="126" spans="1:8">
      <c r="A126" s="9" t="s">
        <v>54</v>
      </c>
      <c r="B126" s="74">
        <v>0</v>
      </c>
      <c r="C126" s="74">
        <v>0</v>
      </c>
      <c r="D126" s="74">
        <f t="shared" si="36"/>
        <v>0</v>
      </c>
      <c r="E126" s="74">
        <v>0</v>
      </c>
      <c r="F126" s="74">
        <v>0</v>
      </c>
      <c r="G126" s="74">
        <f t="shared" si="37"/>
        <v>0</v>
      </c>
      <c r="H126" s="59" t="s">
        <v>247</v>
      </c>
    </row>
    <row r="127" spans="1:8">
      <c r="A127" s="9" t="s">
        <v>55</v>
      </c>
      <c r="B127" s="118">
        <v>0</v>
      </c>
      <c r="C127" s="118">
        <v>3000000</v>
      </c>
      <c r="D127" s="74">
        <f t="shared" si="36"/>
        <v>3000000</v>
      </c>
      <c r="E127" s="118">
        <v>0</v>
      </c>
      <c r="F127" s="118">
        <v>0</v>
      </c>
      <c r="G127" s="74">
        <f t="shared" si="37"/>
        <v>3000000</v>
      </c>
      <c r="H127" s="59" t="s">
        <v>248</v>
      </c>
    </row>
    <row r="128" spans="1:8">
      <c r="A128" s="9" t="s">
        <v>56</v>
      </c>
      <c r="B128" s="74">
        <v>0</v>
      </c>
      <c r="C128" s="74">
        <v>0</v>
      </c>
      <c r="D128" s="74">
        <f t="shared" si="36"/>
        <v>0</v>
      </c>
      <c r="E128" s="74">
        <v>0</v>
      </c>
      <c r="F128" s="74">
        <v>0</v>
      </c>
      <c r="G128" s="74">
        <f t="shared" si="37"/>
        <v>0</v>
      </c>
      <c r="H128" s="59" t="s">
        <v>249</v>
      </c>
    </row>
    <row r="129" spans="1:8">
      <c r="A129" s="9" t="s">
        <v>57</v>
      </c>
      <c r="B129" s="118">
        <v>144420</v>
      </c>
      <c r="C129" s="118">
        <v>215000</v>
      </c>
      <c r="D129" s="74">
        <f t="shared" si="36"/>
        <v>359420</v>
      </c>
      <c r="E129" s="118">
        <v>155685.5</v>
      </c>
      <c r="F129" s="118">
        <v>155685.5</v>
      </c>
      <c r="G129" s="74">
        <f t="shared" si="37"/>
        <v>203734.5</v>
      </c>
      <c r="H129" s="59" t="s">
        <v>250</v>
      </c>
    </row>
    <row r="130" spans="1:8">
      <c r="A130" s="9" t="s">
        <v>58</v>
      </c>
      <c r="B130" s="74">
        <v>0</v>
      </c>
      <c r="C130" s="74">
        <v>0</v>
      </c>
      <c r="D130" s="74">
        <f t="shared" si="36"/>
        <v>0</v>
      </c>
      <c r="E130" s="74">
        <v>0</v>
      </c>
      <c r="F130" s="74">
        <v>0</v>
      </c>
      <c r="G130" s="74">
        <f t="shared" si="37"/>
        <v>0</v>
      </c>
      <c r="H130" s="59" t="s">
        <v>251</v>
      </c>
    </row>
    <row r="131" spans="1:8">
      <c r="A131" s="9" t="s">
        <v>59</v>
      </c>
      <c r="B131" s="74">
        <v>0</v>
      </c>
      <c r="C131" s="74">
        <v>0</v>
      </c>
      <c r="D131" s="74">
        <f t="shared" si="36"/>
        <v>0</v>
      </c>
      <c r="E131" s="74">
        <v>0</v>
      </c>
      <c r="F131" s="74">
        <v>0</v>
      </c>
      <c r="G131" s="74">
        <f t="shared" si="37"/>
        <v>0</v>
      </c>
      <c r="H131" s="59" t="s">
        <v>252</v>
      </c>
    </row>
    <row r="132" spans="1:8">
      <c r="A132" s="9" t="s">
        <v>60</v>
      </c>
      <c r="B132" s="74">
        <v>0</v>
      </c>
      <c r="C132" s="74">
        <v>0</v>
      </c>
      <c r="D132" s="74">
        <f t="shared" si="36"/>
        <v>0</v>
      </c>
      <c r="E132" s="74">
        <v>0</v>
      </c>
      <c r="F132" s="74">
        <v>0</v>
      </c>
      <c r="G132" s="74">
        <f t="shared" si="37"/>
        <v>0</v>
      </c>
      <c r="H132" s="59" t="s">
        <v>253</v>
      </c>
    </row>
    <row r="133" spans="1:8">
      <c r="A133" s="8" t="s">
        <v>61</v>
      </c>
      <c r="B133" s="74">
        <f>SUM(B134:B136)</f>
        <v>20418082.899999999</v>
      </c>
      <c r="C133" s="74">
        <f t="shared" ref="C133:G133" si="38">SUM(C134:C136)</f>
        <v>47359450.149999999</v>
      </c>
      <c r="D133" s="74">
        <f t="shared" si="38"/>
        <v>67777533.049999997</v>
      </c>
      <c r="E133" s="74">
        <f t="shared" si="38"/>
        <v>22839500.23</v>
      </c>
      <c r="F133" s="74">
        <f t="shared" si="38"/>
        <v>22706272.73</v>
      </c>
      <c r="G133" s="74">
        <f t="shared" si="38"/>
        <v>44938032.819999993</v>
      </c>
    </row>
    <row r="134" spans="1:8">
      <c r="A134" s="9" t="s">
        <v>62</v>
      </c>
      <c r="B134" s="118">
        <v>20418082.899999999</v>
      </c>
      <c r="C134" s="118">
        <v>47359450.149999999</v>
      </c>
      <c r="D134" s="74">
        <f t="shared" ref="D134:D157" si="39">B134+C134</f>
        <v>67777533.049999997</v>
      </c>
      <c r="E134" s="118">
        <v>22839500.23</v>
      </c>
      <c r="F134" s="118">
        <v>22706272.73</v>
      </c>
      <c r="G134" s="74">
        <f t="shared" ref="G134:G136" si="40">D134-E134</f>
        <v>44938032.819999993</v>
      </c>
      <c r="H134" s="60" t="s">
        <v>254</v>
      </c>
    </row>
    <row r="135" spans="1:8">
      <c r="A135" s="9" t="s">
        <v>63</v>
      </c>
      <c r="B135" s="74">
        <v>0</v>
      </c>
      <c r="C135" s="74">
        <v>0</v>
      </c>
      <c r="D135" s="74">
        <f t="shared" si="39"/>
        <v>0</v>
      </c>
      <c r="E135" s="74">
        <v>0</v>
      </c>
      <c r="F135" s="74">
        <v>0</v>
      </c>
      <c r="G135" s="74">
        <f t="shared" si="40"/>
        <v>0</v>
      </c>
      <c r="H135" s="60" t="s">
        <v>255</v>
      </c>
    </row>
    <row r="136" spans="1:8">
      <c r="A136" s="9" t="s">
        <v>64</v>
      </c>
      <c r="B136" s="74">
        <v>0</v>
      </c>
      <c r="C136" s="74">
        <v>0</v>
      </c>
      <c r="D136" s="74">
        <f t="shared" si="39"/>
        <v>0</v>
      </c>
      <c r="E136" s="74">
        <v>0</v>
      </c>
      <c r="F136" s="74">
        <v>0</v>
      </c>
      <c r="G136" s="74">
        <f t="shared" si="40"/>
        <v>0</v>
      </c>
      <c r="H136" s="60" t="s">
        <v>256</v>
      </c>
    </row>
    <row r="137" spans="1:8">
      <c r="A137" s="8" t="s">
        <v>65</v>
      </c>
      <c r="B137" s="74">
        <f>SUM(B138:B142,B144:B145)</f>
        <v>183832.5</v>
      </c>
      <c r="C137" s="74">
        <f t="shared" ref="C137:G137" si="41">SUM(C138:C142,C144:C145)</f>
        <v>0</v>
      </c>
      <c r="D137" s="74">
        <f t="shared" si="41"/>
        <v>183832.5</v>
      </c>
      <c r="E137" s="74">
        <f t="shared" si="41"/>
        <v>0</v>
      </c>
      <c r="F137" s="74">
        <f t="shared" si="41"/>
        <v>0</v>
      </c>
      <c r="G137" s="74">
        <f t="shared" si="41"/>
        <v>183832.5</v>
      </c>
    </row>
    <row r="138" spans="1:8">
      <c r="A138" s="9" t="s">
        <v>66</v>
      </c>
      <c r="B138" s="74">
        <v>0</v>
      </c>
      <c r="C138" s="74">
        <v>0</v>
      </c>
      <c r="D138" s="74">
        <f t="shared" si="39"/>
        <v>0</v>
      </c>
      <c r="E138" s="74">
        <v>0</v>
      </c>
      <c r="F138" s="74">
        <v>0</v>
      </c>
      <c r="G138" s="74">
        <f t="shared" ref="G138:G145" si="42">D138-E138</f>
        <v>0</v>
      </c>
      <c r="H138" s="61" t="s">
        <v>257</v>
      </c>
    </row>
    <row r="139" spans="1:8">
      <c r="A139" s="9" t="s">
        <v>67</v>
      </c>
      <c r="B139" s="74">
        <v>0</v>
      </c>
      <c r="C139" s="74">
        <v>0</v>
      </c>
      <c r="D139" s="74">
        <f t="shared" si="39"/>
        <v>0</v>
      </c>
      <c r="E139" s="74">
        <v>0</v>
      </c>
      <c r="F139" s="74">
        <v>0</v>
      </c>
      <c r="G139" s="74">
        <f t="shared" si="42"/>
        <v>0</v>
      </c>
      <c r="H139" s="61" t="s">
        <v>258</v>
      </c>
    </row>
    <row r="140" spans="1:8">
      <c r="A140" s="9" t="s">
        <v>68</v>
      </c>
      <c r="B140" s="74">
        <v>0</v>
      </c>
      <c r="C140" s="74">
        <v>0</v>
      </c>
      <c r="D140" s="74">
        <f t="shared" si="39"/>
        <v>0</v>
      </c>
      <c r="E140" s="74">
        <v>0</v>
      </c>
      <c r="F140" s="74">
        <v>0</v>
      </c>
      <c r="G140" s="74">
        <f t="shared" si="42"/>
        <v>0</v>
      </c>
      <c r="H140" s="61" t="s">
        <v>259</v>
      </c>
    </row>
    <row r="141" spans="1:8">
      <c r="A141" s="9" t="s">
        <v>69</v>
      </c>
      <c r="B141" s="74">
        <v>0</v>
      </c>
      <c r="C141" s="74">
        <v>0</v>
      </c>
      <c r="D141" s="74">
        <f t="shared" si="39"/>
        <v>0</v>
      </c>
      <c r="E141" s="74">
        <v>0</v>
      </c>
      <c r="F141" s="74">
        <v>0</v>
      </c>
      <c r="G141" s="74">
        <f t="shared" si="42"/>
        <v>0</v>
      </c>
      <c r="H141" s="61" t="s">
        <v>260</v>
      </c>
    </row>
    <row r="142" spans="1:8">
      <c r="A142" s="9" t="s">
        <v>70</v>
      </c>
      <c r="B142" s="74">
        <v>0</v>
      </c>
      <c r="C142" s="74">
        <v>0</v>
      </c>
      <c r="D142" s="74">
        <f t="shared" si="39"/>
        <v>0</v>
      </c>
      <c r="E142" s="74">
        <v>0</v>
      </c>
      <c r="F142" s="74">
        <v>0</v>
      </c>
      <c r="G142" s="74">
        <f t="shared" si="42"/>
        <v>0</v>
      </c>
      <c r="H142" s="61" t="s">
        <v>261</v>
      </c>
    </row>
    <row r="143" spans="1:8">
      <c r="A143" s="9" t="s">
        <v>71</v>
      </c>
      <c r="B143" s="74">
        <v>0</v>
      </c>
      <c r="C143" s="74">
        <v>0</v>
      </c>
      <c r="D143" s="74">
        <f t="shared" si="39"/>
        <v>0</v>
      </c>
      <c r="E143" s="74">
        <v>0</v>
      </c>
      <c r="F143" s="74">
        <v>0</v>
      </c>
      <c r="G143" s="74">
        <f t="shared" si="42"/>
        <v>0</v>
      </c>
      <c r="H143" s="61"/>
    </row>
    <row r="144" spans="1:8">
      <c r="A144" s="9" t="s">
        <v>72</v>
      </c>
      <c r="B144" s="74">
        <v>0</v>
      </c>
      <c r="C144" s="74">
        <v>0</v>
      </c>
      <c r="D144" s="74">
        <f t="shared" si="39"/>
        <v>0</v>
      </c>
      <c r="E144" s="74">
        <v>0</v>
      </c>
      <c r="F144" s="74">
        <v>0</v>
      </c>
      <c r="G144" s="74">
        <f t="shared" si="42"/>
        <v>0</v>
      </c>
      <c r="H144" s="61" t="s">
        <v>262</v>
      </c>
    </row>
    <row r="145" spans="1:8">
      <c r="A145" s="9" t="s">
        <v>73</v>
      </c>
      <c r="B145" s="118">
        <v>183832.5</v>
      </c>
      <c r="C145" s="118">
        <v>0</v>
      </c>
      <c r="D145" s="74">
        <f t="shared" si="39"/>
        <v>183832.5</v>
      </c>
      <c r="E145" s="118">
        <v>0</v>
      </c>
      <c r="F145" s="118">
        <v>0</v>
      </c>
      <c r="G145" s="74">
        <f t="shared" si="42"/>
        <v>183832.5</v>
      </c>
      <c r="H145" s="61" t="s">
        <v>263</v>
      </c>
    </row>
    <row r="146" spans="1:8">
      <c r="A146" s="8" t="s">
        <v>74</v>
      </c>
      <c r="B146" s="74">
        <f>SUM(B147:B149)</f>
        <v>12000000</v>
      </c>
      <c r="C146" s="74">
        <f t="shared" ref="C146:G146" si="43">SUM(C147:C149)</f>
        <v>2245000</v>
      </c>
      <c r="D146" s="74">
        <f t="shared" si="43"/>
        <v>14245000</v>
      </c>
      <c r="E146" s="74">
        <f t="shared" si="43"/>
        <v>8791812.7599999998</v>
      </c>
      <c r="F146" s="74">
        <f t="shared" si="43"/>
        <v>8791812.7599999998</v>
      </c>
      <c r="G146" s="74">
        <f t="shared" si="43"/>
        <v>5453187.2400000002</v>
      </c>
    </row>
    <row r="147" spans="1:8">
      <c r="A147" s="9" t="s">
        <v>75</v>
      </c>
      <c r="B147" s="74">
        <v>0</v>
      </c>
      <c r="C147" s="74">
        <v>0</v>
      </c>
      <c r="D147" s="74">
        <f t="shared" si="39"/>
        <v>0</v>
      </c>
      <c r="E147" s="74">
        <v>0</v>
      </c>
      <c r="F147" s="74">
        <v>0</v>
      </c>
      <c r="G147" s="74">
        <f t="shared" ref="G147:G149" si="44">D147-E147</f>
        <v>0</v>
      </c>
      <c r="H147" s="62" t="s">
        <v>264</v>
      </c>
    </row>
    <row r="148" spans="1:8">
      <c r="A148" s="9" t="s">
        <v>76</v>
      </c>
      <c r="B148" s="74">
        <v>0</v>
      </c>
      <c r="C148" s="74">
        <v>0</v>
      </c>
      <c r="D148" s="74">
        <f t="shared" si="39"/>
        <v>0</v>
      </c>
      <c r="E148" s="74">
        <v>0</v>
      </c>
      <c r="F148" s="74">
        <v>0</v>
      </c>
      <c r="G148" s="74">
        <f t="shared" si="44"/>
        <v>0</v>
      </c>
      <c r="H148" s="62" t="s">
        <v>265</v>
      </c>
    </row>
    <row r="149" spans="1:8">
      <c r="A149" s="9" t="s">
        <v>77</v>
      </c>
      <c r="B149" s="118">
        <v>12000000</v>
      </c>
      <c r="C149" s="118">
        <v>2245000</v>
      </c>
      <c r="D149" s="74">
        <f t="shared" si="39"/>
        <v>14245000</v>
      </c>
      <c r="E149" s="118">
        <v>8791812.7599999998</v>
      </c>
      <c r="F149" s="118">
        <v>8791812.7599999998</v>
      </c>
      <c r="G149" s="74">
        <f t="shared" si="44"/>
        <v>5453187.2400000002</v>
      </c>
      <c r="H149" s="62" t="s">
        <v>266</v>
      </c>
    </row>
    <row r="150" spans="1:8">
      <c r="A150" s="8" t="s">
        <v>78</v>
      </c>
      <c r="B150" s="74">
        <f>SUM(B151:B157)</f>
        <v>0</v>
      </c>
      <c r="C150" s="74">
        <f t="shared" ref="C150:G150" si="45">SUM(C151:C157)</f>
        <v>0</v>
      </c>
      <c r="D150" s="74">
        <f t="shared" si="45"/>
        <v>0</v>
      </c>
      <c r="E150" s="74">
        <f t="shared" si="45"/>
        <v>0</v>
      </c>
      <c r="F150" s="74">
        <f t="shared" si="45"/>
        <v>0</v>
      </c>
      <c r="G150" s="74">
        <f t="shared" si="45"/>
        <v>0</v>
      </c>
    </row>
    <row r="151" spans="1:8">
      <c r="A151" s="9" t="s">
        <v>79</v>
      </c>
      <c r="B151" s="74">
        <v>0</v>
      </c>
      <c r="C151" s="74">
        <v>0</v>
      </c>
      <c r="D151" s="74">
        <f t="shared" si="39"/>
        <v>0</v>
      </c>
      <c r="E151" s="74">
        <v>0</v>
      </c>
      <c r="F151" s="74">
        <v>0</v>
      </c>
      <c r="G151" s="74">
        <f t="shared" ref="G151:G157" si="46">D151-E151</f>
        <v>0</v>
      </c>
      <c r="H151" s="63" t="s">
        <v>267</v>
      </c>
    </row>
    <row r="152" spans="1:8">
      <c r="A152" s="9" t="s">
        <v>80</v>
      </c>
      <c r="B152" s="74">
        <v>0</v>
      </c>
      <c r="C152" s="74">
        <v>0</v>
      </c>
      <c r="D152" s="74">
        <f t="shared" si="39"/>
        <v>0</v>
      </c>
      <c r="E152" s="74">
        <v>0</v>
      </c>
      <c r="F152" s="74">
        <v>0</v>
      </c>
      <c r="G152" s="74">
        <f t="shared" si="46"/>
        <v>0</v>
      </c>
      <c r="H152" s="63" t="s">
        <v>268</v>
      </c>
    </row>
    <row r="153" spans="1:8">
      <c r="A153" s="9" t="s">
        <v>81</v>
      </c>
      <c r="B153" s="74">
        <v>0</v>
      </c>
      <c r="C153" s="74">
        <v>0</v>
      </c>
      <c r="D153" s="74">
        <f t="shared" si="39"/>
        <v>0</v>
      </c>
      <c r="E153" s="74">
        <v>0</v>
      </c>
      <c r="F153" s="74">
        <v>0</v>
      </c>
      <c r="G153" s="74">
        <f t="shared" si="46"/>
        <v>0</v>
      </c>
      <c r="H153" s="63" t="s">
        <v>269</v>
      </c>
    </row>
    <row r="154" spans="1:8">
      <c r="A154" s="2" t="s">
        <v>82</v>
      </c>
      <c r="B154" s="74">
        <v>0</v>
      </c>
      <c r="C154" s="74">
        <v>0</v>
      </c>
      <c r="D154" s="74">
        <f t="shared" si="39"/>
        <v>0</v>
      </c>
      <c r="E154" s="74">
        <v>0</v>
      </c>
      <c r="F154" s="74">
        <v>0</v>
      </c>
      <c r="G154" s="74">
        <f t="shared" si="46"/>
        <v>0</v>
      </c>
      <c r="H154" s="63" t="s">
        <v>270</v>
      </c>
    </row>
    <row r="155" spans="1:8">
      <c r="A155" s="9" t="s">
        <v>83</v>
      </c>
      <c r="B155" s="74">
        <v>0</v>
      </c>
      <c r="C155" s="74">
        <v>0</v>
      </c>
      <c r="D155" s="74">
        <f t="shared" si="39"/>
        <v>0</v>
      </c>
      <c r="E155" s="74">
        <v>0</v>
      </c>
      <c r="F155" s="74">
        <v>0</v>
      </c>
      <c r="G155" s="74">
        <f t="shared" si="46"/>
        <v>0</v>
      </c>
      <c r="H155" s="63" t="s">
        <v>271</v>
      </c>
    </row>
    <row r="156" spans="1:8">
      <c r="A156" s="9" t="s">
        <v>84</v>
      </c>
      <c r="B156" s="74">
        <v>0</v>
      </c>
      <c r="C156" s="74">
        <v>0</v>
      </c>
      <c r="D156" s="74">
        <f t="shared" si="39"/>
        <v>0</v>
      </c>
      <c r="E156" s="74">
        <v>0</v>
      </c>
      <c r="F156" s="74">
        <v>0</v>
      </c>
      <c r="G156" s="74">
        <f t="shared" si="46"/>
        <v>0</v>
      </c>
      <c r="H156" s="63" t="s">
        <v>272</v>
      </c>
    </row>
    <row r="157" spans="1:8">
      <c r="A157" s="9" t="s">
        <v>85</v>
      </c>
      <c r="B157" s="74">
        <v>0</v>
      </c>
      <c r="C157" s="74">
        <v>0</v>
      </c>
      <c r="D157" s="74">
        <f t="shared" si="39"/>
        <v>0</v>
      </c>
      <c r="E157" s="74">
        <v>0</v>
      </c>
      <c r="F157" s="74">
        <v>0</v>
      </c>
      <c r="G157" s="74">
        <f t="shared" si="46"/>
        <v>0</v>
      </c>
      <c r="H157" s="63" t="s">
        <v>273</v>
      </c>
    </row>
    <row r="158" spans="1:8">
      <c r="A158" s="3"/>
      <c r="B158" s="75"/>
      <c r="C158" s="75"/>
      <c r="D158" s="75"/>
      <c r="E158" s="75"/>
      <c r="F158" s="75"/>
      <c r="G158" s="75"/>
    </row>
    <row r="159" spans="1:8">
      <c r="A159" s="4" t="s">
        <v>87</v>
      </c>
      <c r="B159" s="73">
        <f>B9+B84</f>
        <v>365503763.34000003</v>
      </c>
      <c r="C159" s="73">
        <f t="shared" ref="C159:G159" si="47">C9+C84</f>
        <v>175718893.52000001</v>
      </c>
      <c r="D159" s="73">
        <f t="shared" si="47"/>
        <v>541222656.86000013</v>
      </c>
      <c r="E159" s="73">
        <f t="shared" si="47"/>
        <v>166193694.52999997</v>
      </c>
      <c r="F159" s="73">
        <f t="shared" si="47"/>
        <v>165755219.84</v>
      </c>
      <c r="G159" s="73">
        <f t="shared" si="47"/>
        <v>375028962.32999998</v>
      </c>
    </row>
    <row r="160" spans="1:8">
      <c r="A160" s="6"/>
      <c r="B160" s="72"/>
      <c r="C160" s="72"/>
      <c r="D160" s="72"/>
      <c r="E160" s="72"/>
      <c r="F160" s="72"/>
      <c r="G160" s="72"/>
    </row>
    <row r="161" spans="1:1">
      <c r="A161" s="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showGridLines="0" topLeftCell="A41" zoomScaleNormal="100" workbookViewId="0">
      <selection activeCell="A63" sqref="A63:J63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91" t="s">
        <v>88</v>
      </c>
      <c r="B1" s="91"/>
      <c r="C1" s="91"/>
      <c r="D1" s="91"/>
      <c r="E1" s="91"/>
      <c r="F1" s="91"/>
      <c r="G1" s="91"/>
    </row>
    <row r="2" spans="1:7">
      <c r="A2" s="106" t="s">
        <v>331</v>
      </c>
      <c r="B2" s="107"/>
      <c r="C2" s="107"/>
      <c r="D2" s="107"/>
      <c r="E2" s="107"/>
      <c r="F2" s="107"/>
      <c r="G2" s="108"/>
    </row>
    <row r="3" spans="1:7">
      <c r="A3" s="109" t="s">
        <v>1</v>
      </c>
      <c r="B3" s="110"/>
      <c r="C3" s="110"/>
      <c r="D3" s="110"/>
      <c r="E3" s="110"/>
      <c r="F3" s="110"/>
      <c r="G3" s="111"/>
    </row>
    <row r="4" spans="1:7">
      <c r="A4" s="109" t="s">
        <v>89</v>
      </c>
      <c r="B4" s="110"/>
      <c r="C4" s="110"/>
      <c r="D4" s="110"/>
      <c r="E4" s="110"/>
      <c r="F4" s="110"/>
      <c r="G4" s="111"/>
    </row>
    <row r="5" spans="1:7">
      <c r="A5" s="112" t="s">
        <v>332</v>
      </c>
      <c r="B5" s="113"/>
      <c r="C5" s="113"/>
      <c r="D5" s="113"/>
      <c r="E5" s="113"/>
      <c r="F5" s="113"/>
      <c r="G5" s="114"/>
    </row>
    <row r="6" spans="1:7">
      <c r="A6" s="99" t="s">
        <v>3</v>
      </c>
      <c r="B6" s="100"/>
      <c r="C6" s="100"/>
      <c r="D6" s="100"/>
      <c r="E6" s="100"/>
      <c r="F6" s="100"/>
      <c r="G6" s="101"/>
    </row>
    <row r="7" spans="1:7">
      <c r="A7" s="102" t="s">
        <v>4</v>
      </c>
      <c r="B7" s="103" t="s">
        <v>5</v>
      </c>
      <c r="C7" s="103"/>
      <c r="D7" s="103"/>
      <c r="E7" s="103"/>
      <c r="F7" s="103"/>
      <c r="G7" s="104" t="s">
        <v>6</v>
      </c>
    </row>
    <row r="8" spans="1:7" ht="30">
      <c r="A8" s="98"/>
      <c r="B8" s="42" t="s">
        <v>7</v>
      </c>
      <c r="C8" s="43" t="s">
        <v>90</v>
      </c>
      <c r="D8" s="42" t="s">
        <v>91</v>
      </c>
      <c r="E8" s="42" t="s">
        <v>10</v>
      </c>
      <c r="F8" s="42" t="s">
        <v>92</v>
      </c>
      <c r="G8" s="105"/>
    </row>
    <row r="9" spans="1:7">
      <c r="A9" s="14" t="s">
        <v>93</v>
      </c>
      <c r="B9" s="76">
        <f>SUM(B10:B50)</f>
        <v>243738716.98999998</v>
      </c>
      <c r="C9" s="76">
        <f t="shared" ref="C9:G9" si="0">SUM(C10:C50)</f>
        <v>96396916.299999997</v>
      </c>
      <c r="D9" s="76">
        <f t="shared" si="0"/>
        <v>340135633.29000002</v>
      </c>
      <c r="E9" s="76">
        <f t="shared" si="0"/>
        <v>91598426.870000005</v>
      </c>
      <c r="F9" s="76">
        <f t="shared" si="0"/>
        <v>90965000.980000004</v>
      </c>
      <c r="G9" s="76">
        <f t="shared" si="0"/>
        <v>248537206.42000011</v>
      </c>
    </row>
    <row r="10" spans="1:7">
      <c r="A10" s="119" t="s">
        <v>333</v>
      </c>
      <c r="B10" s="120">
        <v>1034066.56</v>
      </c>
      <c r="C10" s="120">
        <v>2972.65</v>
      </c>
      <c r="D10" s="77">
        <f>B10+C10</f>
        <v>1037039.2100000001</v>
      </c>
      <c r="E10" s="120">
        <v>397161.31</v>
      </c>
      <c r="F10" s="120">
        <v>405320.23</v>
      </c>
      <c r="G10" s="77">
        <f>D10-E10</f>
        <v>639877.90000000014</v>
      </c>
    </row>
    <row r="11" spans="1:7">
      <c r="A11" s="119" t="s">
        <v>334</v>
      </c>
      <c r="B11" s="120">
        <v>1034066.58</v>
      </c>
      <c r="C11" s="120">
        <v>0</v>
      </c>
      <c r="D11" s="77">
        <f t="shared" ref="D11:D17" si="1">B11+C11</f>
        <v>1034066.58</v>
      </c>
      <c r="E11" s="120">
        <v>376305.77</v>
      </c>
      <c r="F11" s="120">
        <v>376323.22</v>
      </c>
      <c r="G11" s="77">
        <f t="shared" ref="G11:G17" si="2">D11-E11</f>
        <v>657760.80999999994</v>
      </c>
    </row>
    <row r="12" spans="1:7">
      <c r="A12" s="119" t="s">
        <v>335</v>
      </c>
      <c r="B12" s="120">
        <v>1034066.59</v>
      </c>
      <c r="C12" s="120">
        <v>3062.01</v>
      </c>
      <c r="D12" s="77">
        <f t="shared" si="1"/>
        <v>1037128.6</v>
      </c>
      <c r="E12" s="120">
        <v>418848.63</v>
      </c>
      <c r="F12" s="120">
        <v>426095.45</v>
      </c>
      <c r="G12" s="77">
        <f t="shared" si="2"/>
        <v>618279.97</v>
      </c>
    </row>
    <row r="13" spans="1:7">
      <c r="A13" s="119" t="s">
        <v>336</v>
      </c>
      <c r="B13" s="120">
        <v>1034066.59</v>
      </c>
      <c r="C13" s="120">
        <v>80575.92</v>
      </c>
      <c r="D13" s="77">
        <f t="shared" si="1"/>
        <v>1114642.51</v>
      </c>
      <c r="E13" s="120">
        <v>424307.83</v>
      </c>
      <c r="F13" s="120">
        <v>424325.28</v>
      </c>
      <c r="G13" s="77">
        <f t="shared" si="2"/>
        <v>690334.67999999993</v>
      </c>
    </row>
    <row r="14" spans="1:7">
      <c r="A14" s="119" t="s">
        <v>337</v>
      </c>
      <c r="B14" s="120">
        <v>1034066.59</v>
      </c>
      <c r="C14" s="120">
        <v>59798.6</v>
      </c>
      <c r="D14" s="77">
        <f t="shared" si="1"/>
        <v>1093865.19</v>
      </c>
      <c r="E14" s="120">
        <v>450317.58</v>
      </c>
      <c r="F14" s="120">
        <v>450335.03</v>
      </c>
      <c r="G14" s="77">
        <f t="shared" si="2"/>
        <v>643547.60999999987</v>
      </c>
    </row>
    <row r="15" spans="1:7">
      <c r="A15" s="119" t="s">
        <v>338</v>
      </c>
      <c r="B15" s="120">
        <v>1034066.59</v>
      </c>
      <c r="C15" s="120">
        <v>0</v>
      </c>
      <c r="D15" s="77">
        <f t="shared" si="1"/>
        <v>1034066.59</v>
      </c>
      <c r="E15" s="120">
        <v>358065.9</v>
      </c>
      <c r="F15" s="120">
        <v>358083.35</v>
      </c>
      <c r="G15" s="77">
        <f t="shared" si="2"/>
        <v>676000.69</v>
      </c>
    </row>
    <row r="16" spans="1:7">
      <c r="A16" s="119" t="s">
        <v>339</v>
      </c>
      <c r="B16" s="120">
        <v>1034066.59</v>
      </c>
      <c r="C16" s="120">
        <v>0</v>
      </c>
      <c r="D16" s="77">
        <f t="shared" si="1"/>
        <v>1034066.59</v>
      </c>
      <c r="E16" s="120">
        <v>496124.71</v>
      </c>
      <c r="F16" s="120">
        <v>496142.16</v>
      </c>
      <c r="G16" s="77">
        <f t="shared" si="2"/>
        <v>537941.87999999989</v>
      </c>
    </row>
    <row r="17" spans="1:7">
      <c r="A17" s="119" t="s">
        <v>340</v>
      </c>
      <c r="B17" s="120">
        <v>1034066.59</v>
      </c>
      <c r="C17" s="120">
        <v>0</v>
      </c>
      <c r="D17" s="77">
        <f t="shared" si="1"/>
        <v>1034066.59</v>
      </c>
      <c r="E17" s="120">
        <v>332218.88</v>
      </c>
      <c r="F17" s="120">
        <v>332236.33</v>
      </c>
      <c r="G17" s="77">
        <f t="shared" si="2"/>
        <v>701847.71</v>
      </c>
    </row>
    <row r="18" spans="1:7" s="18" customFormat="1">
      <c r="A18" s="119" t="s">
        <v>341</v>
      </c>
      <c r="B18" s="120">
        <v>640888.84</v>
      </c>
      <c r="C18" s="120">
        <v>590000</v>
      </c>
      <c r="D18" s="77">
        <f t="shared" ref="D18" si="3">B18+C18</f>
        <v>1230888.8399999999</v>
      </c>
      <c r="E18" s="120">
        <v>235499.28</v>
      </c>
      <c r="F18" s="120">
        <v>240087.15</v>
      </c>
      <c r="G18" s="77">
        <f t="shared" ref="G18" si="4">D18-E18</f>
        <v>995389.55999999982</v>
      </c>
    </row>
    <row r="19" spans="1:7" s="18" customFormat="1">
      <c r="A19" s="119" t="s">
        <v>342</v>
      </c>
      <c r="B19" s="120">
        <v>75963.13</v>
      </c>
      <c r="C19" s="120">
        <v>0</v>
      </c>
      <c r="D19" s="77">
        <f t="shared" ref="D19" si="5">B19+C19</f>
        <v>75963.13</v>
      </c>
      <c r="E19" s="120">
        <v>0</v>
      </c>
      <c r="F19" s="120">
        <v>0</v>
      </c>
      <c r="G19" s="77">
        <f t="shared" ref="G19" si="6">D19-E19</f>
        <v>75963.13</v>
      </c>
    </row>
    <row r="20" spans="1:7" s="18" customFormat="1">
      <c r="A20" s="119" t="s">
        <v>343</v>
      </c>
      <c r="B20" s="120">
        <v>1405146.4</v>
      </c>
      <c r="C20" s="120">
        <v>94641.87</v>
      </c>
      <c r="D20" s="77">
        <f t="shared" ref="D20" si="7">B20+C20</f>
        <v>1499788.27</v>
      </c>
      <c r="E20" s="120">
        <v>552586.47</v>
      </c>
      <c r="F20" s="120">
        <v>556661.98</v>
      </c>
      <c r="G20" s="77">
        <f t="shared" ref="G20" si="8">D20-E20</f>
        <v>947201.8</v>
      </c>
    </row>
    <row r="21" spans="1:7" s="18" customFormat="1">
      <c r="A21" s="119" t="s">
        <v>344</v>
      </c>
      <c r="B21" s="120">
        <v>87020768.959999993</v>
      </c>
      <c r="C21" s="120">
        <v>28882482.760000002</v>
      </c>
      <c r="D21" s="77">
        <f t="shared" ref="D21" si="9">B21+C21</f>
        <v>115903251.72</v>
      </c>
      <c r="E21" s="120">
        <v>17384984.940000001</v>
      </c>
      <c r="F21" s="120">
        <v>17317555.25</v>
      </c>
      <c r="G21" s="77">
        <f t="shared" ref="G21" si="10">D21-E21</f>
        <v>98518266.780000001</v>
      </c>
    </row>
    <row r="22" spans="1:7" s="18" customFormat="1">
      <c r="A22" s="119" t="s">
        <v>345</v>
      </c>
      <c r="B22" s="120">
        <v>7627736.8899999997</v>
      </c>
      <c r="C22" s="120">
        <v>50600</v>
      </c>
      <c r="D22" s="77">
        <f t="shared" ref="D22" si="11">B22+C22</f>
        <v>7678336.8899999997</v>
      </c>
      <c r="E22" s="120">
        <v>2815859.84</v>
      </c>
      <c r="F22" s="120">
        <v>2841592.89</v>
      </c>
      <c r="G22" s="77">
        <f t="shared" ref="G22" si="12">D22-E22</f>
        <v>4862477.05</v>
      </c>
    </row>
    <row r="23" spans="1:7" s="18" customFormat="1">
      <c r="A23" s="119" t="s">
        <v>346</v>
      </c>
      <c r="B23" s="120">
        <v>2106459.5699999998</v>
      </c>
      <c r="C23" s="120">
        <v>923300</v>
      </c>
      <c r="D23" s="77">
        <f t="shared" ref="D23" si="13">B23+C23</f>
        <v>3029759.57</v>
      </c>
      <c r="E23" s="120">
        <v>1108469.26</v>
      </c>
      <c r="F23" s="120">
        <v>1112584.1499999999</v>
      </c>
      <c r="G23" s="77">
        <f t="shared" ref="G23" si="14">D23-E23</f>
        <v>1921290.3099999998</v>
      </c>
    </row>
    <row r="24" spans="1:7" s="18" customFormat="1">
      <c r="A24" s="119" t="s">
        <v>347</v>
      </c>
      <c r="B24" s="120">
        <v>19337.57</v>
      </c>
      <c r="C24" s="120">
        <v>0</v>
      </c>
      <c r="D24" s="77">
        <f t="shared" ref="D24" si="15">B24+C24</f>
        <v>19337.57</v>
      </c>
      <c r="E24" s="120">
        <v>354.17</v>
      </c>
      <c r="F24" s="120">
        <v>354.17</v>
      </c>
      <c r="G24" s="77">
        <f t="shared" ref="G24" si="16">D24-E24</f>
        <v>18983.400000000001</v>
      </c>
    </row>
    <row r="25" spans="1:7" s="18" customFormat="1">
      <c r="A25" s="119" t="s">
        <v>348</v>
      </c>
      <c r="B25" s="120">
        <v>1566977.51</v>
      </c>
      <c r="C25" s="120">
        <v>165600</v>
      </c>
      <c r="D25" s="77">
        <f t="shared" ref="D25" si="17">B25+C25</f>
        <v>1732577.51</v>
      </c>
      <c r="E25" s="120">
        <v>655656.46</v>
      </c>
      <c r="F25" s="120">
        <v>662656.29</v>
      </c>
      <c r="G25" s="77">
        <f t="shared" ref="G25" si="18">D25-E25</f>
        <v>1076921.05</v>
      </c>
    </row>
    <row r="26" spans="1:7" s="18" customFormat="1">
      <c r="A26" s="119" t="s">
        <v>349</v>
      </c>
      <c r="B26" s="120">
        <v>1649005.02</v>
      </c>
      <c r="C26" s="120">
        <v>3383291</v>
      </c>
      <c r="D26" s="77">
        <f t="shared" ref="D26" si="19">B26+C26</f>
        <v>5032296.0199999996</v>
      </c>
      <c r="E26" s="120">
        <v>937007.93</v>
      </c>
      <c r="F26" s="120">
        <v>919824.93</v>
      </c>
      <c r="G26" s="77">
        <f t="shared" ref="G26" si="20">D26-E26</f>
        <v>4095288.0899999994</v>
      </c>
    </row>
    <row r="27" spans="1:7" s="18" customFormat="1">
      <c r="A27" s="119" t="s">
        <v>350</v>
      </c>
      <c r="B27" s="120">
        <v>8390032.1199999992</v>
      </c>
      <c r="C27" s="120">
        <v>480600</v>
      </c>
      <c r="D27" s="77">
        <f t="shared" ref="D27" si="21">B27+C27</f>
        <v>8870632.1199999992</v>
      </c>
      <c r="E27" s="120">
        <v>3241744.09</v>
      </c>
      <c r="F27" s="120">
        <v>3278087.5</v>
      </c>
      <c r="G27" s="77">
        <f t="shared" ref="G27" si="22">D27-E27</f>
        <v>5628888.0299999993</v>
      </c>
    </row>
    <row r="28" spans="1:7" s="18" customFormat="1">
      <c r="A28" s="119" t="s">
        <v>351</v>
      </c>
      <c r="B28" s="120">
        <v>5399652.5300000003</v>
      </c>
      <c r="C28" s="120">
        <v>4433484.29</v>
      </c>
      <c r="D28" s="77">
        <f t="shared" ref="D28" si="23">B28+C28</f>
        <v>9833136.8200000003</v>
      </c>
      <c r="E28" s="120">
        <v>3489709.75</v>
      </c>
      <c r="F28" s="120">
        <v>3526904.66</v>
      </c>
      <c r="G28" s="77">
        <f t="shared" ref="G28" si="24">D28-E28</f>
        <v>6343427.0700000003</v>
      </c>
    </row>
    <row r="29" spans="1:7" s="18" customFormat="1">
      <c r="A29" s="119" t="s">
        <v>352</v>
      </c>
      <c r="B29" s="120">
        <v>3498043.13</v>
      </c>
      <c r="C29" s="120">
        <v>101425.98</v>
      </c>
      <c r="D29" s="77">
        <f t="shared" ref="D29" si="25">B29+C29</f>
        <v>3599469.11</v>
      </c>
      <c r="E29" s="120">
        <v>1315565.03</v>
      </c>
      <c r="F29" s="120">
        <v>1334071.45</v>
      </c>
      <c r="G29" s="77">
        <f t="shared" ref="G29" si="26">D29-E29</f>
        <v>2283904.08</v>
      </c>
    </row>
    <row r="30" spans="1:7" s="18" customFormat="1">
      <c r="A30" s="119" t="s">
        <v>353</v>
      </c>
      <c r="B30" s="120">
        <v>912979.28</v>
      </c>
      <c r="C30" s="120">
        <v>0</v>
      </c>
      <c r="D30" s="77">
        <f t="shared" ref="D30" si="27">B30+C30</f>
        <v>912979.28</v>
      </c>
      <c r="E30" s="120">
        <v>348834.66</v>
      </c>
      <c r="F30" s="120">
        <v>353670.55</v>
      </c>
      <c r="G30" s="77">
        <f t="shared" ref="G30" si="28">D30-E30</f>
        <v>564144.62000000011</v>
      </c>
    </row>
    <row r="31" spans="1:7" s="18" customFormat="1">
      <c r="A31" s="119" t="s">
        <v>354</v>
      </c>
      <c r="B31" s="120">
        <v>4963502.0999999996</v>
      </c>
      <c r="C31" s="120">
        <v>287826.07</v>
      </c>
      <c r="D31" s="77">
        <f t="shared" ref="D31" si="29">B31+C31</f>
        <v>5251328.17</v>
      </c>
      <c r="E31" s="120">
        <v>1944540.51</v>
      </c>
      <c r="F31" s="120">
        <v>1902068.06</v>
      </c>
      <c r="G31" s="77">
        <f t="shared" ref="G31" si="30">D31-E31</f>
        <v>3306787.66</v>
      </c>
    </row>
    <row r="32" spans="1:7" s="18" customFormat="1">
      <c r="A32" s="119" t="s">
        <v>355</v>
      </c>
      <c r="B32" s="120">
        <v>35393365.310000002</v>
      </c>
      <c r="C32" s="120">
        <v>4330204.67</v>
      </c>
      <c r="D32" s="77">
        <f t="shared" ref="D32" si="31">B32+C32</f>
        <v>39723569.980000004</v>
      </c>
      <c r="E32" s="120">
        <v>17793531.170000002</v>
      </c>
      <c r="F32" s="120">
        <v>16935694.120000001</v>
      </c>
      <c r="G32" s="77">
        <f t="shared" ref="G32" si="32">D32-E32</f>
        <v>21930038.810000002</v>
      </c>
    </row>
    <row r="33" spans="1:7" s="18" customFormat="1">
      <c r="A33" s="119" t="s">
        <v>356</v>
      </c>
      <c r="B33" s="120">
        <v>3545665.33</v>
      </c>
      <c r="C33" s="120">
        <v>595000</v>
      </c>
      <c r="D33" s="77">
        <f t="shared" ref="D33" si="33">B33+C33</f>
        <v>4140665.33</v>
      </c>
      <c r="E33" s="120">
        <v>1572517.72</v>
      </c>
      <c r="F33" s="120">
        <v>1593567.92</v>
      </c>
      <c r="G33" s="77">
        <f t="shared" ref="G33" si="34">D33-E33</f>
        <v>2568147.6100000003</v>
      </c>
    </row>
    <row r="34" spans="1:7" s="18" customFormat="1">
      <c r="A34" s="119" t="s">
        <v>357</v>
      </c>
      <c r="B34" s="120">
        <v>1100000</v>
      </c>
      <c r="C34" s="120">
        <v>2175400</v>
      </c>
      <c r="D34" s="77">
        <f t="shared" ref="D34" si="35">B34+C34</f>
        <v>3275400</v>
      </c>
      <c r="E34" s="120">
        <v>0</v>
      </c>
      <c r="F34" s="120">
        <v>0</v>
      </c>
      <c r="G34" s="77">
        <f t="shared" ref="G34" si="36">D34-E34</f>
        <v>3275400</v>
      </c>
    </row>
    <row r="35" spans="1:7" s="18" customFormat="1">
      <c r="A35" s="119" t="s">
        <v>358</v>
      </c>
      <c r="B35" s="120">
        <v>0</v>
      </c>
      <c r="C35" s="120">
        <v>887800</v>
      </c>
      <c r="D35" s="77">
        <f t="shared" ref="D35" si="37">B35+C35</f>
        <v>887800</v>
      </c>
      <c r="E35" s="120">
        <v>0</v>
      </c>
      <c r="F35" s="120">
        <v>0</v>
      </c>
      <c r="G35" s="77">
        <f t="shared" ref="G35" si="38">D35-E35</f>
        <v>887800</v>
      </c>
    </row>
    <row r="36" spans="1:7" s="18" customFormat="1">
      <c r="A36" s="119" t="s">
        <v>359</v>
      </c>
      <c r="B36" s="120">
        <v>4315728.59</v>
      </c>
      <c r="C36" s="120">
        <v>50600</v>
      </c>
      <c r="D36" s="77">
        <f t="shared" ref="D36" si="39">B36+C36</f>
        <v>4366328.59</v>
      </c>
      <c r="E36" s="120">
        <v>2171915.71</v>
      </c>
      <c r="F36" s="120">
        <v>2185907.5699999998</v>
      </c>
      <c r="G36" s="77">
        <f t="shared" ref="G36" si="40">D36-E36</f>
        <v>2194412.88</v>
      </c>
    </row>
    <row r="37" spans="1:7" s="18" customFormat="1">
      <c r="A37" s="119" t="s">
        <v>360</v>
      </c>
      <c r="B37" s="120">
        <v>557900.89</v>
      </c>
      <c r="C37" s="120">
        <v>0</v>
      </c>
      <c r="D37" s="77">
        <f t="shared" ref="D37" si="41">B37+C37</f>
        <v>557900.89</v>
      </c>
      <c r="E37" s="120">
        <v>218092.62</v>
      </c>
      <c r="F37" s="120">
        <v>218107.63</v>
      </c>
      <c r="G37" s="77">
        <f t="shared" ref="G37" si="42">D37-E37</f>
        <v>339808.27</v>
      </c>
    </row>
    <row r="38" spans="1:7" s="18" customFormat="1">
      <c r="A38" s="119" t="s">
        <v>361</v>
      </c>
      <c r="B38" s="120">
        <v>2999543.27</v>
      </c>
      <c r="C38" s="120">
        <v>207134</v>
      </c>
      <c r="D38" s="77">
        <f t="shared" ref="D38" si="43">B38+C38</f>
        <v>3206677.27</v>
      </c>
      <c r="E38" s="120">
        <v>873315.27</v>
      </c>
      <c r="F38" s="120">
        <v>883329.52</v>
      </c>
      <c r="G38" s="77">
        <f t="shared" ref="G38" si="44">D38-E38</f>
        <v>2333362</v>
      </c>
    </row>
    <row r="39" spans="1:7" s="18" customFormat="1">
      <c r="A39" s="119" t="s">
        <v>362</v>
      </c>
      <c r="B39" s="120">
        <v>4219225.38</v>
      </c>
      <c r="C39" s="120">
        <v>50600</v>
      </c>
      <c r="D39" s="77">
        <f t="shared" ref="D39" si="45">B39+C39</f>
        <v>4269825.38</v>
      </c>
      <c r="E39" s="120">
        <v>1562857.76</v>
      </c>
      <c r="F39" s="120">
        <v>1578538.55</v>
      </c>
      <c r="G39" s="77">
        <f t="shared" ref="G39" si="46">D39-E39</f>
        <v>2706967.62</v>
      </c>
    </row>
    <row r="40" spans="1:7" s="18" customFormat="1">
      <c r="A40" s="119" t="s">
        <v>363</v>
      </c>
      <c r="B40" s="120">
        <v>9452387.6600000001</v>
      </c>
      <c r="C40" s="120">
        <v>9354653.4900000002</v>
      </c>
      <c r="D40" s="77">
        <f t="shared" ref="D40" si="47">B40+C40</f>
        <v>18807041.149999999</v>
      </c>
      <c r="E40" s="120">
        <v>2825240.02</v>
      </c>
      <c r="F40" s="120">
        <v>2871838.02</v>
      </c>
      <c r="G40" s="77">
        <f t="shared" ref="G40" si="48">D40-E40</f>
        <v>15981801.129999999</v>
      </c>
    </row>
    <row r="41" spans="1:7" s="18" customFormat="1">
      <c r="A41" s="119" t="s">
        <v>364</v>
      </c>
      <c r="B41" s="120">
        <v>4403042.28</v>
      </c>
      <c r="C41" s="120">
        <v>91562.2</v>
      </c>
      <c r="D41" s="77">
        <f t="shared" ref="D41" si="49">B41+C41</f>
        <v>4494604.4800000004</v>
      </c>
      <c r="E41" s="120">
        <v>1495407.11</v>
      </c>
      <c r="F41" s="120">
        <v>1519509.75</v>
      </c>
      <c r="G41" s="77">
        <f t="shared" ref="G41" si="50">D41-E41</f>
        <v>2999197.37</v>
      </c>
    </row>
    <row r="42" spans="1:7" s="18" customFormat="1">
      <c r="A42" s="119" t="s">
        <v>365</v>
      </c>
      <c r="B42" s="120">
        <v>2993905.5</v>
      </c>
      <c r="C42" s="120">
        <v>42274.28</v>
      </c>
      <c r="D42" s="77">
        <f t="shared" ref="D42" si="51">B42+C42</f>
        <v>3036179.78</v>
      </c>
      <c r="E42" s="120">
        <v>1224580.73</v>
      </c>
      <c r="F42" s="120">
        <v>1198899.79</v>
      </c>
      <c r="G42" s="77">
        <f t="shared" ref="G42" si="52">D42-E42</f>
        <v>1811599.0499999998</v>
      </c>
    </row>
    <row r="43" spans="1:7" s="18" customFormat="1">
      <c r="A43" s="119" t="s">
        <v>366</v>
      </c>
      <c r="B43" s="120">
        <v>711624.08</v>
      </c>
      <c r="C43" s="120">
        <v>0</v>
      </c>
      <c r="D43" s="77">
        <f t="shared" ref="D43" si="53">B43+C43</f>
        <v>711624.08</v>
      </c>
      <c r="E43" s="120">
        <v>219378.81</v>
      </c>
      <c r="F43" s="120">
        <v>224014.11</v>
      </c>
      <c r="G43" s="77">
        <f t="shared" ref="G43" si="54">D43-E43</f>
        <v>492245.26999999996</v>
      </c>
    </row>
    <row r="44" spans="1:7" s="18" customFormat="1">
      <c r="A44" s="119" t="s">
        <v>367</v>
      </c>
      <c r="B44" s="120">
        <v>9714085.7799999993</v>
      </c>
      <c r="C44" s="120">
        <v>10715400</v>
      </c>
      <c r="D44" s="77">
        <f t="shared" ref="D44" si="55">B44+C44</f>
        <v>20429485.780000001</v>
      </c>
      <c r="E44" s="120">
        <v>6523979.96</v>
      </c>
      <c r="F44" s="120">
        <v>6538643.7999999998</v>
      </c>
      <c r="G44" s="77">
        <f t="shared" ref="G44" si="56">D44-E44</f>
        <v>13905505.82</v>
      </c>
    </row>
    <row r="45" spans="1:7" s="18" customFormat="1">
      <c r="A45" s="119" t="s">
        <v>368</v>
      </c>
      <c r="B45" s="120">
        <v>8786546.8100000005</v>
      </c>
      <c r="C45" s="120">
        <v>54341.85</v>
      </c>
      <c r="D45" s="77">
        <f t="shared" ref="D45" si="57">B45+C45</f>
        <v>8840888.6600000001</v>
      </c>
      <c r="E45" s="120">
        <v>3539568.11</v>
      </c>
      <c r="F45" s="120">
        <v>3606915.39</v>
      </c>
      <c r="G45" s="77">
        <f t="shared" ref="G45" si="58">D45-E45</f>
        <v>5301320.5500000007</v>
      </c>
    </row>
    <row r="46" spans="1:7" s="18" customFormat="1">
      <c r="A46" s="119" t="s">
        <v>369</v>
      </c>
      <c r="B46" s="120">
        <v>1369680.94</v>
      </c>
      <c r="C46" s="120">
        <v>0</v>
      </c>
      <c r="D46" s="77">
        <f t="shared" ref="D46" si="59">B46+C46</f>
        <v>1369680.94</v>
      </c>
      <c r="E46" s="120">
        <v>523193.22</v>
      </c>
      <c r="F46" s="120">
        <v>533479.49</v>
      </c>
      <c r="G46" s="77">
        <f t="shared" ref="G46" si="60">D46-E46</f>
        <v>846487.72</v>
      </c>
    </row>
    <row r="47" spans="1:7" s="18" customFormat="1">
      <c r="A47" s="119" t="s">
        <v>370</v>
      </c>
      <c r="B47" s="120">
        <v>2179079.35</v>
      </c>
      <c r="C47" s="120">
        <v>0</v>
      </c>
      <c r="D47" s="77">
        <f t="shared" ref="D47" si="61">B47+C47</f>
        <v>2179079.35</v>
      </c>
      <c r="E47" s="120">
        <v>925341.8</v>
      </c>
      <c r="F47" s="120">
        <v>940585.27</v>
      </c>
      <c r="G47" s="77">
        <f t="shared" ref="G47" si="62">D47-E47</f>
        <v>1253737.55</v>
      </c>
    </row>
    <row r="48" spans="1:7" s="18" customFormat="1">
      <c r="A48" s="119" t="s">
        <v>371</v>
      </c>
      <c r="B48" s="120">
        <v>789138.36</v>
      </c>
      <c r="C48" s="120">
        <v>0</v>
      </c>
      <c r="D48" s="77">
        <f t="shared" ref="D48" si="63">B48+C48</f>
        <v>789138.36</v>
      </c>
      <c r="E48" s="120">
        <v>303590.68</v>
      </c>
      <c r="F48" s="120">
        <v>309324.95</v>
      </c>
      <c r="G48" s="77">
        <f t="shared" ref="G48" si="64">D48-E48</f>
        <v>485547.68</v>
      </c>
    </row>
    <row r="49" spans="1:7" s="18" customFormat="1">
      <c r="A49" s="119" t="s">
        <v>372</v>
      </c>
      <c r="B49" s="120">
        <v>17658771.73</v>
      </c>
      <c r="C49" s="120">
        <v>28302284.66</v>
      </c>
      <c r="D49" s="77">
        <f t="shared" ref="D49" si="65">B49+C49</f>
        <v>45961056.390000001</v>
      </c>
      <c r="E49" s="120">
        <v>12541753.18</v>
      </c>
      <c r="F49" s="120">
        <v>12511665.02</v>
      </c>
      <c r="G49" s="77">
        <f t="shared" ref="G49" si="66">D49-E49</f>
        <v>33419303.210000001</v>
      </c>
    </row>
    <row r="50" spans="1:7">
      <c r="A50" s="17" t="s">
        <v>94</v>
      </c>
      <c r="B50" s="78"/>
      <c r="C50" s="78"/>
      <c r="D50" s="78"/>
      <c r="E50" s="78"/>
      <c r="F50" s="78"/>
      <c r="G50" s="78"/>
    </row>
    <row r="51" spans="1:7">
      <c r="A51" s="15" t="s">
        <v>95</v>
      </c>
      <c r="B51" s="79">
        <f>SUM(B52:B64)</f>
        <v>121765046.34999999</v>
      </c>
      <c r="C51" s="79">
        <f t="shared" ref="C51:G51" si="67">SUM(C52:C64)</f>
        <v>79321977.219999999</v>
      </c>
      <c r="D51" s="79">
        <f t="shared" si="67"/>
        <v>201087023.56999999</v>
      </c>
      <c r="E51" s="79">
        <f t="shared" si="67"/>
        <v>74595267.659999996</v>
      </c>
      <c r="F51" s="79">
        <f t="shared" si="67"/>
        <v>74790218.859999999</v>
      </c>
      <c r="G51" s="79">
        <f t="shared" si="67"/>
        <v>126491755.90999998</v>
      </c>
    </row>
    <row r="52" spans="1:7">
      <c r="A52" s="119" t="s">
        <v>349</v>
      </c>
      <c r="B52" s="120">
        <v>0</v>
      </c>
      <c r="C52" s="120">
        <v>2150000</v>
      </c>
      <c r="D52" s="77">
        <f t="shared" ref="D52:D64" si="68">B52+C52</f>
        <v>2150000</v>
      </c>
      <c r="E52" s="120">
        <v>2120000</v>
      </c>
      <c r="F52" s="120">
        <v>2120000</v>
      </c>
      <c r="G52" s="77">
        <f t="shared" ref="G52:G64" si="69">D52-E52</f>
        <v>30000</v>
      </c>
    </row>
    <row r="53" spans="1:7">
      <c r="A53" s="119" t="s">
        <v>350</v>
      </c>
      <c r="B53" s="120">
        <v>998605.83</v>
      </c>
      <c r="C53" s="120">
        <v>0</v>
      </c>
      <c r="D53" s="77">
        <f t="shared" si="68"/>
        <v>998605.83</v>
      </c>
      <c r="E53" s="120">
        <v>225619</v>
      </c>
      <c r="F53" s="120">
        <v>225619</v>
      </c>
      <c r="G53" s="77">
        <f t="shared" si="69"/>
        <v>772986.83</v>
      </c>
    </row>
    <row r="54" spans="1:7">
      <c r="A54" s="119" t="s">
        <v>356</v>
      </c>
      <c r="B54" s="120">
        <v>0</v>
      </c>
      <c r="C54" s="120">
        <v>95000</v>
      </c>
      <c r="D54" s="77">
        <f t="shared" si="68"/>
        <v>95000</v>
      </c>
      <c r="E54" s="120">
        <v>50000</v>
      </c>
      <c r="F54" s="120">
        <v>50000</v>
      </c>
      <c r="G54" s="77">
        <f t="shared" si="69"/>
        <v>45000</v>
      </c>
    </row>
    <row r="55" spans="1:7">
      <c r="A55" s="119" t="s">
        <v>357</v>
      </c>
      <c r="B55" s="120">
        <v>68780868.459999993</v>
      </c>
      <c r="C55" s="120">
        <v>4335257.2</v>
      </c>
      <c r="D55" s="77">
        <f t="shared" si="68"/>
        <v>73116125.659999996</v>
      </c>
      <c r="E55" s="120">
        <v>30605460.32</v>
      </c>
      <c r="F55" s="120">
        <v>30947499.02</v>
      </c>
      <c r="G55" s="77">
        <f t="shared" si="69"/>
        <v>42510665.339999996</v>
      </c>
    </row>
    <row r="56" spans="1:7">
      <c r="A56" s="119" t="s">
        <v>358</v>
      </c>
      <c r="B56" s="120">
        <v>1177990.72</v>
      </c>
      <c r="C56" s="120">
        <v>95000</v>
      </c>
      <c r="D56" s="77">
        <f t="shared" si="68"/>
        <v>1272990.72</v>
      </c>
      <c r="E56" s="120">
        <v>508316.5</v>
      </c>
      <c r="F56" s="120">
        <v>494456.5</v>
      </c>
      <c r="G56" s="77">
        <f t="shared" si="69"/>
        <v>764674.22</v>
      </c>
    </row>
    <row r="57" spans="1:7">
      <c r="A57" s="119" t="s">
        <v>363</v>
      </c>
      <c r="B57" s="120">
        <v>11512488.51</v>
      </c>
      <c r="C57" s="120">
        <v>13056985.310000001</v>
      </c>
      <c r="D57" s="77">
        <f t="shared" si="68"/>
        <v>24569473.82</v>
      </c>
      <c r="E57" s="120">
        <v>6125974.7599999998</v>
      </c>
      <c r="F57" s="120">
        <v>6125974.7599999998</v>
      </c>
      <c r="G57" s="77">
        <f t="shared" si="69"/>
        <v>18443499.060000002</v>
      </c>
    </row>
    <row r="58" spans="1:7">
      <c r="A58" s="119" t="s">
        <v>364</v>
      </c>
      <c r="B58" s="120">
        <v>4332367.9400000004</v>
      </c>
      <c r="C58" s="120">
        <v>6467249.5</v>
      </c>
      <c r="D58" s="77">
        <f t="shared" si="68"/>
        <v>10799617.440000001</v>
      </c>
      <c r="E58" s="120">
        <v>60900</v>
      </c>
      <c r="F58" s="120">
        <v>60900</v>
      </c>
      <c r="G58" s="77">
        <f t="shared" si="69"/>
        <v>10738717.440000001</v>
      </c>
    </row>
    <row r="59" spans="1:7">
      <c r="A59" s="119" t="s">
        <v>366</v>
      </c>
      <c r="B59" s="120">
        <v>151845</v>
      </c>
      <c r="C59" s="120">
        <v>0</v>
      </c>
      <c r="D59" s="77">
        <f t="shared" si="68"/>
        <v>151845</v>
      </c>
      <c r="E59" s="120">
        <v>1322.4</v>
      </c>
      <c r="F59" s="120">
        <v>1322.4</v>
      </c>
      <c r="G59" s="77">
        <f t="shared" si="69"/>
        <v>150522.6</v>
      </c>
    </row>
    <row r="60" spans="1:7" s="18" customFormat="1">
      <c r="A60" s="119" t="s">
        <v>367</v>
      </c>
      <c r="B60" s="120">
        <v>14324702.390000001</v>
      </c>
      <c r="C60" s="120">
        <v>10102153</v>
      </c>
      <c r="D60" s="77">
        <f t="shared" ref="D60" si="70">B60+C60</f>
        <v>24426855.390000001</v>
      </c>
      <c r="E60" s="120">
        <v>12058174.449999999</v>
      </c>
      <c r="F60" s="120">
        <v>12058174.449999999</v>
      </c>
      <c r="G60" s="77">
        <f t="shared" ref="G60" si="71">D60-E60</f>
        <v>12368680.940000001</v>
      </c>
    </row>
    <row r="61" spans="1:7" s="18" customFormat="1">
      <c r="A61" s="119" t="s">
        <v>369</v>
      </c>
      <c r="B61" s="120">
        <v>22500</v>
      </c>
      <c r="C61" s="120">
        <v>0</v>
      </c>
      <c r="D61" s="77">
        <f t="shared" ref="D61" si="72">B61+C61</f>
        <v>22500</v>
      </c>
      <c r="E61" s="120">
        <v>0</v>
      </c>
      <c r="F61" s="120">
        <v>0</v>
      </c>
      <c r="G61" s="77">
        <f t="shared" ref="G61" si="73">D61-E61</f>
        <v>22500</v>
      </c>
    </row>
    <row r="62" spans="1:7" s="18" customFormat="1">
      <c r="A62" s="119" t="s">
        <v>370</v>
      </c>
      <c r="B62" s="120">
        <v>45594.6</v>
      </c>
      <c r="C62" s="120">
        <v>0</v>
      </c>
      <c r="D62" s="77">
        <f t="shared" ref="D62" si="74">B62+C62</f>
        <v>45594.6</v>
      </c>
      <c r="E62" s="120">
        <v>0</v>
      </c>
      <c r="F62" s="120">
        <v>0</v>
      </c>
      <c r="G62" s="77">
        <f t="shared" ref="G62" si="75">D62-E62</f>
        <v>45594.6</v>
      </c>
    </row>
    <row r="63" spans="1:7" s="18" customFormat="1">
      <c r="A63" s="119" t="s">
        <v>372</v>
      </c>
      <c r="B63" s="120">
        <v>20418082.899999999</v>
      </c>
      <c r="C63" s="120">
        <v>43020332.210000001</v>
      </c>
      <c r="D63" s="77">
        <f t="shared" ref="D63" si="76">B63+C63</f>
        <v>63438415.109999999</v>
      </c>
      <c r="E63" s="120">
        <v>22839500.23</v>
      </c>
      <c r="F63" s="120">
        <v>22706272.73</v>
      </c>
      <c r="G63" s="77">
        <f t="shared" ref="G63" si="77">D63-E63</f>
        <v>40598914.879999995</v>
      </c>
    </row>
    <row r="64" spans="1:7">
      <c r="A64" s="17" t="s">
        <v>94</v>
      </c>
      <c r="B64" s="78"/>
      <c r="C64" s="78"/>
      <c r="D64" s="77">
        <f t="shared" si="68"/>
        <v>0</v>
      </c>
      <c r="E64" s="77"/>
      <c r="F64" s="77"/>
      <c r="G64" s="77">
        <f t="shared" si="69"/>
        <v>0</v>
      </c>
    </row>
    <row r="65" spans="1:7">
      <c r="A65" s="15" t="s">
        <v>87</v>
      </c>
      <c r="B65" s="79">
        <f>B9+B51</f>
        <v>365503763.33999997</v>
      </c>
      <c r="C65" s="79">
        <f t="shared" ref="C65:F65" si="78">C9+C51</f>
        <v>175718893.51999998</v>
      </c>
      <c r="D65" s="79">
        <f>B65+C65</f>
        <v>541222656.8599999</v>
      </c>
      <c r="E65" s="79">
        <f t="shared" si="78"/>
        <v>166193694.53</v>
      </c>
      <c r="F65" s="79">
        <f t="shared" si="78"/>
        <v>165755219.84</v>
      </c>
      <c r="G65" s="79">
        <f>D65-E65</f>
        <v>375028962.32999992</v>
      </c>
    </row>
    <row r="66" spans="1:7">
      <c r="A66" s="16"/>
      <c r="B66" s="80"/>
      <c r="C66" s="80"/>
      <c r="D66" s="80"/>
      <c r="E66" s="80"/>
      <c r="F66" s="80"/>
      <c r="G66" s="80"/>
    </row>
    <row r="67" spans="1:7">
      <c r="A67" s="13"/>
      <c r="B67" s="12"/>
      <c r="C67" s="12"/>
      <c r="D67" s="12"/>
      <c r="E67" s="12"/>
      <c r="F67" s="12"/>
      <c r="G67" s="12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Normal="100" workbookViewId="0">
      <selection activeCell="A2" sqref="A2:G2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15" t="s">
        <v>330</v>
      </c>
      <c r="B1" s="116"/>
      <c r="C1" s="116"/>
      <c r="D1" s="116"/>
      <c r="E1" s="116"/>
      <c r="F1" s="116"/>
      <c r="G1" s="116"/>
    </row>
    <row r="2" spans="1:8">
      <c r="A2" s="106" t="s">
        <v>331</v>
      </c>
      <c r="B2" s="107"/>
      <c r="C2" s="107"/>
      <c r="D2" s="107"/>
      <c r="E2" s="107"/>
      <c r="F2" s="107"/>
      <c r="G2" s="108"/>
    </row>
    <row r="3" spans="1:8">
      <c r="A3" s="109" t="s">
        <v>96</v>
      </c>
      <c r="B3" s="110"/>
      <c r="C3" s="110"/>
      <c r="D3" s="110"/>
      <c r="E3" s="110"/>
      <c r="F3" s="110"/>
      <c r="G3" s="111"/>
    </row>
    <row r="4" spans="1:8">
      <c r="A4" s="109" t="s">
        <v>97</v>
      </c>
      <c r="B4" s="110"/>
      <c r="C4" s="110"/>
      <c r="D4" s="110"/>
      <c r="E4" s="110"/>
      <c r="F4" s="110"/>
      <c r="G4" s="111"/>
    </row>
    <row r="5" spans="1:8">
      <c r="A5" s="112" t="s">
        <v>332</v>
      </c>
      <c r="B5" s="113"/>
      <c r="C5" s="113"/>
      <c r="D5" s="113"/>
      <c r="E5" s="113"/>
      <c r="F5" s="113"/>
      <c r="G5" s="114"/>
    </row>
    <row r="6" spans="1:8">
      <c r="A6" s="99" t="s">
        <v>3</v>
      </c>
      <c r="B6" s="100"/>
      <c r="C6" s="100"/>
      <c r="D6" s="100"/>
      <c r="E6" s="100"/>
      <c r="F6" s="100"/>
      <c r="G6" s="101"/>
    </row>
    <row r="7" spans="1:8">
      <c r="A7" s="110" t="s">
        <v>4</v>
      </c>
      <c r="B7" s="99" t="s">
        <v>5</v>
      </c>
      <c r="C7" s="100"/>
      <c r="D7" s="100"/>
      <c r="E7" s="100"/>
      <c r="F7" s="101"/>
      <c r="G7" s="94" t="s">
        <v>98</v>
      </c>
    </row>
    <row r="8" spans="1:8" ht="30">
      <c r="A8" s="110"/>
      <c r="B8" s="21" t="s">
        <v>7</v>
      </c>
      <c r="C8" s="20" t="s">
        <v>99</v>
      </c>
      <c r="D8" s="21" t="s">
        <v>9</v>
      </c>
      <c r="E8" s="21" t="s">
        <v>10</v>
      </c>
      <c r="F8" s="22" t="s">
        <v>92</v>
      </c>
      <c r="G8" s="93"/>
    </row>
    <row r="9" spans="1:8">
      <c r="A9" s="24" t="s">
        <v>100</v>
      </c>
      <c r="B9" s="81">
        <f>B10+B19+B27+B37</f>
        <v>243738716.98999998</v>
      </c>
      <c r="C9" s="81">
        <f t="shared" ref="C9:G9" si="0">C10+C19+C27+C37</f>
        <v>96396916.299999997</v>
      </c>
      <c r="D9" s="81">
        <f t="shared" si="0"/>
        <v>340135633.29000002</v>
      </c>
      <c r="E9" s="81">
        <f t="shared" si="0"/>
        <v>91598426.870000005</v>
      </c>
      <c r="F9" s="81">
        <f t="shared" si="0"/>
        <v>90965000.979999989</v>
      </c>
      <c r="G9" s="81">
        <f t="shared" si="0"/>
        <v>248537206.42000002</v>
      </c>
    </row>
    <row r="10" spans="1:8">
      <c r="A10" s="25" t="s">
        <v>101</v>
      </c>
      <c r="B10" s="82">
        <f>SUM(B11:B18)</f>
        <v>174261616.41999999</v>
      </c>
      <c r="C10" s="82">
        <f t="shared" ref="C10:G10" si="1">SUM(C11:C18)</f>
        <v>46983665.819999993</v>
      </c>
      <c r="D10" s="82">
        <f t="shared" si="1"/>
        <v>221245282.24000001</v>
      </c>
      <c r="E10" s="82">
        <f t="shared" si="1"/>
        <v>56640551.93</v>
      </c>
      <c r="F10" s="82">
        <f t="shared" si="1"/>
        <v>55829212.75</v>
      </c>
      <c r="G10" s="82">
        <f t="shared" si="1"/>
        <v>164604730.31</v>
      </c>
    </row>
    <row r="11" spans="1:8">
      <c r="A11" s="29" t="s">
        <v>102</v>
      </c>
      <c r="B11" s="121">
        <v>10394531.050000001</v>
      </c>
      <c r="C11" s="121">
        <v>831051.05</v>
      </c>
      <c r="D11" s="82">
        <f>B11+C11</f>
        <v>11225582.100000001</v>
      </c>
      <c r="E11" s="121">
        <v>4041436.36</v>
      </c>
      <c r="F11" s="121">
        <v>4065610.18</v>
      </c>
      <c r="G11" s="82">
        <f>D11-E11</f>
        <v>7184145.7400000021</v>
      </c>
      <c r="H11" s="64" t="s">
        <v>274</v>
      </c>
    </row>
    <row r="12" spans="1:8">
      <c r="A12" s="29" t="s">
        <v>103</v>
      </c>
      <c r="B12" s="121">
        <v>8540716.1699999999</v>
      </c>
      <c r="C12" s="121">
        <v>50600</v>
      </c>
      <c r="D12" s="82">
        <f t="shared" ref="D12:D18" si="2">B12+C12</f>
        <v>8591316.1699999999</v>
      </c>
      <c r="E12" s="121">
        <v>3164694.5</v>
      </c>
      <c r="F12" s="121">
        <v>3195263.44</v>
      </c>
      <c r="G12" s="82">
        <f t="shared" ref="G12:G18" si="3">D12-E12</f>
        <v>5426621.6699999999</v>
      </c>
      <c r="H12" s="64" t="s">
        <v>275</v>
      </c>
    </row>
    <row r="13" spans="1:8">
      <c r="A13" s="29" t="s">
        <v>104</v>
      </c>
      <c r="B13" s="121">
        <v>134812844.28</v>
      </c>
      <c r="C13" s="121">
        <v>37100004.5</v>
      </c>
      <c r="D13" s="82">
        <f t="shared" si="2"/>
        <v>171912848.78</v>
      </c>
      <c r="E13" s="121">
        <v>40278578.770000003</v>
      </c>
      <c r="F13" s="121">
        <v>39316337.200000003</v>
      </c>
      <c r="G13" s="82">
        <f t="shared" si="3"/>
        <v>131634270.00999999</v>
      </c>
      <c r="H13" s="64" t="s">
        <v>276</v>
      </c>
    </row>
    <row r="14" spans="1:8">
      <c r="A14" s="29" t="s">
        <v>105</v>
      </c>
      <c r="B14" s="82">
        <v>0</v>
      </c>
      <c r="C14" s="82">
        <v>0</v>
      </c>
      <c r="D14" s="82">
        <f t="shared" si="2"/>
        <v>0</v>
      </c>
      <c r="E14" s="82">
        <v>0</v>
      </c>
      <c r="F14" s="82">
        <v>0</v>
      </c>
      <c r="G14" s="82">
        <f t="shared" si="3"/>
        <v>0</v>
      </c>
      <c r="H14" s="64" t="s">
        <v>277</v>
      </c>
    </row>
    <row r="15" spans="1:8">
      <c r="A15" s="29" t="s">
        <v>106</v>
      </c>
      <c r="B15" s="121">
        <v>17287727.780000001</v>
      </c>
      <c r="C15" s="121">
        <v>5015510.2699999996</v>
      </c>
      <c r="D15" s="82">
        <f t="shared" si="2"/>
        <v>22303238.050000001</v>
      </c>
      <c r="E15" s="121">
        <v>8047018.8700000001</v>
      </c>
      <c r="F15" s="121">
        <v>8139063.6100000003</v>
      </c>
      <c r="G15" s="82">
        <f t="shared" si="3"/>
        <v>14256219.18</v>
      </c>
      <c r="H15" s="64" t="s">
        <v>278</v>
      </c>
    </row>
    <row r="16" spans="1:8">
      <c r="A16" s="29" t="s">
        <v>107</v>
      </c>
      <c r="B16" s="82">
        <v>0</v>
      </c>
      <c r="C16" s="82">
        <v>0</v>
      </c>
      <c r="D16" s="82">
        <f t="shared" si="2"/>
        <v>0</v>
      </c>
      <c r="E16" s="82">
        <v>0</v>
      </c>
      <c r="F16" s="82">
        <v>0</v>
      </c>
      <c r="G16" s="82">
        <f t="shared" si="3"/>
        <v>0</v>
      </c>
      <c r="H16" s="64" t="s">
        <v>279</v>
      </c>
    </row>
    <row r="17" spans="1:8">
      <c r="A17" s="29" t="s">
        <v>108</v>
      </c>
      <c r="B17" s="121">
        <v>1100000</v>
      </c>
      <c r="C17" s="121">
        <v>3063200</v>
      </c>
      <c r="D17" s="82">
        <f t="shared" si="2"/>
        <v>4163200</v>
      </c>
      <c r="E17" s="121">
        <v>0</v>
      </c>
      <c r="F17" s="121">
        <v>0</v>
      </c>
      <c r="G17" s="82">
        <f t="shared" si="3"/>
        <v>4163200</v>
      </c>
      <c r="H17" s="64" t="s">
        <v>280</v>
      </c>
    </row>
    <row r="18" spans="1:8">
      <c r="A18" s="29" t="s">
        <v>109</v>
      </c>
      <c r="B18" s="121">
        <v>2125797.14</v>
      </c>
      <c r="C18" s="121">
        <v>923300</v>
      </c>
      <c r="D18" s="82">
        <f t="shared" si="2"/>
        <v>3049097.14</v>
      </c>
      <c r="E18" s="121">
        <v>1108823.43</v>
      </c>
      <c r="F18" s="121">
        <v>1112938.32</v>
      </c>
      <c r="G18" s="82">
        <f t="shared" si="3"/>
        <v>1940273.7100000002</v>
      </c>
      <c r="H18" s="64" t="s">
        <v>281</v>
      </c>
    </row>
    <row r="19" spans="1:8">
      <c r="A19" s="25" t="s">
        <v>110</v>
      </c>
      <c r="B19" s="82">
        <f>SUM(B20:B26)</f>
        <v>43869621.230000004</v>
      </c>
      <c r="C19" s="82">
        <f t="shared" ref="C19:G19" si="4">SUM(C20:C26)</f>
        <v>20424403.619999997</v>
      </c>
      <c r="D19" s="82">
        <f t="shared" si="4"/>
        <v>64294024.850000009</v>
      </c>
      <c r="E19" s="82">
        <f t="shared" si="4"/>
        <v>19348196.93</v>
      </c>
      <c r="F19" s="82">
        <f t="shared" si="4"/>
        <v>19511045.539999999</v>
      </c>
      <c r="G19" s="82">
        <f t="shared" si="4"/>
        <v>44945827.920000002</v>
      </c>
    </row>
    <row r="20" spans="1:8">
      <c r="A20" s="29" t="s">
        <v>111</v>
      </c>
      <c r="B20" s="121">
        <v>2993905.5</v>
      </c>
      <c r="C20" s="121">
        <v>42274.28</v>
      </c>
      <c r="D20" s="82">
        <f t="shared" ref="D20:D26" si="5">B20+C20</f>
        <v>3036179.78</v>
      </c>
      <c r="E20" s="121">
        <v>1224580.73</v>
      </c>
      <c r="F20" s="121">
        <v>1198899.79</v>
      </c>
      <c r="G20" s="82">
        <f t="shared" ref="G20:G26" si="6">D20-E20</f>
        <v>1811599.0499999998</v>
      </c>
      <c r="H20" s="65" t="s">
        <v>282</v>
      </c>
    </row>
    <row r="21" spans="1:8">
      <c r="A21" s="29" t="s">
        <v>112</v>
      </c>
      <c r="B21" s="121">
        <v>23550155.32</v>
      </c>
      <c r="C21" s="121">
        <v>10769741.85</v>
      </c>
      <c r="D21" s="82">
        <f t="shared" si="5"/>
        <v>34319897.170000002</v>
      </c>
      <c r="E21" s="121">
        <v>12035052.58</v>
      </c>
      <c r="F21" s="121">
        <v>12152963.01</v>
      </c>
      <c r="G21" s="82">
        <f t="shared" si="6"/>
        <v>22284844.590000004</v>
      </c>
      <c r="H21" s="65" t="s">
        <v>283</v>
      </c>
    </row>
    <row r="22" spans="1:8">
      <c r="A22" s="29" t="s">
        <v>113</v>
      </c>
      <c r="B22" s="82">
        <v>0</v>
      </c>
      <c r="C22" s="82">
        <v>0</v>
      </c>
      <c r="D22" s="82">
        <f t="shared" si="5"/>
        <v>0</v>
      </c>
      <c r="E22" s="82">
        <v>0</v>
      </c>
      <c r="F22" s="82">
        <v>0</v>
      </c>
      <c r="G22" s="82">
        <f t="shared" si="6"/>
        <v>0</v>
      </c>
      <c r="H22" s="65" t="s">
        <v>284</v>
      </c>
    </row>
    <row r="23" spans="1:8">
      <c r="A23" s="29" t="s">
        <v>114</v>
      </c>
      <c r="B23" s="121">
        <v>4873629.4800000004</v>
      </c>
      <c r="C23" s="121">
        <v>50600</v>
      </c>
      <c r="D23" s="82">
        <f t="shared" si="5"/>
        <v>4924229.4800000004</v>
      </c>
      <c r="E23" s="121">
        <v>2390008.33</v>
      </c>
      <c r="F23" s="121">
        <v>2404015.2000000002</v>
      </c>
      <c r="G23" s="82">
        <f t="shared" si="6"/>
        <v>2534221.1500000004</v>
      </c>
      <c r="H23" s="65" t="s">
        <v>285</v>
      </c>
    </row>
    <row r="24" spans="1:8">
      <c r="A24" s="29" t="s">
        <v>115</v>
      </c>
      <c r="B24" s="121">
        <v>2999543.27</v>
      </c>
      <c r="C24" s="121">
        <v>207134</v>
      </c>
      <c r="D24" s="82">
        <f t="shared" si="5"/>
        <v>3206677.27</v>
      </c>
      <c r="E24" s="121">
        <v>873315.27</v>
      </c>
      <c r="F24" s="121">
        <v>883329.52</v>
      </c>
      <c r="G24" s="82">
        <f t="shared" si="6"/>
        <v>2333362</v>
      </c>
      <c r="H24" s="65" t="s">
        <v>286</v>
      </c>
    </row>
    <row r="25" spans="1:8">
      <c r="A25" s="29" t="s">
        <v>116</v>
      </c>
      <c r="B25" s="82">
        <v>0</v>
      </c>
      <c r="C25" s="82">
        <v>0</v>
      </c>
      <c r="D25" s="82">
        <f t="shared" si="5"/>
        <v>0</v>
      </c>
      <c r="E25" s="82">
        <v>0</v>
      </c>
      <c r="F25" s="82">
        <v>0</v>
      </c>
      <c r="G25" s="82">
        <f t="shared" si="6"/>
        <v>0</v>
      </c>
      <c r="H25" s="65" t="s">
        <v>287</v>
      </c>
    </row>
    <row r="26" spans="1:8">
      <c r="A26" s="29" t="s">
        <v>117</v>
      </c>
      <c r="B26" s="121">
        <v>9452387.6600000001</v>
      </c>
      <c r="C26" s="121">
        <v>9354653.4900000002</v>
      </c>
      <c r="D26" s="82">
        <f t="shared" si="5"/>
        <v>18807041.149999999</v>
      </c>
      <c r="E26" s="121">
        <v>2825240.02</v>
      </c>
      <c r="F26" s="121">
        <v>2871838.02</v>
      </c>
      <c r="G26" s="82">
        <f t="shared" si="6"/>
        <v>15981801.129999999</v>
      </c>
      <c r="H26" s="65" t="s">
        <v>288</v>
      </c>
    </row>
    <row r="27" spans="1:8">
      <c r="A27" s="25" t="s">
        <v>118</v>
      </c>
      <c r="B27" s="82">
        <f>SUM(B28:B36)</f>
        <v>25607479.34</v>
      </c>
      <c r="C27" s="82">
        <f t="shared" ref="C27:G27" si="7">SUM(C28:C36)</f>
        <v>28988846.859999999</v>
      </c>
      <c r="D27" s="82">
        <f t="shared" si="7"/>
        <v>54596326.200000003</v>
      </c>
      <c r="E27" s="82">
        <f t="shared" si="7"/>
        <v>15609678.01</v>
      </c>
      <c r="F27" s="82">
        <f t="shared" si="7"/>
        <v>15624742.689999999</v>
      </c>
      <c r="G27" s="82">
        <f t="shared" si="7"/>
        <v>38986648.189999998</v>
      </c>
    </row>
    <row r="28" spans="1:8">
      <c r="A28" s="31" t="s">
        <v>119</v>
      </c>
      <c r="B28" s="121">
        <v>3545665.33</v>
      </c>
      <c r="C28" s="121">
        <v>595000</v>
      </c>
      <c r="D28" s="82">
        <f t="shared" ref="D28:D36" si="8">B28+C28</f>
        <v>4140665.33</v>
      </c>
      <c r="E28" s="121">
        <v>1572517.72</v>
      </c>
      <c r="F28" s="121">
        <v>1593567.92</v>
      </c>
      <c r="G28" s="82">
        <f t="shared" ref="G28:G36" si="9">D28-E28</f>
        <v>2568147.6100000003</v>
      </c>
      <c r="H28" s="66" t="s">
        <v>289</v>
      </c>
    </row>
    <row r="29" spans="1:8">
      <c r="A29" s="29" t="s">
        <v>120</v>
      </c>
      <c r="B29" s="121">
        <v>4403042.28</v>
      </c>
      <c r="C29" s="121">
        <v>91562.2</v>
      </c>
      <c r="D29" s="82">
        <f t="shared" si="8"/>
        <v>4494604.4800000004</v>
      </c>
      <c r="E29" s="121">
        <v>1495407.11</v>
      </c>
      <c r="F29" s="121">
        <v>1519509.75</v>
      </c>
      <c r="G29" s="82">
        <f t="shared" si="9"/>
        <v>2999197.37</v>
      </c>
      <c r="H29" s="66" t="s">
        <v>290</v>
      </c>
    </row>
    <row r="30" spans="1:8">
      <c r="A30" s="29" t="s">
        <v>121</v>
      </c>
      <c r="B30" s="82">
        <v>0</v>
      </c>
      <c r="C30" s="82">
        <v>0</v>
      </c>
      <c r="D30" s="82">
        <f t="shared" si="8"/>
        <v>0</v>
      </c>
      <c r="E30" s="82">
        <v>0</v>
      </c>
      <c r="F30" s="82">
        <v>0</v>
      </c>
      <c r="G30" s="82">
        <f t="shared" si="9"/>
        <v>0</v>
      </c>
      <c r="H30" s="66" t="s">
        <v>291</v>
      </c>
    </row>
    <row r="31" spans="1:8">
      <c r="A31" s="29" t="s">
        <v>122</v>
      </c>
      <c r="B31" s="121">
        <v>17658771.73</v>
      </c>
      <c r="C31" s="121">
        <v>28302284.66</v>
      </c>
      <c r="D31" s="82">
        <f t="shared" si="8"/>
        <v>45961056.390000001</v>
      </c>
      <c r="E31" s="121">
        <v>12541753.18</v>
      </c>
      <c r="F31" s="121">
        <v>12511665.02</v>
      </c>
      <c r="G31" s="82">
        <f t="shared" si="9"/>
        <v>33419303.210000001</v>
      </c>
      <c r="H31" s="66" t="s">
        <v>292</v>
      </c>
    </row>
    <row r="32" spans="1:8">
      <c r="A32" s="29" t="s">
        <v>123</v>
      </c>
      <c r="B32" s="82">
        <v>0</v>
      </c>
      <c r="C32" s="82">
        <v>0</v>
      </c>
      <c r="D32" s="82">
        <f t="shared" si="8"/>
        <v>0</v>
      </c>
      <c r="E32" s="82">
        <v>0</v>
      </c>
      <c r="F32" s="82">
        <v>0</v>
      </c>
      <c r="G32" s="82">
        <f t="shared" si="9"/>
        <v>0</v>
      </c>
      <c r="H32" s="66" t="s">
        <v>293</v>
      </c>
    </row>
    <row r="33" spans="1:8">
      <c r="A33" s="29" t="s">
        <v>124</v>
      </c>
      <c r="B33" s="82">
        <v>0</v>
      </c>
      <c r="C33" s="82">
        <v>0</v>
      </c>
      <c r="D33" s="82">
        <f t="shared" si="8"/>
        <v>0</v>
      </c>
      <c r="E33" s="82">
        <v>0</v>
      </c>
      <c r="F33" s="82">
        <v>0</v>
      </c>
      <c r="G33" s="82">
        <f t="shared" si="9"/>
        <v>0</v>
      </c>
      <c r="H33" s="66" t="s">
        <v>294</v>
      </c>
    </row>
    <row r="34" spans="1:8">
      <c r="A34" s="29" t="s">
        <v>125</v>
      </c>
      <c r="B34" s="82">
        <v>0</v>
      </c>
      <c r="C34" s="82">
        <v>0</v>
      </c>
      <c r="D34" s="82">
        <f t="shared" si="8"/>
        <v>0</v>
      </c>
      <c r="E34" s="82">
        <v>0</v>
      </c>
      <c r="F34" s="82">
        <v>0</v>
      </c>
      <c r="G34" s="82">
        <f t="shared" si="9"/>
        <v>0</v>
      </c>
      <c r="H34" s="66" t="s">
        <v>295</v>
      </c>
    </row>
    <row r="35" spans="1:8">
      <c r="A35" s="29" t="s">
        <v>126</v>
      </c>
      <c r="B35" s="82">
        <v>0</v>
      </c>
      <c r="C35" s="82">
        <v>0</v>
      </c>
      <c r="D35" s="82">
        <f t="shared" si="8"/>
        <v>0</v>
      </c>
      <c r="E35" s="82">
        <v>0</v>
      </c>
      <c r="F35" s="82">
        <v>0</v>
      </c>
      <c r="G35" s="82">
        <f t="shared" si="9"/>
        <v>0</v>
      </c>
      <c r="H35" s="66" t="s">
        <v>296</v>
      </c>
    </row>
    <row r="36" spans="1:8">
      <c r="A36" s="29" t="s">
        <v>127</v>
      </c>
      <c r="B36" s="82">
        <v>0</v>
      </c>
      <c r="C36" s="82">
        <v>0</v>
      </c>
      <c r="D36" s="82">
        <f t="shared" si="8"/>
        <v>0</v>
      </c>
      <c r="E36" s="82">
        <v>0</v>
      </c>
      <c r="F36" s="82">
        <v>0</v>
      </c>
      <c r="G36" s="82">
        <f t="shared" si="9"/>
        <v>0</v>
      </c>
      <c r="H36" s="66" t="s">
        <v>297</v>
      </c>
    </row>
    <row r="37" spans="1:8" ht="30">
      <c r="A37" s="30" t="s">
        <v>128</v>
      </c>
      <c r="B37" s="82">
        <f>SUM(B38:B41)</f>
        <v>0</v>
      </c>
      <c r="C37" s="82">
        <f t="shared" ref="C37:G37" si="10">SUM(C38:C41)</f>
        <v>0</v>
      </c>
      <c r="D37" s="82">
        <f t="shared" si="10"/>
        <v>0</v>
      </c>
      <c r="E37" s="82">
        <f t="shared" si="10"/>
        <v>0</v>
      </c>
      <c r="F37" s="82">
        <f t="shared" si="10"/>
        <v>0</v>
      </c>
      <c r="G37" s="82">
        <f t="shared" si="10"/>
        <v>0</v>
      </c>
    </row>
    <row r="38" spans="1:8" ht="30">
      <c r="A38" s="31" t="s">
        <v>129</v>
      </c>
      <c r="B38" s="82">
        <v>0</v>
      </c>
      <c r="C38" s="82">
        <v>0</v>
      </c>
      <c r="D38" s="82">
        <f t="shared" ref="D38:D41" si="11">B38+C38</f>
        <v>0</v>
      </c>
      <c r="E38" s="82">
        <v>0</v>
      </c>
      <c r="F38" s="82">
        <v>0</v>
      </c>
      <c r="G38" s="82">
        <f t="shared" ref="G38:G41" si="12">D38-E38</f>
        <v>0</v>
      </c>
      <c r="H38" s="67" t="s">
        <v>298</v>
      </c>
    </row>
    <row r="39" spans="1:8" ht="30">
      <c r="A39" s="31" t="s">
        <v>130</v>
      </c>
      <c r="B39" s="82">
        <v>0</v>
      </c>
      <c r="C39" s="82">
        <v>0</v>
      </c>
      <c r="D39" s="82">
        <f t="shared" si="11"/>
        <v>0</v>
      </c>
      <c r="E39" s="82">
        <v>0</v>
      </c>
      <c r="F39" s="82">
        <v>0</v>
      </c>
      <c r="G39" s="82">
        <f t="shared" si="12"/>
        <v>0</v>
      </c>
      <c r="H39" s="67" t="s">
        <v>299</v>
      </c>
    </row>
    <row r="40" spans="1:8">
      <c r="A40" s="31" t="s">
        <v>131</v>
      </c>
      <c r="B40" s="82">
        <v>0</v>
      </c>
      <c r="C40" s="82">
        <v>0</v>
      </c>
      <c r="D40" s="82">
        <f t="shared" si="11"/>
        <v>0</v>
      </c>
      <c r="E40" s="82">
        <v>0</v>
      </c>
      <c r="F40" s="82">
        <v>0</v>
      </c>
      <c r="G40" s="82">
        <f t="shared" si="12"/>
        <v>0</v>
      </c>
      <c r="H40" s="67" t="s">
        <v>300</v>
      </c>
    </row>
    <row r="41" spans="1:8">
      <c r="A41" s="31" t="s">
        <v>132</v>
      </c>
      <c r="B41" s="82">
        <v>0</v>
      </c>
      <c r="C41" s="82">
        <v>0</v>
      </c>
      <c r="D41" s="82">
        <f t="shared" si="11"/>
        <v>0</v>
      </c>
      <c r="E41" s="82">
        <v>0</v>
      </c>
      <c r="F41" s="82">
        <v>0</v>
      </c>
      <c r="G41" s="82">
        <f t="shared" si="12"/>
        <v>0</v>
      </c>
      <c r="H41" s="67" t="s">
        <v>301</v>
      </c>
    </row>
    <row r="42" spans="1:8">
      <c r="A42" s="31"/>
      <c r="B42" s="82"/>
      <c r="C42" s="82"/>
      <c r="D42" s="82"/>
      <c r="E42" s="82"/>
      <c r="F42" s="82"/>
      <c r="G42" s="82"/>
    </row>
    <row r="43" spans="1:8">
      <c r="A43" s="27" t="s">
        <v>133</v>
      </c>
      <c r="B43" s="83">
        <f>B44+B53+B61+B71</f>
        <v>121765046.35000001</v>
      </c>
      <c r="C43" s="83">
        <f t="shared" ref="C43:G43" si="13">C44+C53+C61+C71</f>
        <v>79321977.219999999</v>
      </c>
      <c r="D43" s="83">
        <f t="shared" si="13"/>
        <v>201087023.56999999</v>
      </c>
      <c r="E43" s="83">
        <f t="shared" si="13"/>
        <v>74595267.659999996</v>
      </c>
      <c r="F43" s="83">
        <f t="shared" si="13"/>
        <v>74790218.859999999</v>
      </c>
      <c r="G43" s="83">
        <f t="shared" si="13"/>
        <v>126491755.91</v>
      </c>
    </row>
    <row r="44" spans="1:8">
      <c r="A44" s="25" t="s">
        <v>134</v>
      </c>
      <c r="B44" s="82">
        <f>SUM(B45:B52)</f>
        <v>70957465.010000005</v>
      </c>
      <c r="C44" s="82">
        <f t="shared" ref="C44:G44" si="14">SUM(C45:C52)</f>
        <v>8277453.0199999996</v>
      </c>
      <c r="D44" s="82">
        <f t="shared" si="14"/>
        <v>79234918.030000001</v>
      </c>
      <c r="E44" s="82">
        <f t="shared" si="14"/>
        <v>33459395.82</v>
      </c>
      <c r="F44" s="82">
        <f t="shared" si="14"/>
        <v>33787574.519999996</v>
      </c>
      <c r="G44" s="82">
        <f t="shared" si="14"/>
        <v>45775522.210000001</v>
      </c>
    </row>
    <row r="45" spans="1:8">
      <c r="A45" s="31" t="s">
        <v>102</v>
      </c>
      <c r="B45" s="82">
        <v>0</v>
      </c>
      <c r="C45" s="82">
        <v>0</v>
      </c>
      <c r="D45" s="82">
        <f t="shared" ref="D45:D52" si="15">B45+C45</f>
        <v>0</v>
      </c>
      <c r="E45" s="82">
        <v>0</v>
      </c>
      <c r="F45" s="82">
        <v>0</v>
      </c>
      <c r="G45" s="82">
        <f t="shared" ref="G45:G52" si="16">D45-E45</f>
        <v>0</v>
      </c>
      <c r="H45" s="68" t="s">
        <v>302</v>
      </c>
    </row>
    <row r="46" spans="1:8">
      <c r="A46" s="31" t="s">
        <v>103</v>
      </c>
      <c r="B46" s="82">
        <v>0</v>
      </c>
      <c r="C46" s="82">
        <v>0</v>
      </c>
      <c r="D46" s="82">
        <f t="shared" si="15"/>
        <v>0</v>
      </c>
      <c r="E46" s="82">
        <v>0</v>
      </c>
      <c r="F46" s="82">
        <v>0</v>
      </c>
      <c r="G46" s="82">
        <f t="shared" si="16"/>
        <v>0</v>
      </c>
      <c r="H46" s="68" t="s">
        <v>303</v>
      </c>
    </row>
    <row r="47" spans="1:8">
      <c r="A47" s="31" t="s">
        <v>104</v>
      </c>
      <c r="B47" s="121">
        <v>0</v>
      </c>
      <c r="C47" s="121">
        <v>2150000</v>
      </c>
      <c r="D47" s="82">
        <f t="shared" si="15"/>
        <v>2150000</v>
      </c>
      <c r="E47" s="121">
        <v>2120000</v>
      </c>
      <c r="F47" s="121">
        <v>2120000</v>
      </c>
      <c r="G47" s="82">
        <f t="shared" si="16"/>
        <v>30000</v>
      </c>
      <c r="H47" s="68" t="s">
        <v>304</v>
      </c>
    </row>
    <row r="48" spans="1:8">
      <c r="A48" s="31" t="s">
        <v>105</v>
      </c>
      <c r="B48" s="82">
        <v>0</v>
      </c>
      <c r="C48" s="82">
        <v>0</v>
      </c>
      <c r="D48" s="82">
        <f t="shared" si="15"/>
        <v>0</v>
      </c>
      <c r="E48" s="82">
        <v>0</v>
      </c>
      <c r="F48" s="82">
        <v>0</v>
      </c>
      <c r="G48" s="82">
        <f t="shared" si="16"/>
        <v>0</v>
      </c>
      <c r="H48" s="68" t="s">
        <v>305</v>
      </c>
    </row>
    <row r="49" spans="1:8">
      <c r="A49" s="31" t="s">
        <v>106</v>
      </c>
      <c r="B49" s="121">
        <v>998605.83</v>
      </c>
      <c r="C49" s="121">
        <v>0</v>
      </c>
      <c r="D49" s="82">
        <f t="shared" si="15"/>
        <v>998605.83</v>
      </c>
      <c r="E49" s="121">
        <v>225619</v>
      </c>
      <c r="F49" s="121">
        <v>225619</v>
      </c>
      <c r="G49" s="82">
        <f t="shared" si="16"/>
        <v>772986.83</v>
      </c>
      <c r="H49" s="68" t="s">
        <v>306</v>
      </c>
    </row>
    <row r="50" spans="1:8">
      <c r="A50" s="31" t="s">
        <v>107</v>
      </c>
      <c r="B50" s="82">
        <v>0</v>
      </c>
      <c r="C50" s="82">
        <v>0</v>
      </c>
      <c r="D50" s="82">
        <f t="shared" si="15"/>
        <v>0</v>
      </c>
      <c r="E50" s="82">
        <v>0</v>
      </c>
      <c r="F50" s="82">
        <v>0</v>
      </c>
      <c r="G50" s="82">
        <f t="shared" si="16"/>
        <v>0</v>
      </c>
      <c r="H50" s="68" t="s">
        <v>307</v>
      </c>
    </row>
    <row r="51" spans="1:8">
      <c r="A51" s="31" t="s">
        <v>108</v>
      </c>
      <c r="B51" s="121">
        <v>69958859.180000007</v>
      </c>
      <c r="C51" s="121">
        <v>6127453.0199999996</v>
      </c>
      <c r="D51" s="82">
        <f t="shared" si="15"/>
        <v>76086312.200000003</v>
      </c>
      <c r="E51" s="121">
        <v>31113776.82</v>
      </c>
      <c r="F51" s="121">
        <v>31441955.52</v>
      </c>
      <c r="G51" s="82">
        <f t="shared" si="16"/>
        <v>44972535.380000003</v>
      </c>
      <c r="H51" s="68" t="s">
        <v>308</v>
      </c>
    </row>
    <row r="52" spans="1:8">
      <c r="A52" s="31" t="s">
        <v>109</v>
      </c>
      <c r="B52" s="82">
        <v>0</v>
      </c>
      <c r="C52" s="82">
        <v>0</v>
      </c>
      <c r="D52" s="82">
        <f t="shared" si="15"/>
        <v>0</v>
      </c>
      <c r="E52" s="82">
        <v>0</v>
      </c>
      <c r="F52" s="82">
        <v>0</v>
      </c>
      <c r="G52" s="82">
        <f t="shared" si="16"/>
        <v>0</v>
      </c>
      <c r="H52" s="68" t="s">
        <v>309</v>
      </c>
    </row>
    <row r="53" spans="1:8">
      <c r="A53" s="25" t="s">
        <v>110</v>
      </c>
      <c r="B53" s="82">
        <f>SUM(B54:B60)</f>
        <v>26057130.5</v>
      </c>
      <c r="C53" s="82">
        <f t="shared" ref="C53:G53" si="17">SUM(C54:C60)</f>
        <v>21461942.490000002</v>
      </c>
      <c r="D53" s="82">
        <f t="shared" si="17"/>
        <v>47519072.990000002</v>
      </c>
      <c r="E53" s="82">
        <f t="shared" si="17"/>
        <v>12059496.85</v>
      </c>
      <c r="F53" s="82">
        <f t="shared" si="17"/>
        <v>12059496.85</v>
      </c>
      <c r="G53" s="82">
        <f t="shared" si="17"/>
        <v>35459576.140000001</v>
      </c>
    </row>
    <row r="54" spans="1:8">
      <c r="A54" s="31" t="s">
        <v>111</v>
      </c>
      <c r="B54" s="82">
        <v>0</v>
      </c>
      <c r="C54" s="82">
        <v>0</v>
      </c>
      <c r="D54" s="82">
        <f t="shared" ref="D54:D60" si="18">B54+C54</f>
        <v>0</v>
      </c>
      <c r="E54" s="82">
        <v>0</v>
      </c>
      <c r="F54" s="82">
        <v>0</v>
      </c>
      <c r="G54" s="82">
        <f t="shared" ref="G54:G60" si="19">D54-E54</f>
        <v>0</v>
      </c>
      <c r="H54" s="69" t="s">
        <v>310</v>
      </c>
    </row>
    <row r="55" spans="1:8">
      <c r="A55" s="31" t="s">
        <v>112</v>
      </c>
      <c r="B55" s="121">
        <v>14544641.99</v>
      </c>
      <c r="C55" s="121">
        <v>10102153</v>
      </c>
      <c r="D55" s="82">
        <f t="shared" si="18"/>
        <v>24646794.990000002</v>
      </c>
      <c r="E55" s="121">
        <v>12059496.85</v>
      </c>
      <c r="F55" s="121">
        <v>12059496.85</v>
      </c>
      <c r="G55" s="82">
        <f t="shared" si="19"/>
        <v>12587298.140000002</v>
      </c>
      <c r="H55" s="69" t="s">
        <v>311</v>
      </c>
    </row>
    <row r="56" spans="1:8">
      <c r="A56" s="31" t="s">
        <v>113</v>
      </c>
      <c r="B56" s="82">
        <v>0</v>
      </c>
      <c r="C56" s="82">
        <v>0</v>
      </c>
      <c r="D56" s="82">
        <f t="shared" si="18"/>
        <v>0</v>
      </c>
      <c r="E56" s="82">
        <v>0</v>
      </c>
      <c r="F56" s="82">
        <v>0</v>
      </c>
      <c r="G56" s="82">
        <f t="shared" si="19"/>
        <v>0</v>
      </c>
      <c r="H56" s="69" t="s">
        <v>312</v>
      </c>
    </row>
    <row r="57" spans="1:8">
      <c r="A57" s="23" t="s">
        <v>114</v>
      </c>
      <c r="B57" s="82">
        <v>0</v>
      </c>
      <c r="C57" s="82">
        <v>0</v>
      </c>
      <c r="D57" s="82">
        <f t="shared" si="18"/>
        <v>0</v>
      </c>
      <c r="E57" s="82">
        <v>0</v>
      </c>
      <c r="F57" s="82">
        <v>0</v>
      </c>
      <c r="G57" s="82">
        <f t="shared" si="19"/>
        <v>0</v>
      </c>
      <c r="H57" s="69" t="s">
        <v>313</v>
      </c>
    </row>
    <row r="58" spans="1:8">
      <c r="A58" s="31" t="s">
        <v>115</v>
      </c>
      <c r="B58" s="82">
        <v>0</v>
      </c>
      <c r="C58" s="82">
        <v>0</v>
      </c>
      <c r="D58" s="82">
        <f t="shared" si="18"/>
        <v>0</v>
      </c>
      <c r="E58" s="82">
        <v>0</v>
      </c>
      <c r="F58" s="82">
        <v>0</v>
      </c>
      <c r="G58" s="82">
        <f t="shared" si="19"/>
        <v>0</v>
      </c>
      <c r="H58" s="69" t="s">
        <v>314</v>
      </c>
    </row>
    <row r="59" spans="1:8">
      <c r="A59" s="31" t="s">
        <v>116</v>
      </c>
      <c r="B59" s="82">
        <v>0</v>
      </c>
      <c r="C59" s="82">
        <v>0</v>
      </c>
      <c r="D59" s="82">
        <f t="shared" si="18"/>
        <v>0</v>
      </c>
      <c r="E59" s="82">
        <v>0</v>
      </c>
      <c r="F59" s="82">
        <v>0</v>
      </c>
      <c r="G59" s="82">
        <f t="shared" si="19"/>
        <v>0</v>
      </c>
      <c r="H59" s="69" t="s">
        <v>315</v>
      </c>
    </row>
    <row r="60" spans="1:8">
      <c r="A60" s="31" t="s">
        <v>117</v>
      </c>
      <c r="B60" s="121">
        <v>11512488.51</v>
      </c>
      <c r="C60" s="121">
        <v>11359789.49</v>
      </c>
      <c r="D60" s="82">
        <f t="shared" si="18"/>
        <v>22872278</v>
      </c>
      <c r="E60" s="121">
        <v>0</v>
      </c>
      <c r="F60" s="121">
        <v>0</v>
      </c>
      <c r="G60" s="82">
        <f t="shared" si="19"/>
        <v>22872278</v>
      </c>
      <c r="H60" s="69" t="s">
        <v>316</v>
      </c>
    </row>
    <row r="61" spans="1:8">
      <c r="A61" s="25" t="s">
        <v>118</v>
      </c>
      <c r="B61" s="82">
        <f>SUM(B62:B70)</f>
        <v>24750450.84</v>
      </c>
      <c r="C61" s="82">
        <f t="shared" ref="C61:G61" si="20">SUM(C62:C70)</f>
        <v>49582581.710000001</v>
      </c>
      <c r="D61" s="82">
        <f t="shared" si="20"/>
        <v>74333032.549999997</v>
      </c>
      <c r="E61" s="82">
        <f t="shared" si="20"/>
        <v>29076374.989999998</v>
      </c>
      <c r="F61" s="82">
        <f t="shared" si="20"/>
        <v>28943147.489999998</v>
      </c>
      <c r="G61" s="82">
        <f t="shared" si="20"/>
        <v>45256657.560000002</v>
      </c>
    </row>
    <row r="62" spans="1:8">
      <c r="A62" s="31" t="s">
        <v>119</v>
      </c>
      <c r="B62" s="121">
        <v>0</v>
      </c>
      <c r="C62" s="121">
        <v>95000</v>
      </c>
      <c r="D62" s="82">
        <f t="shared" ref="D62:D70" si="21">B62+C62</f>
        <v>95000</v>
      </c>
      <c r="E62" s="121">
        <v>50000</v>
      </c>
      <c r="F62" s="121">
        <v>50000</v>
      </c>
      <c r="G62" s="82">
        <f t="shared" ref="G62:G70" si="22">D62-E62</f>
        <v>45000</v>
      </c>
      <c r="H62" s="70" t="s">
        <v>317</v>
      </c>
    </row>
    <row r="63" spans="1:8">
      <c r="A63" s="31" t="s">
        <v>120</v>
      </c>
      <c r="B63" s="121">
        <v>4332367.9400000004</v>
      </c>
      <c r="C63" s="121">
        <v>6467249.5</v>
      </c>
      <c r="D63" s="82">
        <f t="shared" si="21"/>
        <v>10799617.440000001</v>
      </c>
      <c r="E63" s="121">
        <v>0</v>
      </c>
      <c r="F63" s="121">
        <v>0</v>
      </c>
      <c r="G63" s="82">
        <f t="shared" si="22"/>
        <v>10799617.440000001</v>
      </c>
      <c r="H63" s="70" t="s">
        <v>318</v>
      </c>
    </row>
    <row r="64" spans="1:8">
      <c r="A64" s="31" t="s">
        <v>121</v>
      </c>
      <c r="B64" s="82">
        <v>0</v>
      </c>
      <c r="C64" s="82">
        <v>0</v>
      </c>
      <c r="D64" s="82">
        <f t="shared" si="21"/>
        <v>0</v>
      </c>
      <c r="E64" s="82">
        <v>0</v>
      </c>
      <c r="F64" s="82">
        <v>0</v>
      </c>
      <c r="G64" s="82">
        <f t="shared" si="22"/>
        <v>0</v>
      </c>
      <c r="H64" s="70" t="s">
        <v>319</v>
      </c>
    </row>
    <row r="65" spans="1:8">
      <c r="A65" s="31" t="s">
        <v>122</v>
      </c>
      <c r="B65" s="121">
        <v>20418082.899999999</v>
      </c>
      <c r="C65" s="121">
        <v>43020332.210000001</v>
      </c>
      <c r="D65" s="82">
        <f t="shared" si="21"/>
        <v>63438415.109999999</v>
      </c>
      <c r="E65" s="121">
        <v>29026374.989999998</v>
      </c>
      <c r="F65" s="121">
        <v>28893147.489999998</v>
      </c>
      <c r="G65" s="82">
        <f t="shared" si="22"/>
        <v>34412040.120000005</v>
      </c>
      <c r="H65" s="70" t="s">
        <v>320</v>
      </c>
    </row>
    <row r="66" spans="1:8">
      <c r="A66" s="31" t="s">
        <v>123</v>
      </c>
      <c r="B66" s="82">
        <v>0</v>
      </c>
      <c r="C66" s="82">
        <v>0</v>
      </c>
      <c r="D66" s="82">
        <f t="shared" si="21"/>
        <v>0</v>
      </c>
      <c r="E66" s="82">
        <v>0</v>
      </c>
      <c r="F66" s="82">
        <v>0</v>
      </c>
      <c r="G66" s="82">
        <f t="shared" si="22"/>
        <v>0</v>
      </c>
      <c r="H66" s="70" t="s">
        <v>321</v>
      </c>
    </row>
    <row r="67" spans="1:8">
      <c r="A67" s="31" t="s">
        <v>124</v>
      </c>
      <c r="B67" s="82">
        <v>0</v>
      </c>
      <c r="C67" s="82">
        <v>0</v>
      </c>
      <c r="D67" s="82">
        <f t="shared" si="21"/>
        <v>0</v>
      </c>
      <c r="E67" s="82">
        <v>0</v>
      </c>
      <c r="F67" s="82">
        <v>0</v>
      </c>
      <c r="G67" s="82">
        <f t="shared" si="22"/>
        <v>0</v>
      </c>
      <c r="H67" s="70" t="s">
        <v>322</v>
      </c>
    </row>
    <row r="68" spans="1:8">
      <c r="A68" s="31" t="s">
        <v>125</v>
      </c>
      <c r="B68" s="82">
        <v>0</v>
      </c>
      <c r="C68" s="82">
        <v>0</v>
      </c>
      <c r="D68" s="82">
        <f t="shared" si="21"/>
        <v>0</v>
      </c>
      <c r="E68" s="82">
        <v>0</v>
      </c>
      <c r="F68" s="82">
        <v>0</v>
      </c>
      <c r="G68" s="82">
        <f t="shared" si="22"/>
        <v>0</v>
      </c>
      <c r="H68" s="70" t="s">
        <v>323</v>
      </c>
    </row>
    <row r="69" spans="1:8">
      <c r="A69" s="31" t="s">
        <v>126</v>
      </c>
      <c r="B69" s="82">
        <v>0</v>
      </c>
      <c r="C69" s="82">
        <v>0</v>
      </c>
      <c r="D69" s="82">
        <f t="shared" si="21"/>
        <v>0</v>
      </c>
      <c r="E69" s="82">
        <v>0</v>
      </c>
      <c r="F69" s="82">
        <v>0</v>
      </c>
      <c r="G69" s="82">
        <f t="shared" si="22"/>
        <v>0</v>
      </c>
      <c r="H69" s="70" t="s">
        <v>324</v>
      </c>
    </row>
    <row r="70" spans="1:8">
      <c r="A70" s="31" t="s">
        <v>127</v>
      </c>
      <c r="B70" s="82">
        <v>0</v>
      </c>
      <c r="C70" s="82">
        <v>0</v>
      </c>
      <c r="D70" s="82">
        <f t="shared" si="21"/>
        <v>0</v>
      </c>
      <c r="E70" s="82">
        <v>0</v>
      </c>
      <c r="F70" s="82">
        <v>0</v>
      </c>
      <c r="G70" s="82">
        <f t="shared" si="22"/>
        <v>0</v>
      </c>
      <c r="H70" s="70" t="s">
        <v>325</v>
      </c>
    </row>
    <row r="71" spans="1:8">
      <c r="A71" s="30" t="s">
        <v>135</v>
      </c>
      <c r="B71" s="84">
        <f>SUM(B72:B75)</f>
        <v>0</v>
      </c>
      <c r="C71" s="84">
        <f t="shared" ref="C71:G71" si="23">SUM(C72:C75)</f>
        <v>0</v>
      </c>
      <c r="D71" s="84">
        <f t="shared" si="23"/>
        <v>0</v>
      </c>
      <c r="E71" s="84">
        <f t="shared" si="23"/>
        <v>0</v>
      </c>
      <c r="F71" s="84">
        <f t="shared" si="23"/>
        <v>0</v>
      </c>
      <c r="G71" s="84">
        <f t="shared" si="23"/>
        <v>0</v>
      </c>
      <c r="H71" s="18"/>
    </row>
    <row r="72" spans="1:8" ht="30">
      <c r="A72" s="31" t="s">
        <v>129</v>
      </c>
      <c r="B72" s="82">
        <v>0</v>
      </c>
      <c r="C72" s="82">
        <v>0</v>
      </c>
      <c r="D72" s="82">
        <f t="shared" ref="D72:D75" si="24">B72+C72</f>
        <v>0</v>
      </c>
      <c r="E72" s="82">
        <v>0</v>
      </c>
      <c r="F72" s="82">
        <v>0</v>
      </c>
      <c r="G72" s="82">
        <f t="shared" ref="G72:G75" si="25">D72-E72</f>
        <v>0</v>
      </c>
      <c r="H72" s="71" t="s">
        <v>326</v>
      </c>
    </row>
    <row r="73" spans="1:8" ht="30">
      <c r="A73" s="31" t="s">
        <v>130</v>
      </c>
      <c r="B73" s="82">
        <v>0</v>
      </c>
      <c r="C73" s="82">
        <v>0</v>
      </c>
      <c r="D73" s="82">
        <f t="shared" si="24"/>
        <v>0</v>
      </c>
      <c r="E73" s="82">
        <v>0</v>
      </c>
      <c r="F73" s="82">
        <v>0</v>
      </c>
      <c r="G73" s="82">
        <f t="shared" si="25"/>
        <v>0</v>
      </c>
      <c r="H73" s="71" t="s">
        <v>327</v>
      </c>
    </row>
    <row r="74" spans="1:8">
      <c r="A74" s="31" t="s">
        <v>131</v>
      </c>
      <c r="B74" s="82">
        <v>0</v>
      </c>
      <c r="C74" s="82">
        <v>0</v>
      </c>
      <c r="D74" s="82">
        <f t="shared" si="24"/>
        <v>0</v>
      </c>
      <c r="E74" s="82">
        <v>0</v>
      </c>
      <c r="F74" s="82">
        <v>0</v>
      </c>
      <c r="G74" s="82">
        <f t="shared" si="25"/>
        <v>0</v>
      </c>
      <c r="H74" s="71" t="s">
        <v>328</v>
      </c>
    </row>
    <row r="75" spans="1:8">
      <c r="A75" s="31" t="s">
        <v>132</v>
      </c>
      <c r="B75" s="82">
        <v>0</v>
      </c>
      <c r="C75" s="82">
        <v>0</v>
      </c>
      <c r="D75" s="82">
        <f t="shared" si="24"/>
        <v>0</v>
      </c>
      <c r="E75" s="82">
        <v>0</v>
      </c>
      <c r="F75" s="82">
        <v>0</v>
      </c>
      <c r="G75" s="82">
        <f t="shared" si="25"/>
        <v>0</v>
      </c>
      <c r="H75" s="71" t="s">
        <v>329</v>
      </c>
    </row>
    <row r="76" spans="1:8">
      <c r="A76" s="26"/>
      <c r="B76" s="85"/>
      <c r="C76" s="85"/>
      <c r="D76" s="85"/>
      <c r="E76" s="85"/>
      <c r="F76" s="85"/>
      <c r="G76" s="85"/>
      <c r="H76" s="18"/>
    </row>
    <row r="77" spans="1:8">
      <c r="A77" s="27" t="s">
        <v>87</v>
      </c>
      <c r="B77" s="83">
        <f>B9+B43</f>
        <v>365503763.33999997</v>
      </c>
      <c r="C77" s="83">
        <f t="shared" ref="C77:G77" si="26">C9+C43</f>
        <v>175718893.51999998</v>
      </c>
      <c r="D77" s="83">
        <f t="shared" si="26"/>
        <v>541222656.86000001</v>
      </c>
      <c r="E77" s="83">
        <f t="shared" si="26"/>
        <v>166193694.53</v>
      </c>
      <c r="F77" s="83">
        <f t="shared" si="26"/>
        <v>165755219.83999997</v>
      </c>
      <c r="G77" s="83">
        <f t="shared" si="26"/>
        <v>375028962.33000004</v>
      </c>
      <c r="H77" s="18"/>
    </row>
    <row r="78" spans="1:8">
      <c r="A78" s="28"/>
      <c r="B78" s="86"/>
      <c r="C78" s="86"/>
      <c r="D78" s="86"/>
      <c r="E78" s="86"/>
      <c r="F78" s="86"/>
      <c r="G78" s="86"/>
      <c r="H78" s="19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activeCell="A2" sqref="A2:G2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91" t="s">
        <v>136</v>
      </c>
      <c r="B1" s="92"/>
      <c r="C1" s="92"/>
      <c r="D1" s="92"/>
      <c r="E1" s="92"/>
      <c r="F1" s="92"/>
      <c r="G1" s="92"/>
    </row>
    <row r="2" spans="1:7">
      <c r="A2" s="106" t="s">
        <v>331</v>
      </c>
      <c r="B2" s="107"/>
      <c r="C2" s="107"/>
      <c r="D2" s="107"/>
      <c r="E2" s="107"/>
      <c r="F2" s="107"/>
      <c r="G2" s="108"/>
    </row>
    <row r="3" spans="1:7">
      <c r="A3" s="112" t="s">
        <v>1</v>
      </c>
      <c r="B3" s="113"/>
      <c r="C3" s="113"/>
      <c r="D3" s="113"/>
      <c r="E3" s="113"/>
      <c r="F3" s="113"/>
      <c r="G3" s="114"/>
    </row>
    <row r="4" spans="1:7">
      <c r="A4" s="112" t="s">
        <v>137</v>
      </c>
      <c r="B4" s="113"/>
      <c r="C4" s="113"/>
      <c r="D4" s="113"/>
      <c r="E4" s="113"/>
      <c r="F4" s="113"/>
      <c r="G4" s="114"/>
    </row>
    <row r="5" spans="1:7">
      <c r="A5" s="112" t="s">
        <v>332</v>
      </c>
      <c r="B5" s="113"/>
      <c r="C5" s="113"/>
      <c r="D5" s="113"/>
      <c r="E5" s="113"/>
      <c r="F5" s="113"/>
      <c r="G5" s="114"/>
    </row>
    <row r="6" spans="1:7">
      <c r="A6" s="99" t="s">
        <v>3</v>
      </c>
      <c r="B6" s="100"/>
      <c r="C6" s="100"/>
      <c r="D6" s="100"/>
      <c r="E6" s="100"/>
      <c r="F6" s="100"/>
      <c r="G6" s="101"/>
    </row>
    <row r="7" spans="1:7">
      <c r="A7" s="102" t="s">
        <v>138</v>
      </c>
      <c r="B7" s="93" t="s">
        <v>5</v>
      </c>
      <c r="C7" s="93"/>
      <c r="D7" s="93"/>
      <c r="E7" s="93"/>
      <c r="F7" s="93"/>
      <c r="G7" s="93" t="s">
        <v>6</v>
      </c>
    </row>
    <row r="8" spans="1:7" ht="30">
      <c r="A8" s="98"/>
      <c r="B8" s="33" t="s">
        <v>7</v>
      </c>
      <c r="C8" s="34" t="s">
        <v>99</v>
      </c>
      <c r="D8" s="34" t="s">
        <v>91</v>
      </c>
      <c r="E8" s="34" t="s">
        <v>10</v>
      </c>
      <c r="F8" s="34" t="s">
        <v>92</v>
      </c>
      <c r="G8" s="117"/>
    </row>
    <row r="9" spans="1:7">
      <c r="A9" s="35" t="s">
        <v>139</v>
      </c>
      <c r="B9" s="87">
        <f>B10+B11+B12+B15+B16+B19</f>
        <v>116069973.01000001</v>
      </c>
      <c r="C9" s="87">
        <f t="shared" ref="C9:G9" si="0">C10+C11+C12+C15+C16+C19</f>
        <v>1123570.99</v>
      </c>
      <c r="D9" s="87">
        <f t="shared" si="0"/>
        <v>117193544</v>
      </c>
      <c r="E9" s="87">
        <f t="shared" si="0"/>
        <v>48836611.479999997</v>
      </c>
      <c r="F9" s="87">
        <f t="shared" si="0"/>
        <v>48634499.310000002</v>
      </c>
      <c r="G9" s="87">
        <f t="shared" si="0"/>
        <v>68356932.520000011</v>
      </c>
    </row>
    <row r="10" spans="1:7">
      <c r="A10" s="36" t="s">
        <v>140</v>
      </c>
      <c r="B10" s="122">
        <v>116069973.01000001</v>
      </c>
      <c r="C10" s="122">
        <v>1123570.99</v>
      </c>
      <c r="D10" s="88">
        <f>B10+C10</f>
        <v>117193544</v>
      </c>
      <c r="E10" s="122">
        <v>48836611.479999997</v>
      </c>
      <c r="F10" s="122">
        <v>48634499.310000002</v>
      </c>
      <c r="G10" s="88">
        <f>D10-E10</f>
        <v>68356932.520000011</v>
      </c>
    </row>
    <row r="11" spans="1:7">
      <c r="A11" s="36" t="s">
        <v>141</v>
      </c>
      <c r="B11" s="88">
        <v>0</v>
      </c>
      <c r="C11" s="88">
        <v>0</v>
      </c>
      <c r="D11" s="88">
        <f>B11+C11</f>
        <v>0</v>
      </c>
      <c r="E11" s="88">
        <v>0</v>
      </c>
      <c r="F11" s="88">
        <v>0</v>
      </c>
      <c r="G11" s="88">
        <f>D11-E11</f>
        <v>0</v>
      </c>
    </row>
    <row r="12" spans="1:7">
      <c r="A12" s="36" t="s">
        <v>142</v>
      </c>
      <c r="B12" s="88">
        <f>B13+B14</f>
        <v>0</v>
      </c>
      <c r="C12" s="88">
        <f t="shared" ref="C12:G12" si="1">C13+C14</f>
        <v>0</v>
      </c>
      <c r="D12" s="88">
        <f t="shared" si="1"/>
        <v>0</v>
      </c>
      <c r="E12" s="88">
        <f t="shared" si="1"/>
        <v>0</v>
      </c>
      <c r="F12" s="88">
        <f t="shared" si="1"/>
        <v>0</v>
      </c>
      <c r="G12" s="88">
        <f t="shared" si="1"/>
        <v>0</v>
      </c>
    </row>
    <row r="13" spans="1:7">
      <c r="A13" s="39" t="s">
        <v>143</v>
      </c>
      <c r="B13" s="88">
        <v>0</v>
      </c>
      <c r="C13" s="88">
        <v>0</v>
      </c>
      <c r="D13" s="88">
        <f>B13+C13</f>
        <v>0</v>
      </c>
      <c r="E13" s="88">
        <v>0</v>
      </c>
      <c r="F13" s="88">
        <v>0</v>
      </c>
      <c r="G13" s="88">
        <f>D13-E13</f>
        <v>0</v>
      </c>
    </row>
    <row r="14" spans="1:7">
      <c r="A14" s="39" t="s">
        <v>144</v>
      </c>
      <c r="B14" s="88">
        <v>0</v>
      </c>
      <c r="C14" s="88">
        <v>0</v>
      </c>
      <c r="D14" s="88">
        <f>B14+C14</f>
        <v>0</v>
      </c>
      <c r="E14" s="88">
        <v>0</v>
      </c>
      <c r="F14" s="88">
        <v>0</v>
      </c>
      <c r="G14" s="88">
        <f>D14-E14</f>
        <v>0</v>
      </c>
    </row>
    <row r="15" spans="1:7">
      <c r="A15" s="36" t="s">
        <v>145</v>
      </c>
      <c r="B15" s="88">
        <v>0</v>
      </c>
      <c r="C15" s="88">
        <v>0</v>
      </c>
      <c r="D15" s="88">
        <f>B15+C15</f>
        <v>0</v>
      </c>
      <c r="E15" s="88">
        <v>0</v>
      </c>
      <c r="F15" s="88">
        <v>0</v>
      </c>
      <c r="G15" s="88">
        <f>D15-E15</f>
        <v>0</v>
      </c>
    </row>
    <row r="16" spans="1:7" ht="30">
      <c r="A16" s="40" t="s">
        <v>146</v>
      </c>
      <c r="B16" s="88">
        <f>B17+B18</f>
        <v>0</v>
      </c>
      <c r="C16" s="88">
        <f t="shared" ref="C16:G16" si="2">C17+C18</f>
        <v>0</v>
      </c>
      <c r="D16" s="88">
        <f t="shared" si="2"/>
        <v>0</v>
      </c>
      <c r="E16" s="88">
        <f t="shared" si="2"/>
        <v>0</v>
      </c>
      <c r="F16" s="88">
        <f t="shared" si="2"/>
        <v>0</v>
      </c>
      <c r="G16" s="88">
        <f t="shared" si="2"/>
        <v>0</v>
      </c>
    </row>
    <row r="17" spans="1:7">
      <c r="A17" s="39" t="s">
        <v>147</v>
      </c>
      <c r="B17" s="88">
        <v>0</v>
      </c>
      <c r="C17" s="88">
        <v>0</v>
      </c>
      <c r="D17" s="88">
        <f>B17+C17</f>
        <v>0</v>
      </c>
      <c r="E17" s="88">
        <v>0</v>
      </c>
      <c r="F17" s="88">
        <v>0</v>
      </c>
      <c r="G17" s="88">
        <f>D17-E17</f>
        <v>0</v>
      </c>
    </row>
    <row r="18" spans="1:7">
      <c r="A18" s="39" t="s">
        <v>148</v>
      </c>
      <c r="B18" s="88">
        <v>0</v>
      </c>
      <c r="C18" s="88">
        <v>0</v>
      </c>
      <c r="D18" s="88">
        <f>B18+C18</f>
        <v>0</v>
      </c>
      <c r="E18" s="88">
        <v>0</v>
      </c>
      <c r="F18" s="88">
        <v>0</v>
      </c>
      <c r="G18" s="88">
        <f>D18-E18</f>
        <v>0</v>
      </c>
    </row>
    <row r="19" spans="1:7">
      <c r="A19" s="36" t="s">
        <v>149</v>
      </c>
      <c r="B19" s="88">
        <v>0</v>
      </c>
      <c r="C19" s="88">
        <v>0</v>
      </c>
      <c r="D19" s="88">
        <f>B19+C19</f>
        <v>0</v>
      </c>
      <c r="E19" s="88">
        <v>0</v>
      </c>
      <c r="F19" s="88">
        <v>0</v>
      </c>
      <c r="G19" s="88">
        <f>D19-E19</f>
        <v>0</v>
      </c>
    </row>
    <row r="20" spans="1:7">
      <c r="A20" s="37"/>
      <c r="B20" s="89"/>
      <c r="C20" s="89"/>
      <c r="D20" s="89"/>
      <c r="E20" s="89"/>
      <c r="F20" s="89"/>
      <c r="G20" s="89"/>
    </row>
    <row r="21" spans="1:7">
      <c r="A21" s="32" t="s">
        <v>150</v>
      </c>
      <c r="B21" s="87">
        <f>B22+B23+B24+B27+B28+B31</f>
        <v>61073341.469999999</v>
      </c>
      <c r="C21" s="87">
        <f t="shared" ref="C21:G21" si="3">C22+C23+C24+C27+C28+C31</f>
        <v>600000</v>
      </c>
      <c r="D21" s="87">
        <f t="shared" si="3"/>
        <v>61673341.469999999</v>
      </c>
      <c r="E21" s="87">
        <f t="shared" si="3"/>
        <v>24515945.170000002</v>
      </c>
      <c r="F21" s="87">
        <f t="shared" si="3"/>
        <v>24880416.300000001</v>
      </c>
      <c r="G21" s="87">
        <f t="shared" si="3"/>
        <v>37157396.299999997</v>
      </c>
    </row>
    <row r="22" spans="1:7">
      <c r="A22" s="36" t="s">
        <v>140</v>
      </c>
      <c r="B22" s="122">
        <v>61073341.469999999</v>
      </c>
      <c r="C22" s="122">
        <v>600000</v>
      </c>
      <c r="D22" s="88">
        <f>B22+C22</f>
        <v>61673341.469999999</v>
      </c>
      <c r="E22" s="122">
        <v>24515945.170000002</v>
      </c>
      <c r="F22" s="122">
        <v>24880416.300000001</v>
      </c>
      <c r="G22" s="88">
        <f>D22-E22</f>
        <v>37157396.299999997</v>
      </c>
    </row>
    <row r="23" spans="1:7">
      <c r="A23" s="36" t="s">
        <v>141</v>
      </c>
      <c r="B23" s="88">
        <v>0</v>
      </c>
      <c r="C23" s="88">
        <v>0</v>
      </c>
      <c r="D23" s="88">
        <f>B23+C23</f>
        <v>0</v>
      </c>
      <c r="E23" s="88">
        <v>0</v>
      </c>
      <c r="F23" s="88">
        <v>0</v>
      </c>
      <c r="G23" s="88">
        <f>D23-E23</f>
        <v>0</v>
      </c>
    </row>
    <row r="24" spans="1:7">
      <c r="A24" s="36" t="s">
        <v>142</v>
      </c>
      <c r="B24" s="88">
        <f>B25+B26</f>
        <v>0</v>
      </c>
      <c r="C24" s="88">
        <f>C25+C26</f>
        <v>0</v>
      </c>
      <c r="D24" s="88">
        <f>D25+D26</f>
        <v>0</v>
      </c>
      <c r="E24" s="88">
        <f t="shared" ref="E24:G24" si="4">E25+E26</f>
        <v>0</v>
      </c>
      <c r="F24" s="88">
        <f t="shared" si="4"/>
        <v>0</v>
      </c>
      <c r="G24" s="88">
        <f t="shared" si="4"/>
        <v>0</v>
      </c>
    </row>
    <row r="25" spans="1:7">
      <c r="A25" s="39" t="s">
        <v>143</v>
      </c>
      <c r="B25" s="88">
        <v>0</v>
      </c>
      <c r="C25" s="88">
        <v>0</v>
      </c>
      <c r="D25" s="88">
        <f>B25+C25</f>
        <v>0</v>
      </c>
      <c r="E25" s="88">
        <v>0</v>
      </c>
      <c r="F25" s="88">
        <v>0</v>
      </c>
      <c r="G25" s="88">
        <f>D25-E25</f>
        <v>0</v>
      </c>
    </row>
    <row r="26" spans="1:7">
      <c r="A26" s="39" t="s">
        <v>144</v>
      </c>
      <c r="B26" s="88">
        <v>0</v>
      </c>
      <c r="C26" s="88">
        <v>0</v>
      </c>
      <c r="D26" s="88">
        <f>B26+C26</f>
        <v>0</v>
      </c>
      <c r="E26" s="88">
        <v>0</v>
      </c>
      <c r="F26" s="88">
        <v>0</v>
      </c>
      <c r="G26" s="88">
        <f>D26-E26</f>
        <v>0</v>
      </c>
    </row>
    <row r="27" spans="1:7">
      <c r="A27" s="36" t="s">
        <v>145</v>
      </c>
      <c r="B27" s="88">
        <v>0</v>
      </c>
      <c r="C27" s="88">
        <v>0</v>
      </c>
      <c r="D27" s="88">
        <f>B27+C27</f>
        <v>0</v>
      </c>
      <c r="E27" s="88">
        <v>0</v>
      </c>
      <c r="F27" s="88">
        <v>0</v>
      </c>
      <c r="G27" s="88">
        <f>D27-E27</f>
        <v>0</v>
      </c>
    </row>
    <row r="28" spans="1:7" ht="30">
      <c r="A28" s="40" t="s">
        <v>146</v>
      </c>
      <c r="B28" s="88">
        <f>B29+B30</f>
        <v>0</v>
      </c>
      <c r="C28" s="88">
        <f t="shared" ref="C28:G28" si="5">C29+C30</f>
        <v>0</v>
      </c>
      <c r="D28" s="88">
        <f t="shared" si="5"/>
        <v>0</v>
      </c>
      <c r="E28" s="88">
        <f t="shared" si="5"/>
        <v>0</v>
      </c>
      <c r="F28" s="88">
        <f t="shared" si="5"/>
        <v>0</v>
      </c>
      <c r="G28" s="88">
        <f t="shared" si="5"/>
        <v>0</v>
      </c>
    </row>
    <row r="29" spans="1:7">
      <c r="A29" s="39" t="s">
        <v>147</v>
      </c>
      <c r="B29" s="88">
        <v>0</v>
      </c>
      <c r="C29" s="88">
        <v>0</v>
      </c>
      <c r="D29" s="88">
        <f>B29+C29</f>
        <v>0</v>
      </c>
      <c r="E29" s="88">
        <v>0</v>
      </c>
      <c r="F29" s="88">
        <v>0</v>
      </c>
      <c r="G29" s="88">
        <f>D29-E29</f>
        <v>0</v>
      </c>
    </row>
    <row r="30" spans="1:7">
      <c r="A30" s="39" t="s">
        <v>148</v>
      </c>
      <c r="B30" s="88">
        <v>0</v>
      </c>
      <c r="C30" s="88">
        <v>0</v>
      </c>
      <c r="D30" s="88">
        <f>B30+C30</f>
        <v>0</v>
      </c>
      <c r="E30" s="88">
        <v>0</v>
      </c>
      <c r="F30" s="88">
        <v>0</v>
      </c>
      <c r="G30" s="88">
        <f>D30-E30</f>
        <v>0</v>
      </c>
    </row>
    <row r="31" spans="1:7">
      <c r="A31" s="36" t="s">
        <v>149</v>
      </c>
      <c r="B31" s="88">
        <v>0</v>
      </c>
      <c r="C31" s="88">
        <v>0</v>
      </c>
      <c r="D31" s="88">
        <f>B31+C31</f>
        <v>0</v>
      </c>
      <c r="E31" s="88">
        <v>0</v>
      </c>
      <c r="F31" s="88">
        <v>0</v>
      </c>
      <c r="G31" s="88">
        <f>D31-E31</f>
        <v>0</v>
      </c>
    </row>
    <row r="32" spans="1:7">
      <c r="A32" s="37"/>
      <c r="B32" s="89"/>
      <c r="C32" s="89"/>
      <c r="D32" s="89"/>
      <c r="E32" s="89"/>
      <c r="F32" s="89"/>
      <c r="G32" s="89"/>
    </row>
    <row r="33" spans="1:7">
      <c r="A33" s="38" t="s">
        <v>151</v>
      </c>
      <c r="B33" s="87">
        <f>B9+B21</f>
        <v>177143314.48000002</v>
      </c>
      <c r="C33" s="87">
        <f t="shared" ref="C33:G33" si="6">C9+C21</f>
        <v>1723570.99</v>
      </c>
      <c r="D33" s="87">
        <f t="shared" si="6"/>
        <v>178866885.47</v>
      </c>
      <c r="E33" s="87">
        <f t="shared" si="6"/>
        <v>73352556.650000006</v>
      </c>
      <c r="F33" s="87">
        <f t="shared" si="6"/>
        <v>73514915.609999999</v>
      </c>
      <c r="G33" s="87">
        <f t="shared" si="6"/>
        <v>105514328.82000001</v>
      </c>
    </row>
    <row r="34" spans="1:7">
      <c r="A34" s="41"/>
      <c r="B34" s="90"/>
      <c r="C34" s="90"/>
      <c r="D34" s="90"/>
      <c r="E34" s="90"/>
      <c r="F34" s="90"/>
      <c r="G34" s="9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F6A</vt:lpstr>
      <vt:lpstr>F6B</vt:lpstr>
      <vt:lpstr>F6C</vt:lpstr>
      <vt:lpstr>F6D</vt:lpstr>
      <vt:lpstr>'F6A'!Área_de_impresión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</cp:lastModifiedBy>
  <cp:lastPrinted>2018-12-04T18:00:32Z</cp:lastPrinted>
  <dcterms:created xsi:type="dcterms:W3CDTF">2018-11-21T18:09:30Z</dcterms:created>
  <dcterms:modified xsi:type="dcterms:W3CDTF">2023-08-15T18:42:41Z</dcterms:modified>
</cp:coreProperties>
</file>