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13290" windowHeight="957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C48" i="5"/>
  <c r="B48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C55" i="5"/>
  <c r="C53" i="5"/>
  <c r="C49" i="5"/>
  <c r="B53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<sst xmlns="http://schemas.openxmlformats.org/spreadsheetml/2006/main" count="243" uniqueCount="168">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</sst>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topLeftCell="A32" zoomScale="75" zoomScaleNormal="75" workbookViewId="0">
      <selection sqref="A1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1" t="s">
        <v>2</v>
      </c>
      <c r="B1" s="82"/>
      <c r="C1" s="82"/>
      <c r="D1" s="83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380123913.83999997</v>
      </c>
      <c r="C8" s="6">
        <f>SUM(C9:C11)</f>
        <v>755617016.19000006</v>
      </c>
      <c r="D8" s="6">
        <f>SUM(D9:D11)</f>
        <v>755617016.19000006</v>
      </c>
    </row>
    <row r="9" spans="1:4" x14ac:dyDescent="0.25">
      <c r="A9" s="31" t="s">
        <v>8</v>
      </c>
      <c r="B9" s="51">
        <v>253488265.63999999</v>
      </c>
      <c r="C9" s="51">
        <v>607984786.25999999</v>
      </c>
      <c r="D9" s="51">
        <v>607984786.25999999</v>
      </c>
    </row>
    <row r="10" spans="1:4" x14ac:dyDescent="0.25">
      <c r="A10" s="31" t="s">
        <v>9</v>
      </c>
      <c r="B10" s="51">
        <v>126635648.2</v>
      </c>
      <c r="C10" s="51">
        <v>147632229.93000001</v>
      </c>
      <c r="D10" s="51">
        <v>147632229.93000001</v>
      </c>
    </row>
    <row r="11" spans="1:4" x14ac:dyDescent="0.25">
      <c r="A11" s="31" t="s">
        <v>10</v>
      </c>
      <c r="B11" s="51">
        <v>0</v>
      </c>
      <c r="C11" s="51">
        <v>0</v>
      </c>
      <c r="D11" s="51"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380123913.83999997</v>
      </c>
      <c r="C13" s="6">
        <f>C14+C15</f>
        <v>855471416.02999997</v>
      </c>
      <c r="D13" s="6">
        <f>D14+D15</f>
        <v>855423970.02999997</v>
      </c>
    </row>
    <row r="14" spans="1:4" x14ac:dyDescent="0.25">
      <c r="A14" s="31" t="s">
        <v>12</v>
      </c>
      <c r="B14" s="51">
        <v>253488265.63999999</v>
      </c>
      <c r="C14" s="51">
        <v>378349614.94</v>
      </c>
      <c r="D14" s="51">
        <v>378349614.94</v>
      </c>
    </row>
    <row r="15" spans="1:4" x14ac:dyDescent="0.25">
      <c r="A15" s="31" t="s">
        <v>13</v>
      </c>
      <c r="B15" s="51">
        <v>126635648.2</v>
      </c>
      <c r="C15" s="51">
        <v>477121801.08999997</v>
      </c>
      <c r="D15" s="51">
        <v>477074355.08999997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460297537.97999996</v>
      </c>
      <c r="D17" s="6">
        <f>D18+D19</f>
        <v>460297537.97999996</v>
      </c>
    </row>
    <row r="18" spans="1:4" x14ac:dyDescent="0.25">
      <c r="A18" s="31" t="s">
        <v>15</v>
      </c>
      <c r="B18" s="8">
        <v>0</v>
      </c>
      <c r="C18" s="25">
        <v>429160779.39999998</v>
      </c>
      <c r="D18" s="25">
        <v>429160779.39999998</v>
      </c>
    </row>
    <row r="19" spans="1:4" x14ac:dyDescent="0.25">
      <c r="A19" s="31" t="s">
        <v>16</v>
      </c>
      <c r="B19" s="8">
        <v>0</v>
      </c>
      <c r="C19" s="25">
        <v>31136758.579999998</v>
      </c>
      <c r="D19" s="25">
        <v>31136758.579999998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360443138.14000005</v>
      </c>
      <c r="D21" s="6">
        <f>D8-D13+D17</f>
        <v>360490584.14000005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360443138.14000005</v>
      </c>
      <c r="D23" s="6">
        <f>D21-D11</f>
        <v>360490584.14000005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-99854399.839999914</v>
      </c>
      <c r="D25" s="6">
        <f>D23-D17</f>
        <v>-99806953.839999914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-99854399.839999914</v>
      </c>
      <c r="D33" s="2">
        <f>D25+D29</f>
        <v>-99806953.839999914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253488265.63999999</v>
      </c>
      <c r="C48" s="53">
        <f>C9</f>
        <v>607984786.25999999</v>
      </c>
      <c r="D48" s="53">
        <f>D9</f>
        <v>607984786.25999999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253488265.63999999</v>
      </c>
      <c r="C53" s="25">
        <f>C14</f>
        <v>378349614.94</v>
      </c>
      <c r="D53" s="25">
        <f>D14</f>
        <v>378349614.94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429160779.39999998</v>
      </c>
      <c r="D55" s="25">
        <f>D18</f>
        <v>429160779.39999998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658795950.72000003</v>
      </c>
      <c r="D57" s="2">
        <f>D48+D49-D53+D55</f>
        <v>658795950.72000003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658795950.72000003</v>
      </c>
      <c r="D59" s="2">
        <f>D57-D49</f>
        <v>658795950.72000003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126635648.2</v>
      </c>
      <c r="C63" s="55">
        <f>C10</f>
        <v>147632229.93000001</v>
      </c>
      <c r="D63" s="55">
        <f>D10</f>
        <v>147632229.93000001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126635648.2</v>
      </c>
      <c r="C68" s="51">
        <f>C15</f>
        <v>477121801.08999997</v>
      </c>
      <c r="D68" s="51">
        <f>D15</f>
        <v>477074355.08999997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31136758.579999998</v>
      </c>
      <c r="D70" s="51">
        <f>D19</f>
        <v>31136758.579999998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-298352812.57999998</v>
      </c>
      <c r="D72" s="6">
        <f>D63+D64-D68+D70</f>
        <v>-298305366.57999998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-298352812.57999998</v>
      </c>
      <c r="D74" s="6">
        <f>D72-D64</f>
        <v>-298305366.57999998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8:D25 B29:D33 B37:D44 B48:D59">
      <formula1>-1.79769313486231E+100</formula1>
      <formula2>1.79769313486231E+100</formula2>
    </dataValidation>
  </dataValidations>
  <pageMargins left="0.7" right="0.7" top="0.75" bottom="0.75" header="0.3" footer="0.3"/>
  <pageSetup paperSize="119" scale="51" fitToHeight="0" orientation="portrait" horizontalDpi="1200" verticalDpi="1200" r:id="rId1"/>
  <ignoredErrors>
    <ignoredError sqref="B8:D8 B29:D33 B37:D37 B49:D59 B63:D74 B12:D13 B16:D17 B20:D25 B18:B19 B40:D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5" t="s">
        <v>58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43" t="s">
        <v>59</v>
      </c>
      <c r="C7" s="86"/>
      <c r="D7" s="86"/>
      <c r="E7" s="86"/>
      <c r="F7" s="86"/>
      <c r="G7" s="86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74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89" t="s">
        <v>76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20" t="s">
        <v>59</v>
      </c>
      <c r="C7" s="86"/>
      <c r="D7" s="86"/>
      <c r="E7" s="86"/>
      <c r="F7" s="86"/>
      <c r="G7" s="86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90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2" t="s">
        <v>58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9">
        <f>+F5+1</f>
        <v>2022</v>
      </c>
    </row>
    <row r="6" spans="1:7" ht="32.25" x14ac:dyDescent="0.25">
      <c r="A6" s="84"/>
      <c r="B6" s="94"/>
      <c r="C6" s="94"/>
      <c r="D6" s="94"/>
      <c r="E6" s="94"/>
      <c r="F6" s="94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1" t="s">
        <v>113</v>
      </c>
      <c r="B39" s="91"/>
      <c r="C39" s="91"/>
      <c r="D39" s="91"/>
      <c r="E39" s="91"/>
      <c r="F39" s="91"/>
      <c r="G39" s="91"/>
    </row>
    <row r="40" spans="1:7" x14ac:dyDescent="0.25">
      <c r="A40" s="91" t="s">
        <v>114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5" t="s">
        <v>76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9">
        <v>2022</v>
      </c>
    </row>
    <row r="6" spans="1:7" ht="48.75" customHeight="1" x14ac:dyDescent="0.25">
      <c r="A6" s="96"/>
      <c r="B6" s="94"/>
      <c r="C6" s="94"/>
      <c r="D6" s="94"/>
      <c r="E6" s="94"/>
      <c r="F6" s="94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1" t="s">
        <v>113</v>
      </c>
      <c r="B32" s="91"/>
      <c r="C32" s="91"/>
      <c r="D32" s="91"/>
      <c r="E32" s="91"/>
      <c r="F32" s="91"/>
      <c r="G32" s="91"/>
    </row>
    <row r="33" spans="1:7" x14ac:dyDescent="0.25">
      <c r="A33" s="91" t="s">
        <v>114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7" t="s">
        <v>119</v>
      </c>
      <c r="B1" s="97"/>
      <c r="C1" s="97"/>
      <c r="D1" s="97"/>
      <c r="E1" s="97"/>
      <c r="F1" s="97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0c865bf4-0f22-4e4d-b041-7b0c1657e5a8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2025-05-15T21:27:31Z</cp:lastPrinted>
  <dcterms:created xsi:type="dcterms:W3CDTF">2023-03-16T22:14:51Z</dcterms:created>
  <dcterms:modified xsi:type="dcterms:W3CDTF">2025-05-15T21:27:34Z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