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-2027\06_Contabilidad 04jun25\9 SIRET\2025\2 Informe trimestral\"/>
    </mc:Choice>
  </mc:AlternateContent>
  <xr:revisionPtr revIDLastSave="0" documentId="13_ncr:1_{9E287EDF-1478-4779-9E3A-776ADEB0DE99}" xr6:coauthVersionLast="47" xr6:coauthVersionMax="47" xr10:uidLastSave="{00000000-0000-0000-0000-000000000000}"/>
  <bookViews>
    <workbookView xWindow="-120" yWindow="-120" windowWidth="38640" windowHeight="21120" activeTab="1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D10" i="10"/>
  <c r="G13" i="9"/>
  <c r="D13" i="9"/>
  <c r="G10" i="8" l="1"/>
  <c r="D10" i="8"/>
  <c r="D157" i="7"/>
  <c r="D156" i="7"/>
  <c r="D155" i="7"/>
  <c r="D154" i="7"/>
  <c r="D153" i="7"/>
  <c r="D152" i="7"/>
  <c r="D151" i="7"/>
  <c r="D149" i="7"/>
  <c r="D148" i="7"/>
  <c r="D147" i="7"/>
  <c r="D145" i="7"/>
  <c r="D144" i="7"/>
  <c r="D143" i="7"/>
  <c r="D142" i="7"/>
  <c r="D141" i="7"/>
  <c r="D140" i="7"/>
  <c r="D139" i="7"/>
  <c r="D138" i="7"/>
  <c r="D136" i="7"/>
  <c r="D135" i="7"/>
  <c r="D134" i="7"/>
  <c r="D132" i="7"/>
  <c r="D131" i="7"/>
  <c r="D130" i="7"/>
  <c r="D129" i="7"/>
  <c r="D128" i="7"/>
  <c r="D127" i="7"/>
  <c r="D126" i="7"/>
  <c r="D125" i="7"/>
  <c r="D124" i="7"/>
  <c r="D122" i="7"/>
  <c r="D121" i="7"/>
  <c r="D120" i="7"/>
  <c r="D119" i="7"/>
  <c r="D118" i="7"/>
  <c r="D117" i="7"/>
  <c r="D116" i="7"/>
  <c r="D115" i="7"/>
  <c r="D114" i="7"/>
  <c r="D112" i="7"/>
  <c r="D111" i="7"/>
  <c r="D110" i="7"/>
  <c r="D109" i="7"/>
  <c r="D108" i="7"/>
  <c r="D107" i="7"/>
  <c r="D106" i="7"/>
  <c r="D105" i="7"/>
  <c r="D104" i="7"/>
  <c r="D102" i="7"/>
  <c r="D101" i="7"/>
  <c r="D100" i="7"/>
  <c r="D99" i="7"/>
  <c r="D98" i="7"/>
  <c r="D97" i="7"/>
  <c r="D96" i="7"/>
  <c r="D95" i="7"/>
  <c r="D94" i="7"/>
  <c r="D92" i="7"/>
  <c r="D91" i="7"/>
  <c r="D90" i="7"/>
  <c r="D89" i="7"/>
  <c r="D88" i="7"/>
  <c r="D87" i="7"/>
  <c r="D86" i="7"/>
  <c r="D82" i="7"/>
  <c r="D81" i="7"/>
  <c r="D80" i="7"/>
  <c r="D79" i="7"/>
  <c r="D78" i="7"/>
  <c r="D77" i="7"/>
  <c r="D76" i="7"/>
  <c r="D74" i="7"/>
  <c r="D73" i="7"/>
  <c r="D72" i="7"/>
  <c r="D70" i="7"/>
  <c r="D69" i="7"/>
  <c r="D68" i="7"/>
  <c r="D67" i="7"/>
  <c r="D66" i="7"/>
  <c r="D65" i="7"/>
  <c r="D64" i="7"/>
  <c r="D63" i="7"/>
  <c r="D61" i="7"/>
  <c r="D60" i="7"/>
  <c r="D59" i="7"/>
  <c r="D57" i="7"/>
  <c r="D56" i="7"/>
  <c r="D55" i="7"/>
  <c r="D54" i="7"/>
  <c r="D53" i="7"/>
  <c r="D52" i="7"/>
  <c r="D51" i="7"/>
  <c r="D50" i="7"/>
  <c r="D49" i="7"/>
  <c r="D47" i="7"/>
  <c r="D46" i="7"/>
  <c r="D45" i="7"/>
  <c r="D44" i="7"/>
  <c r="D43" i="7"/>
  <c r="D42" i="7"/>
  <c r="D41" i="7"/>
  <c r="D40" i="7"/>
  <c r="D39" i="7"/>
  <c r="D37" i="7"/>
  <c r="D36" i="7"/>
  <c r="D35" i="7"/>
  <c r="D34" i="7"/>
  <c r="D33" i="7"/>
  <c r="D32" i="7"/>
  <c r="D31" i="7"/>
  <c r="D30" i="7"/>
  <c r="D29" i="7"/>
  <c r="D27" i="7"/>
  <c r="D26" i="7"/>
  <c r="D25" i="7"/>
  <c r="D24" i="7"/>
  <c r="D23" i="7"/>
  <c r="D22" i="7"/>
  <c r="D21" i="7"/>
  <c r="D20" i="7"/>
  <c r="D19" i="7"/>
  <c r="D17" i="7"/>
  <c r="D16" i="7"/>
  <c r="D15" i="7"/>
  <c r="D14" i="7"/>
  <c r="D13" i="7"/>
  <c r="D12" i="7"/>
  <c r="D11" i="7"/>
  <c r="D34" i="6"/>
  <c r="F6" i="2" l="1"/>
  <c r="E6" i="2"/>
  <c r="A2" i="25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G28" i="22" l="1"/>
  <c r="E28" i="22"/>
  <c r="F30" i="20"/>
  <c r="E30" i="20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G9" i="8"/>
  <c r="G29" i="8" s="1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F29" i="8" l="1"/>
  <c r="E29" i="8"/>
  <c r="G146" i="7"/>
  <c r="G71" i="7"/>
  <c r="G62" i="7"/>
  <c r="G28" i="7"/>
  <c r="C9" i="7"/>
  <c r="E81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29" i="8"/>
  <c r="D29" i="8"/>
  <c r="C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E77" i="9" l="1"/>
  <c r="G77" i="9"/>
  <c r="D77" i="9"/>
  <c r="G9" i="7"/>
  <c r="C159" i="7"/>
  <c r="B77" i="9"/>
  <c r="F77" i="9"/>
  <c r="D159" i="7"/>
  <c r="G84" i="7"/>
  <c r="G42" i="6"/>
  <c r="G70" i="6"/>
  <c r="G159" i="7" l="1"/>
  <c r="B38" i="2"/>
  <c r="C31" i="2"/>
  <c r="B31" i="2"/>
  <c r="C25" i="2"/>
  <c r="B25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<sst xmlns="http://schemas.openxmlformats.org/spreadsheetml/2006/main" count="1017" uniqueCount="605">
  <si>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</si>
  <si>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</si>
  <si>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</si>
  <si>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</si>
  <si>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</si>
  <si>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</si>
  <si>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</si>
  <si>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</si>
  <si>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</si>
  <si>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</si>
  <si>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</si>
  <si>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</si>
  <si>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</si>
  <si>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</si>
  <si>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</si>
  <si>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</si>
  <si>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</si>
  <si>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</si>
  <si>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</si>
  <si>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</si>
  <si>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</si>
  <si>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</si>
  <si>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</si>
  <si>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</si>
  <si>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</si>
  <si>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</si>
  <si>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</si>
  <si>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</si>
  <si>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</si>
  <si>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</si>
  <si>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</si>
  <si>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</si>
  <si>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</si>
  <si>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</si>
  <si>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</si>
  <si>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</si>
  <si>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</si>
  <si>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</si>
  <si>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</si>
  <si>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</si>
  <si>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</si>
  <si>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</si>
  <si>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</si>
  <si>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</si>
  <si>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</si>
  <si>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</si>
  <si>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</si>
  <si>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</si>
  <si>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</si>
  <si>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</si>
  <si>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</si>
  <si>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</si>
  <si>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</si>
  <si>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</si>
  <si>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</si>
  <si>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</si>
  <si>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</si>
  <si>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</si>
  <si>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</si>
  <si>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</si>
  <si>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</si>
  <si>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</si>
  <si>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</si>
  <si>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</si>
  <si>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</si>
  <si>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</si>
  <si>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</si>
  <si>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</si>
  <si>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</si>
  <si>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</si>
  <si>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</si>
  <si>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</si>
  <si>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</si>
  <si>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</si>
  <si>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</si>
  <si>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</si>
  <si>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</si>
  <si>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</si>
  <si>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</si>
  <si>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</si>
  <si>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</si>
  <si>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</si>
  <si>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</si>
  <si>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</si>
  <si>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</si>
  <si>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</si>
  <si>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</si>
  <si>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</si>
  <si>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</si>
  <si>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</si>
  <si>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</si>
  <si>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</si>
  <si>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</si>
  <si>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</si>
  <si>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</si>
  <si>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</si>
  <si>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</si>
  <si>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</si>
  <si>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</si>
  <si>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</si>
  <si>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</si>
  <si>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</si>
  <si>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</si>
  <si>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</si>
  <si>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</si>
  <si>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</si>
  <si>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</si>
  <si>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</si>
  <si>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</si>
  <si>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</si>
  <si>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</si>
  <si>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</si>
  <si>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</si>
  <si>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</si>
  <si>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</si>
  <si>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</si>
  <si>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</si>
  <si>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</si>
  <si>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</si>
  <si>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</si>
  <si>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</si>
  <si>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</si>
  <si>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</si>
  <si>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</si>
  <si>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</si>
  <si>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</si>
  <si>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</si>
  <si>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</si>
  <si>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</si>
  <si>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</si>
  <si>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</si>
  <si>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</si>
  <si>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</si>
  <si>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</si>
  <si>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</si>
  <si>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</si>
  <si>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</si>
  <si>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</si>
  <si>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</si>
  <si>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</si>
  <si>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</si>
  <si>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</si>
  <si>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</si>
  <si>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</si>
  <si>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</si>
  <si>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</si>
  <si>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</si>
  <si>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</si>
  <si>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</si>
  <si>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</si>
  <si>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</si>
  <si>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</si>
  <si>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</si>
  <si>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</si>
  <si>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</si>
  <si>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</si>
  <si>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</si>
  <si>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</si>
  <si>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</si>
  <si>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</si>
  <si>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</si>
  <si>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</si>
  <si>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</si>
  <si>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</si>
  <si>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</si>
  <si>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</si>
  <si>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</si>
  <si>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</si>
  <si>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</si>
  <si>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</si>
  <si>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</si>
  <si>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</si>
  <si>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</si>
  <si>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</si>
  <si>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</si>
  <si>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</si>
  <si>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</si>
  <si>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</si>
  <si>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</si>
  <si>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</si>
  <si>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</si>
  <si>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</si>
  <si>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</si>
  <si>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</si>
  <si>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</si>
  <si>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</si>
  <si>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</si>
  <si>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</si>
  <si>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</si>
  <si>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</si>
  <si>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</si>
  <si>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</si>
  <si>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</si>
  <si>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</si>
  <si>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</si>
  <si>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</si>
  <si>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</si>
  <si>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</si>
  <si>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</si>
  <si>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</si>
  <si>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</si>
  <si>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</si>
  <si>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</si>
  <si>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</si>
  <si>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</si>
  <si>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</si>
  <si>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</si>
  <si>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</si>
  <si>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</si>
  <si>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</si>
  <si>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</si>
  <si>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</si>
  <si>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</si>
  <si>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</si>
  <si>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</si>
  <si>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</si>
  <si>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</si>
  <si>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</si>
  <si>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</si>
  <si>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</si>
  <si>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</si>
  <si>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</si>
  <si>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</si>
  <si>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</si>
  <si>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</si>
  <si>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</si>
  <si>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</si>
  <si>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</si>
  <si>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</si>
  <si>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</si>
  <si>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</si>
  <si>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</si>
  <si>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</si>
  <si>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</si>
  <si>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</si>
  <si>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</si>
  <si>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</si>
  <si>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</si>
  <si>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</si>
  <si>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</si>
  <si>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</si>
  <si>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</si>
  <si>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</si>
  <si>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</si>
  <si>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</si>
  <si>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</si>
  <si>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</si>
  <si>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</si>
  <si>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</si>
  <si>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</si>
  <si>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</si>
  <si>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</si>
  <si>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</si>
  <si>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</si>
  <si>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</si>
  <si>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</si>
  <si>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</si>
  <si>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</si>
  <si>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</si>
  <si>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</si>
  <si>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</si>
  <si>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</si>
  <si>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</si>
  <si>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</si>
  <si>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</si>
  <si>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</si>
  <si>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</si>
  <si>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</si>
  <si>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</si>
  <si>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</si>
  <si>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</si>
  <si>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</si>
  <si>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</si>
  <si>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</si>
  <si>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</si>
  <si>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</si>
  <si>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</si>
  <si>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</si>
  <si>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</si>
  <si>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</si>
  <si>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</si>
  <si>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</si>
  <si>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</si>
  <si>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</si>
  <si>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</si>
  <si>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</si>
  <si>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</si>
  <si>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</si>
  <si>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</si>
  <si>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</si>
  <si>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</si>
  <si>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</si>
  <si>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</si>
  <si>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</si>
  <si>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</si>
  <si>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</si>
  <si>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</si>
  <si>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</si>
  <si>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</si>
  <si>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</si>
  <si>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</si>
  <si>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</si>
  <si>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</si>
  <si>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</si>
  <si>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</si>
  <si>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</si>
  <si>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</si>
  <si>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</si>
  <si>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</si>
  <si>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</si>
  <si>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</si>
  <si>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</si>
  <si>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</si>
  <si>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</si>
  <si>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</si>
  <si>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</si>
  <si>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</si>
  <si>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</si>
  <si>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</si>
  <si>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</si>
  <si>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</si>
  <si>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</si>
  <si>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</si>
  <si>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</si>
  <si>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</si>
  <si>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</si>
  <si>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</si>
  <si>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</si>
  <si>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</si>
  <si>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</si>
  <si>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</si>
  <si>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</si>
  <si>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</si>
  <si>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</si>
  <si>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</si>
  <si>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</si>
  <si>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</si>
  <si>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</si>
  <si>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</si>
  <si>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</si>
  <si>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</si>
  <si>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</si>
  <si>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</si>
  <si>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</si>
  <si>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</si>
  <si>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</si>
  <si>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</si>
  <si>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</si>
  <si>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</si>
  <si>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</si>
  <si>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</si>
  <si>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</si>
  <si>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</si>
  <si>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</si>
  <si>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</si>
  <si>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</si>
  <si>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</si>
  <si>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</si>
  <si>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</si>
  <si>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</si>
  <si>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</si>
  <si>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</si>
  <si>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</si>
  <si>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</si>
  <si>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</si>
  <si>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</si>
  <si>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</si>
  <si>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</si>
  <si>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</si>
  <si>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</si>
  <si>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</si>
  <si>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</si>
  <si>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</si>
  <si>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</si>
  <si>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</si>
  <si>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</si>
  <si>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</si>
  <si>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</si>
  <si>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</si>
  <si>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</si>
  <si>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</si>
  <si>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</si>
  <si>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</si>
  <si>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</si>
  <si>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</si>
  <si>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</si>
  <si>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</si>
  <si>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</si>
  <si>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</si>
  <si>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</si>
  <si>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</si>
  <si>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</si>
  <si>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</si>
  <si>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</si>
  <si>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</si>
  <si>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</si>
  <si>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</si>
  <si>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</si>
  <si>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</si>
  <si>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</si>
  <si>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</si>
  <si>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</si>
  <si>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</si>
  <si>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</si>
  <si>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</si>
  <si>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</si>
  <si>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</si>
  <si>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</si>
  <si>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</si>
  <si>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</si>
  <si>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</si>
  <si>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</si>
  <si>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</si>
  <si>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</si>
  <si>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</si>
  <si>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</si>
  <si>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</si>
  <si>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</si>
  <si>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</si>
  <si>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</si>
  <si>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</si>
  <si>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</si>
  <si>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</si>
  <si>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</si>
  <si>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</si>
  <si>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</si>
  <si>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</si>
  <si>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</si>
  <si>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</si>
  <si>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</si>
  <si>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</si>
  <si>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</si>
  <si>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</si>
  <si>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</si>
  <si>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</si>
  <si>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</si>
  <si>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</si>
  <si>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</si>
  <si>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</si>
  <si>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</si>
  <si>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</si>
  <si>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</si>
  <si>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</si>
  <si>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</si>
  <si>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</si>
  <si>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</si>
  <si>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</si>
  <si>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</si>
  <si>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</si>
  <si>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</si>
  <si>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</si>
  <si>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</si>
  <si>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</si>
  <si>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</si>
  <si>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</si>
  <si>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</si>
  <si>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</si>
  <si>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</si>
  <si>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</si>
  <si>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</si>
  <si>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</si>
  <si>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</si>
  <si>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</si>
  <si>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</si>
  <si>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</si>
  <si>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</si>
  <si>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</si>
  <si>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</si>
  <si>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</si>
  <si>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</si>
  <si>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</si>
  <si>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</si>
  <si>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</si>
  <si>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</si>
  <si>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</si>
  <si>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</si>
  <si>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</si>
  <si>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</si>
  <si>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</si>
  <si>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</si>
  <si>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</si>
  <si>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</si>
  <si>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</si>
  <si>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</si>
  <si>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</si>
  <si>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</si>
  <si>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</si>
  <si>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</si>
  <si>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</si>
  <si>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</si>
  <si>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</si>
  <si>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</si>
  <si>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</si>
  <si>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</si>
  <si>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</si>
  <si>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</si>
  <si>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</si>
  <si>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</si>
  <si>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</si>
  <si>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</si>
  <si>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</si>
  <si>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</si>
  <si>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</si>
  <si>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</si>
  <si>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</si>
  <si>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</si>
  <si>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</si>
  <si>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</si>
  <si>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</si>
  <si>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</si>
  <si>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</si>
  <si>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</si>
  <si>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</si>
  <si>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</si>
  <si>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</si>
  <si>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</si>
  <si>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</si>
  <si>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</si>
  <si>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</si>
  <si>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</si>
  <si>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</si>
  <si>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</si>
  <si>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</si>
  <si>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</si>
  <si>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</si>
  <si>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</si>
  <si>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</si>
  <si>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</si>
  <si>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</si>
  <si>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</si>
  <si>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</si>
  <si>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</si>
  <si>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</si>
  <si>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</si>
  <si>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</si>
  <si>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</si>
  <si>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</si>
  <si>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</si>
  <si>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</si>
  <si>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</si>
  <si>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</si>
  <si>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</si>
  <si>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</si>
  <si>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</si>
  <si>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</si>
  <si>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</si>
  <si>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</si>
  <si>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</si>
  <si>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</si>
  <si>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</si>
  <si>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</si>
  <si>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</si>
  <si>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</si>
  <si>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</si>
  <si>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</si>
  <si>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</si>
  <si>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</si>
  <si>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</si>
  <si>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</si>
  <si>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</si>
  <si>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</si>
  <si>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</si>
  <si>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</si>
  <si>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</si>
  <si>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</si>
  <si>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</si>
  <si>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</si>
  <si>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</si>
  <si>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</si>
  <si>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</si>
  <si>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</si>
  <si>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</si>
  <si>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</si>
  <si>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</si>
  <si>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</si>
  <si>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</si>
  <si>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</si>
  <si>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</si>
  <si>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</si>
  <si>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</si>
  <si>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</si>
  <si>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</si>
  <si>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</si>
  <si>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</si>
  <si>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</si>
  <si>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</si>
  <si>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</si>
  <si>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</si>
  <si>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</si>
  <si>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</si>
  <si>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IINSTITUTO MUICIPAL DE PLANEACION Y DESARROLLO DE APASEO EL GRANDE  (a)</t>
  </si>
  <si>
    <t>INSTITUTO MUNICIPAL DE PLANEACION Y DESARROLLO DE APASEO EL GRANDE</t>
  </si>
  <si>
    <t>Año en Cuestión
(2025) (c)</t>
  </si>
  <si>
    <t>2026 (d)</t>
  </si>
  <si>
    <t>2027 (d)</t>
  </si>
  <si>
    <t>2028 (d)</t>
  </si>
  <si>
    <t>2029 (d)</t>
  </si>
  <si>
    <t>2030 (d)</t>
  </si>
  <si>
    <r>
      <t xml:space="preserve">Año del Ejercicio 2025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</si>
  <si>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2024 1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</si>
  <si>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</si>
  <si>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</si>
  <si>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 xml:space="preserve">NOTA: NO SE CUENTA CON ESTUDIOS ACTUARIALES </t>
  </si>
  <si>
    <t>Al 31 de Diciembre de 2024 y al 30 de Junio de 2025 (b)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</si>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</sst>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6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0" fillId="0" borderId="0" xfId="0"/>
    <xf numFmtId="4" fontId="2" fillId="0" borderId="14" xfId="0" applyNumberFormat="1" applyFont="1" applyBorder="1" applyAlignment="1" applyProtection="1">
      <alignment vertical="center"/>
      <protection locked="0"/>
    </xf>
    <xf numFmtId="0" fontId="21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6">
    <cellStyle name="Millares" xfId="1" builtinId="3"/>
    <cellStyle name="Millares 2" xfId="5" xr:uid="{14567DE6-917D-456B-AA7F-3E3623497B8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D36" sqref="D3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3" t="s">
        <v>0</v>
      </c>
      <c r="B1" s="164"/>
      <c r="C1" s="164"/>
      <c r="D1" s="164"/>
      <c r="E1" s="164"/>
      <c r="F1" s="165"/>
    </row>
    <row r="2" spans="1:6" ht="15" customHeight="1" x14ac:dyDescent="0.25">
      <c r="A2" s="110" t="s">
        <v>590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603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7</v>
      </c>
      <c r="B7" s="44"/>
      <c r="C7" s="44"/>
      <c r="D7" s="43" t="s">
        <v>8</v>
      </c>
      <c r="E7" s="44"/>
      <c r="F7" s="44"/>
    </row>
    <row r="8" spans="1:6" x14ac:dyDescent="0.25">
      <c r="A8" s="2" t="s">
        <v>9</v>
      </c>
      <c r="B8" s="45"/>
      <c r="C8" s="45"/>
      <c r="D8" s="2" t="s">
        <v>10</v>
      </c>
      <c r="E8" s="45"/>
      <c r="F8" s="45"/>
    </row>
    <row r="9" spans="1:6" x14ac:dyDescent="0.25">
      <c r="A9" s="46" t="s">
        <v>11</v>
      </c>
      <c r="B9" s="47">
        <f>SUM(B10:B16)</f>
        <v>2237820.02</v>
      </c>
      <c r="C9" s="47">
        <f>SUM(C10:C16)</f>
        <v>1345408.88</v>
      </c>
      <c r="D9" s="46" t="s">
        <v>12</v>
      </c>
      <c r="E9" s="47">
        <f>SUM(E10:E18)</f>
        <v>111957.11</v>
      </c>
      <c r="F9" s="47">
        <f>SUM(F10:F18)</f>
        <v>122298.63999999998</v>
      </c>
    </row>
    <row r="10" spans="1:6" x14ac:dyDescent="0.25">
      <c r="A10" s="48" t="s">
        <v>13</v>
      </c>
      <c r="B10" s="47">
        <v>10000</v>
      </c>
      <c r="C10" s="47">
        <v>10000</v>
      </c>
      <c r="D10" s="48" t="s">
        <v>14</v>
      </c>
      <c r="E10" s="47">
        <v>47654.97</v>
      </c>
      <c r="F10" s="47">
        <v>47648.47</v>
      </c>
    </row>
    <row r="11" spans="1:6" x14ac:dyDescent="0.25">
      <c r="A11" s="48" t="s">
        <v>15</v>
      </c>
      <c r="B11" s="47">
        <v>2227820.02</v>
      </c>
      <c r="C11" s="47">
        <v>1335408.8799999999</v>
      </c>
      <c r="D11" s="48" t="s">
        <v>16</v>
      </c>
      <c r="E11" s="47">
        <v>-0.12</v>
      </c>
      <c r="F11" s="47">
        <v>-0.12</v>
      </c>
    </row>
    <row r="12" spans="1:6" x14ac:dyDescent="0.25">
      <c r="A12" s="48" t="s">
        <v>17</v>
      </c>
      <c r="B12" s="47">
        <v>0</v>
      </c>
      <c r="C12" s="47">
        <v>0</v>
      </c>
      <c r="D12" s="48" t="s">
        <v>18</v>
      </c>
      <c r="E12" s="47">
        <v>0</v>
      </c>
      <c r="F12" s="47">
        <v>0</v>
      </c>
    </row>
    <row r="13" spans="1:6" x14ac:dyDescent="0.25">
      <c r="A13" s="48" t="s">
        <v>19</v>
      </c>
      <c r="B13" s="47">
        <v>0</v>
      </c>
      <c r="C13" s="47">
        <v>0</v>
      </c>
      <c r="D13" s="48" t="s">
        <v>20</v>
      </c>
      <c r="E13" s="47">
        <v>0</v>
      </c>
      <c r="F13" s="47">
        <v>0</v>
      </c>
    </row>
    <row r="14" spans="1:6" x14ac:dyDescent="0.25">
      <c r="A14" s="48" t="s">
        <v>21</v>
      </c>
      <c r="B14" s="47">
        <v>0</v>
      </c>
      <c r="C14" s="47">
        <v>0</v>
      </c>
      <c r="D14" s="48" t="s">
        <v>22</v>
      </c>
      <c r="E14" s="47">
        <v>0</v>
      </c>
      <c r="F14" s="47">
        <v>0</v>
      </c>
    </row>
    <row r="15" spans="1:6" x14ac:dyDescent="0.25">
      <c r="A15" s="48" t="s">
        <v>23</v>
      </c>
      <c r="B15" s="47">
        <v>0</v>
      </c>
      <c r="C15" s="47">
        <v>0</v>
      </c>
      <c r="D15" s="48" t="s">
        <v>24</v>
      </c>
      <c r="E15" s="47">
        <v>0</v>
      </c>
      <c r="F15" s="47">
        <v>0</v>
      </c>
    </row>
    <row r="16" spans="1:6" x14ac:dyDescent="0.25">
      <c r="A16" s="48" t="s">
        <v>25</v>
      </c>
      <c r="B16" s="47">
        <v>0</v>
      </c>
      <c r="C16" s="47">
        <v>0</v>
      </c>
      <c r="D16" s="48" t="s">
        <v>26</v>
      </c>
      <c r="E16" s="47">
        <v>64302.26</v>
      </c>
      <c r="F16" s="47">
        <v>74650.289999999994</v>
      </c>
    </row>
    <row r="17" spans="1:6" x14ac:dyDescent="0.25">
      <c r="A17" s="46" t="s">
        <v>27</v>
      </c>
      <c r="B17" s="47">
        <f>SUM(B18:B24)</f>
        <v>173.08</v>
      </c>
      <c r="C17" s="47">
        <f>SUM(C18:C24)</f>
        <v>371.18</v>
      </c>
      <c r="D17" s="48" t="s">
        <v>28</v>
      </c>
      <c r="E17" s="47">
        <v>0</v>
      </c>
      <c r="F17" s="47">
        <v>0</v>
      </c>
    </row>
    <row r="18" spans="1:6" x14ac:dyDescent="0.25">
      <c r="A18" s="48" t="s">
        <v>29</v>
      </c>
      <c r="B18" s="47">
        <v>0</v>
      </c>
      <c r="C18" s="47">
        <v>0</v>
      </c>
      <c r="D18" s="48" t="s">
        <v>30</v>
      </c>
      <c r="E18" s="47">
        <v>0</v>
      </c>
      <c r="F18" s="47">
        <v>0</v>
      </c>
    </row>
    <row r="19" spans="1:6" x14ac:dyDescent="0.25">
      <c r="A19" s="48" t="s">
        <v>31</v>
      </c>
      <c r="B19" s="47">
        <v>0</v>
      </c>
      <c r="C19" s="47">
        <v>0</v>
      </c>
      <c r="D19" s="46" t="s">
        <v>32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33</v>
      </c>
      <c r="B20" s="47">
        <v>173.08</v>
      </c>
      <c r="C20" s="47">
        <v>371.18</v>
      </c>
      <c r="D20" s="48" t="s">
        <v>34</v>
      </c>
      <c r="E20" s="47">
        <v>0</v>
      </c>
      <c r="F20" s="47">
        <v>0</v>
      </c>
    </row>
    <row r="21" spans="1:6" x14ac:dyDescent="0.25">
      <c r="A21" s="48" t="s">
        <v>35</v>
      </c>
      <c r="B21" s="47">
        <v>0</v>
      </c>
      <c r="C21" s="47">
        <v>0</v>
      </c>
      <c r="D21" s="48" t="s">
        <v>36</v>
      </c>
      <c r="E21" s="47">
        <v>0</v>
      </c>
      <c r="F21" s="47">
        <v>0</v>
      </c>
    </row>
    <row r="22" spans="1:6" x14ac:dyDescent="0.25">
      <c r="A22" s="48" t="s">
        <v>37</v>
      </c>
      <c r="B22" s="47">
        <v>0</v>
      </c>
      <c r="C22" s="47">
        <v>0</v>
      </c>
      <c r="D22" s="48" t="s">
        <v>38</v>
      </c>
      <c r="E22" s="47">
        <v>0</v>
      </c>
      <c r="F22" s="47">
        <v>0</v>
      </c>
    </row>
    <row r="23" spans="1:6" x14ac:dyDescent="0.25">
      <c r="A23" s="48" t="s">
        <v>39</v>
      </c>
      <c r="B23" s="47">
        <v>0</v>
      </c>
      <c r="C23" s="47">
        <v>0</v>
      </c>
      <c r="D23" s="46" t="s">
        <v>40</v>
      </c>
      <c r="E23" s="47">
        <f>E24+E25</f>
        <v>0</v>
      </c>
      <c r="F23" s="47">
        <f>F24+F25</f>
        <v>0</v>
      </c>
    </row>
    <row r="24" spans="1:6" x14ac:dyDescent="0.25">
      <c r="A24" s="48" t="s">
        <v>41</v>
      </c>
      <c r="B24" s="47">
        <v>0</v>
      </c>
      <c r="C24" s="47">
        <v>0</v>
      </c>
      <c r="D24" s="48" t="s">
        <v>42</v>
      </c>
      <c r="E24" s="47">
        <v>0</v>
      </c>
      <c r="F24" s="47">
        <v>0</v>
      </c>
    </row>
    <row r="25" spans="1:6" x14ac:dyDescent="0.25">
      <c r="A25" s="46" t="s">
        <v>43</v>
      </c>
      <c r="B25" s="47">
        <f>SUM(B26:B30)</f>
        <v>0</v>
      </c>
      <c r="C25" s="47">
        <f>SUM(C26:C30)</f>
        <v>0</v>
      </c>
      <c r="D25" s="48" t="s">
        <v>44</v>
      </c>
      <c r="E25" s="47">
        <v>0</v>
      </c>
      <c r="F25" s="47">
        <v>0</v>
      </c>
    </row>
    <row r="26" spans="1:6" x14ac:dyDescent="0.25">
      <c r="A26" s="48" t="s">
        <v>45</v>
      </c>
      <c r="B26" s="47">
        <v>0</v>
      </c>
      <c r="C26" s="47">
        <v>0</v>
      </c>
      <c r="D26" s="46" t="s">
        <v>46</v>
      </c>
      <c r="E26" s="47">
        <v>0</v>
      </c>
      <c r="F26" s="47">
        <v>0</v>
      </c>
    </row>
    <row r="27" spans="1:6" x14ac:dyDescent="0.25">
      <c r="A27" s="48" t="s">
        <v>47</v>
      </c>
      <c r="B27" s="47">
        <v>0</v>
      </c>
      <c r="C27" s="47">
        <v>0</v>
      </c>
      <c r="D27" s="46" t="s">
        <v>48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49</v>
      </c>
      <c r="B28" s="47">
        <v>0</v>
      </c>
      <c r="C28" s="47">
        <v>0</v>
      </c>
      <c r="D28" s="48" t="s">
        <v>50</v>
      </c>
      <c r="E28" s="47">
        <v>0</v>
      </c>
      <c r="F28" s="47">
        <v>0</v>
      </c>
    </row>
    <row r="29" spans="1:6" x14ac:dyDescent="0.25">
      <c r="A29" s="48" t="s">
        <v>51</v>
      </c>
      <c r="B29" s="47">
        <v>0</v>
      </c>
      <c r="C29" s="47">
        <v>0</v>
      </c>
      <c r="D29" s="48" t="s">
        <v>52</v>
      </c>
      <c r="E29" s="47">
        <v>0</v>
      </c>
      <c r="F29" s="47">
        <v>0</v>
      </c>
    </row>
    <row r="30" spans="1:6" x14ac:dyDescent="0.25">
      <c r="A30" s="48" t="s">
        <v>53</v>
      </c>
      <c r="B30" s="47">
        <v>0</v>
      </c>
      <c r="C30" s="47">
        <v>0</v>
      </c>
      <c r="D30" s="48" t="s">
        <v>54</v>
      </c>
      <c r="E30" s="47">
        <v>0</v>
      </c>
      <c r="F30" s="47">
        <v>0</v>
      </c>
    </row>
    <row r="31" spans="1:6" x14ac:dyDescent="0.25">
      <c r="A31" s="46" t="s">
        <v>55</v>
      </c>
      <c r="B31" s="47">
        <f>SUM(B32:B36)</f>
        <v>0</v>
      </c>
      <c r="C31" s="47">
        <f>SUM(C32:C36)</f>
        <v>0</v>
      </c>
      <c r="D31" s="46" t="s">
        <v>56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57</v>
      </c>
      <c r="B32" s="47">
        <v>0</v>
      </c>
      <c r="C32" s="47">
        <v>0</v>
      </c>
      <c r="D32" s="48" t="s">
        <v>58</v>
      </c>
      <c r="E32" s="47">
        <v>0</v>
      </c>
      <c r="F32" s="47">
        <v>0</v>
      </c>
    </row>
    <row r="33" spans="1:6" ht="14.45" customHeight="1" x14ac:dyDescent="0.25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45" customHeight="1" x14ac:dyDescent="0.25">
      <c r="A34" s="48" t="s">
        <v>61</v>
      </c>
      <c r="B34" s="47">
        <v>0</v>
      </c>
      <c r="C34" s="47">
        <v>0</v>
      </c>
      <c r="D34" s="48" t="s">
        <v>62</v>
      </c>
      <c r="E34" s="47">
        <v>0</v>
      </c>
      <c r="F34" s="47">
        <v>0</v>
      </c>
    </row>
    <row r="35" spans="1:6" ht="14.45" customHeight="1" x14ac:dyDescent="0.25">
      <c r="A35" s="48" t="s">
        <v>63</v>
      </c>
      <c r="B35" s="47">
        <v>0</v>
      </c>
      <c r="C35" s="47">
        <v>0</v>
      </c>
      <c r="D35" s="48" t="s">
        <v>64</v>
      </c>
      <c r="E35" s="47">
        <v>0</v>
      </c>
      <c r="F35" s="47">
        <v>0</v>
      </c>
    </row>
    <row r="36" spans="1:6" ht="14.45" customHeight="1" x14ac:dyDescent="0.25">
      <c r="A36" s="48" t="s">
        <v>65</v>
      </c>
      <c r="B36" s="47">
        <v>0</v>
      </c>
      <c r="C36" s="47">
        <v>0</v>
      </c>
      <c r="D36" s="48" t="s">
        <v>66</v>
      </c>
      <c r="E36" s="47">
        <v>0</v>
      </c>
      <c r="F36" s="47">
        <v>0</v>
      </c>
    </row>
    <row r="37" spans="1:6" ht="14.45" customHeight="1" x14ac:dyDescent="0.25">
      <c r="A37" s="46" t="s">
        <v>67</v>
      </c>
      <c r="B37" s="47">
        <v>0</v>
      </c>
      <c r="C37" s="47">
        <v>0</v>
      </c>
      <c r="D37" s="48" t="s">
        <v>68</v>
      </c>
      <c r="E37" s="47">
        <v>0</v>
      </c>
      <c r="F37" s="47">
        <v>0</v>
      </c>
    </row>
    <row r="38" spans="1:6" x14ac:dyDescent="0.25">
      <c r="A38" s="46" t="s">
        <v>69</v>
      </c>
      <c r="B38" s="47">
        <f>SUM(B39:B40)</f>
        <v>0</v>
      </c>
      <c r="C38" s="47">
        <f>SUM(C39:C40)</f>
        <v>0</v>
      </c>
      <c r="D38" s="46" t="s">
        <v>70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71</v>
      </c>
      <c r="B39" s="47">
        <v>0</v>
      </c>
      <c r="C39" s="47">
        <v>0</v>
      </c>
      <c r="D39" s="48" t="s">
        <v>72</v>
      </c>
      <c r="E39" s="47">
        <v>0</v>
      </c>
      <c r="F39" s="47">
        <v>0</v>
      </c>
    </row>
    <row r="40" spans="1:6" x14ac:dyDescent="0.25">
      <c r="A40" s="48" t="s">
        <v>73</v>
      </c>
      <c r="B40" s="47">
        <v>0</v>
      </c>
      <c r="C40" s="47">
        <v>0</v>
      </c>
      <c r="D40" s="48" t="s">
        <v>74</v>
      </c>
      <c r="E40" s="47">
        <v>0</v>
      </c>
      <c r="F40" s="47">
        <v>0</v>
      </c>
    </row>
    <row r="41" spans="1:6" x14ac:dyDescent="0.25">
      <c r="A41" s="46" t="s">
        <v>75</v>
      </c>
      <c r="B41" s="47">
        <f>SUM(B42:B45)</f>
        <v>0</v>
      </c>
      <c r="C41" s="47">
        <f>SUM(C42:C45)</f>
        <v>0</v>
      </c>
      <c r="D41" s="48" t="s">
        <v>76</v>
      </c>
      <c r="E41" s="47">
        <v>0</v>
      </c>
      <c r="F41" s="47">
        <v>0</v>
      </c>
    </row>
    <row r="42" spans="1:6" x14ac:dyDescent="0.25">
      <c r="A42" s="48" t="s">
        <v>77</v>
      </c>
      <c r="B42" s="47">
        <v>0</v>
      </c>
      <c r="C42" s="47">
        <v>0</v>
      </c>
      <c r="D42" s="46" t="s">
        <v>78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79</v>
      </c>
      <c r="B43" s="47">
        <v>0</v>
      </c>
      <c r="C43" s="47">
        <v>0</v>
      </c>
      <c r="D43" s="48" t="s">
        <v>80</v>
      </c>
      <c r="E43" s="47">
        <v>0</v>
      </c>
      <c r="F43" s="47">
        <v>0</v>
      </c>
    </row>
    <row r="44" spans="1:6" x14ac:dyDescent="0.25">
      <c r="A44" s="48" t="s">
        <v>81</v>
      </c>
      <c r="B44" s="47">
        <v>0</v>
      </c>
      <c r="C44" s="47">
        <v>0</v>
      </c>
      <c r="D44" s="48" t="s">
        <v>82</v>
      </c>
      <c r="E44" s="47">
        <v>0</v>
      </c>
      <c r="F44" s="47">
        <v>0</v>
      </c>
    </row>
    <row r="45" spans="1:6" x14ac:dyDescent="0.25">
      <c r="A45" s="48" t="s">
        <v>83</v>
      </c>
      <c r="B45" s="47">
        <v>0</v>
      </c>
      <c r="C45" s="47">
        <v>0</v>
      </c>
      <c r="D45" s="48" t="s">
        <v>84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85</v>
      </c>
      <c r="B47" s="4">
        <f>B9+B17+B25+B31+B37+B38+B41</f>
        <v>2237993.1</v>
      </c>
      <c r="C47" s="4">
        <f>C9+C17+C25+C31+C37+C38+C41</f>
        <v>1345780.0599999998</v>
      </c>
      <c r="D47" s="2" t="s">
        <v>86</v>
      </c>
      <c r="E47" s="4">
        <f>E9+E19+E23+E26+E27+E31+E38+E42</f>
        <v>111957.11</v>
      </c>
      <c r="F47" s="4">
        <f>F9+F19+F23+F26+F27+F31+F38+F42</f>
        <v>122298.63999999998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87</v>
      </c>
      <c r="B49" s="49"/>
      <c r="C49" s="49"/>
      <c r="D49" s="2" t="s">
        <v>88</v>
      </c>
      <c r="E49" s="49"/>
      <c r="F49" s="49"/>
    </row>
    <row r="50" spans="1:6" x14ac:dyDescent="0.25">
      <c r="A50" s="46" t="s">
        <v>89</v>
      </c>
      <c r="B50" s="47">
        <v>0</v>
      </c>
      <c r="C50" s="47">
        <v>0</v>
      </c>
      <c r="D50" s="46" t="s">
        <v>90</v>
      </c>
      <c r="E50" s="47">
        <v>0</v>
      </c>
      <c r="F50" s="47">
        <v>0</v>
      </c>
    </row>
    <row r="51" spans="1:6" x14ac:dyDescent="0.25">
      <c r="A51" s="46" t="s">
        <v>91</v>
      </c>
      <c r="B51" s="47">
        <v>0</v>
      </c>
      <c r="C51" s="47">
        <v>0</v>
      </c>
      <c r="D51" s="46" t="s">
        <v>92</v>
      </c>
      <c r="E51" s="47">
        <v>0</v>
      </c>
      <c r="F51" s="47">
        <v>0</v>
      </c>
    </row>
    <row r="52" spans="1:6" x14ac:dyDescent="0.25">
      <c r="A52" s="46" t="s">
        <v>93</v>
      </c>
      <c r="B52" s="47">
        <v>0</v>
      </c>
      <c r="C52" s="47">
        <v>0</v>
      </c>
      <c r="D52" s="46" t="s">
        <v>94</v>
      </c>
      <c r="E52" s="47">
        <v>0</v>
      </c>
      <c r="F52" s="47">
        <v>0</v>
      </c>
    </row>
    <row r="53" spans="1:6" x14ac:dyDescent="0.25">
      <c r="A53" s="46" t="s">
        <v>95</v>
      </c>
      <c r="B53" s="47">
        <v>425313.96</v>
      </c>
      <c r="C53" s="47">
        <v>366299.97</v>
      </c>
      <c r="D53" s="46" t="s">
        <v>96</v>
      </c>
      <c r="E53" s="47">
        <v>0</v>
      </c>
      <c r="F53" s="47">
        <v>0</v>
      </c>
    </row>
    <row r="54" spans="1:6" x14ac:dyDescent="0.25">
      <c r="A54" s="46" t="s">
        <v>97</v>
      </c>
      <c r="B54" s="47">
        <v>45785.56</v>
      </c>
      <c r="C54" s="47">
        <v>45785.56</v>
      </c>
      <c r="D54" s="46" t="s">
        <v>98</v>
      </c>
      <c r="E54" s="47">
        <v>0</v>
      </c>
      <c r="F54" s="47">
        <v>0</v>
      </c>
    </row>
    <row r="55" spans="1:6" x14ac:dyDescent="0.25">
      <c r="A55" s="46" t="s">
        <v>99</v>
      </c>
      <c r="B55" s="47">
        <v>-181870.42</v>
      </c>
      <c r="C55" s="47">
        <v>-181870.42</v>
      </c>
      <c r="D55" s="50" t="s">
        <v>100</v>
      </c>
      <c r="E55" s="47">
        <v>0</v>
      </c>
      <c r="F55" s="47">
        <v>0</v>
      </c>
    </row>
    <row r="56" spans="1:6" x14ac:dyDescent="0.25">
      <c r="A56" s="46" t="s">
        <v>101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102</v>
      </c>
      <c r="B57" s="47">
        <v>0</v>
      </c>
      <c r="C57" s="47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104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105</v>
      </c>
      <c r="E59" s="4">
        <f>E47+E57</f>
        <v>111957.11</v>
      </c>
      <c r="F59" s="4">
        <f>F47+F57</f>
        <v>122298.63999999998</v>
      </c>
    </row>
    <row r="60" spans="1:6" x14ac:dyDescent="0.25">
      <c r="A60" s="3" t="s">
        <v>106</v>
      </c>
      <c r="B60" s="4">
        <f>SUM(B50:B58)</f>
        <v>289229.09999999998</v>
      </c>
      <c r="C60" s="4">
        <f>SUM(C50:C58)</f>
        <v>230215.10999999996</v>
      </c>
      <c r="D60" s="45"/>
      <c r="E60" s="49"/>
      <c r="F60" s="49"/>
    </row>
    <row r="61" spans="1:6" x14ac:dyDescent="0.25">
      <c r="A61" s="45"/>
      <c r="B61" s="49"/>
      <c r="C61" s="49"/>
      <c r="D61" s="51" t="s">
        <v>107</v>
      </c>
      <c r="E61" s="49"/>
      <c r="F61" s="49"/>
    </row>
    <row r="62" spans="1:6" x14ac:dyDescent="0.25">
      <c r="A62" s="3" t="s">
        <v>108</v>
      </c>
      <c r="B62" s="4">
        <f>SUM(B47+B60)</f>
        <v>2527222.2000000002</v>
      </c>
      <c r="C62" s="4">
        <f>SUM(C47+C60)</f>
        <v>1575995.1699999997</v>
      </c>
      <c r="D62" s="45"/>
      <c r="E62" s="49"/>
      <c r="F62" s="49"/>
    </row>
    <row r="63" spans="1:6" x14ac:dyDescent="0.25">
      <c r="A63" s="45"/>
      <c r="B63" s="45"/>
      <c r="C63" s="45"/>
      <c r="D63" s="52" t="s">
        <v>109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110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111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112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113</v>
      </c>
      <c r="E68" s="161">
        <f>SUM(E69:E73)</f>
        <v>2415265.09</v>
      </c>
      <c r="F68" s="161">
        <f>SUM(F69:F73)</f>
        <v>1453696.53</v>
      </c>
    </row>
    <row r="69" spans="1:6" x14ac:dyDescent="0.25">
      <c r="A69" s="53"/>
      <c r="B69" s="45"/>
      <c r="C69" s="45"/>
      <c r="D69" s="46" t="s">
        <v>114</v>
      </c>
      <c r="E69" s="47">
        <v>960614.56</v>
      </c>
      <c r="F69" s="47">
        <v>0</v>
      </c>
    </row>
    <row r="70" spans="1:6" x14ac:dyDescent="0.25">
      <c r="A70" s="53"/>
      <c r="B70" s="45"/>
      <c r="C70" s="45"/>
      <c r="D70" s="46" t="s">
        <v>115</v>
      </c>
      <c r="E70" s="47">
        <v>1454650.53</v>
      </c>
      <c r="F70" s="47">
        <v>1453696.53</v>
      </c>
    </row>
    <row r="71" spans="1:6" x14ac:dyDescent="0.25">
      <c r="A71" s="53"/>
      <c r="B71" s="45"/>
      <c r="C71" s="45"/>
      <c r="D71" s="46" t="s">
        <v>116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117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118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119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120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122</v>
      </c>
      <c r="E79" s="4">
        <f>E63+E68+E75</f>
        <v>2415265.09</v>
      </c>
      <c r="F79" s="4">
        <f>F63+F68+F75</f>
        <v>1453696.53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123</v>
      </c>
      <c r="E81" s="4">
        <f>E59+E79</f>
        <v>2527222.1999999997</v>
      </c>
      <c r="F81" s="4">
        <f>F59+F79</f>
        <v>1575995.17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2 B32:C46 B47 B12:C16 B21:C30 B56:C56 B58:C62 B57 E12:F15 E17:F68 E71:F81 F69 B18:C19 B17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19" sqref="F1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3" t="s">
        <v>124</v>
      </c>
      <c r="B1" s="164"/>
      <c r="C1" s="164"/>
      <c r="D1" s="164"/>
      <c r="E1" s="164"/>
      <c r="F1" s="164"/>
      <c r="G1" s="164"/>
      <c r="H1" s="165"/>
    </row>
    <row r="2" spans="1:8" x14ac:dyDescent="0.25">
      <c r="A2" s="110" t="str">
        <f>'Formato 1'!A2</f>
        <v>IINSTITUTO MUICIPAL DE PLANEACION Y DESARROLLO DE APASEO EL GRANDE 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30 de Junio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143</v>
      </c>
      <c r="B18" s="4">
        <v>122298.64</v>
      </c>
      <c r="C18" s="108"/>
      <c r="D18" s="108"/>
      <c r="E18" s="108"/>
      <c r="F18" s="4">
        <v>111957.11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144</v>
      </c>
      <c r="B20" s="4">
        <f t="shared" ref="B20:H20" si="3">B8+B18</f>
        <v>122298.64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111957.11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6" t="s">
        <v>154</v>
      </c>
      <c r="B33" s="166"/>
      <c r="C33" s="166"/>
      <c r="D33" s="166"/>
      <c r="E33" s="166"/>
      <c r="F33" s="166"/>
      <c r="G33" s="166"/>
      <c r="H33" s="166"/>
    </row>
    <row r="34" spans="1:8" ht="14.45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4.45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4.45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4.45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61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F38" sqref="F3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3" t="s">
        <v>165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x14ac:dyDescent="0.25">
      <c r="A2" s="110" t="str">
        <f>'Formato 1'!A2</f>
        <v>IINSTITUTO MUICIPAL DE PLANEACION Y DESARROLLO DE APASEO EL GRANDE 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604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180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181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182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183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184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185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186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187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188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K48" sqref="K4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3" t="s">
        <v>189</v>
      </c>
      <c r="B1" s="164"/>
      <c r="C1" s="164"/>
      <c r="D1" s="165"/>
    </row>
    <row r="2" spans="1:4" x14ac:dyDescent="0.25">
      <c r="A2" s="110" t="str">
        <f>'Formato 1'!A2</f>
        <v>IINSTITUTO MUICIPAL DE PLANEACION Y DESARROLLO DE APASEO EL GRANDE  (a)</v>
      </c>
      <c r="B2" s="111"/>
      <c r="C2" s="111"/>
      <c r="D2" s="112"/>
    </row>
    <row r="3" spans="1:4" x14ac:dyDescent="0.25">
      <c r="A3" s="113" t="s">
        <v>190</v>
      </c>
      <c r="B3" s="114"/>
      <c r="C3" s="114"/>
      <c r="D3" s="115"/>
    </row>
    <row r="4" spans="1:4" x14ac:dyDescent="0.25">
      <c r="A4" s="113" t="str">
        <f>'Formato 3'!A4</f>
        <v>Del 1 de Enero al 30 de Junio de 2025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">
        <f>SUM(B9:B11)</f>
        <v>6187007.9800000004</v>
      </c>
      <c r="C8" s="14">
        <f>SUM(C9:C11)</f>
        <v>3325947.25</v>
      </c>
      <c r="D8" s="14">
        <f>SUM(D9:D11)</f>
        <v>3325947.25</v>
      </c>
    </row>
    <row r="9" spans="1:4" x14ac:dyDescent="0.25">
      <c r="A9" s="58" t="s">
        <v>195</v>
      </c>
      <c r="B9" s="94">
        <v>6187007.9800000004</v>
      </c>
      <c r="C9" s="94">
        <v>3325947.25</v>
      </c>
      <c r="D9" s="94">
        <v>3325947.25</v>
      </c>
    </row>
    <row r="10" spans="1:4" x14ac:dyDescent="0.25">
      <c r="A10" s="58" t="s">
        <v>196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197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198</v>
      </c>
      <c r="B13" s="14">
        <f>B14+B15</f>
        <v>6187007.9800000004</v>
      </c>
      <c r="C13" s="14">
        <f>C14+C15</f>
        <v>2424346.6800000002</v>
      </c>
      <c r="D13" s="14">
        <f>D14+D15</f>
        <v>2416779.6800000002</v>
      </c>
    </row>
    <row r="14" spans="1:4" x14ac:dyDescent="0.25">
      <c r="A14" s="58" t="s">
        <v>199</v>
      </c>
      <c r="B14" s="94">
        <v>6187007.9800000004</v>
      </c>
      <c r="C14" s="94">
        <v>2424346.6800000002</v>
      </c>
      <c r="D14" s="94">
        <v>2416779.6800000002</v>
      </c>
    </row>
    <row r="15" spans="1:4" x14ac:dyDescent="0.25">
      <c r="A15" s="58" t="s">
        <v>200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201</v>
      </c>
      <c r="B17" s="15">
        <v>0</v>
      </c>
      <c r="C17" s="14">
        <f>C18+C19</f>
        <v>1218303.76</v>
      </c>
      <c r="D17" s="14">
        <f>D18+D19</f>
        <v>1218303.76</v>
      </c>
    </row>
    <row r="18" spans="1:4" x14ac:dyDescent="0.25">
      <c r="A18" s="58" t="s">
        <v>202</v>
      </c>
      <c r="B18" s="16">
        <v>0</v>
      </c>
      <c r="C18" s="47">
        <v>1218303.76</v>
      </c>
      <c r="D18" s="47">
        <v>1218303.76</v>
      </c>
    </row>
    <row r="19" spans="1:4" x14ac:dyDescent="0.25">
      <c r="A19" s="58" t="s">
        <v>203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204</v>
      </c>
      <c r="B21" s="14">
        <f>B8-B13+B17</f>
        <v>0</v>
      </c>
      <c r="C21" s="14">
        <f>C8-C13+C17</f>
        <v>2119904.33</v>
      </c>
      <c r="D21" s="14">
        <f>D8-D13+D17</f>
        <v>2127471.33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205</v>
      </c>
      <c r="B23" s="14">
        <f>B21-B11</f>
        <v>0</v>
      </c>
      <c r="C23" s="14">
        <f>C21-C11</f>
        <v>2119904.33</v>
      </c>
      <c r="D23" s="14">
        <f>D21-D11</f>
        <v>2127471.33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14">
        <f>C23-C17</f>
        <v>901600.57000000007</v>
      </c>
      <c r="D25" s="14">
        <f>D23-D17</f>
        <v>909167.57000000007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211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212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901600.57000000007</v>
      </c>
      <c r="D33" s="4">
        <f>D25+D29</f>
        <v>909167.57000000007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216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217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219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220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5" t="s">
        <v>222</v>
      </c>
      <c r="B48" s="96">
        <f>B9</f>
        <v>6187007.9800000004</v>
      </c>
      <c r="C48" s="96">
        <f>C9</f>
        <v>3325947.25</v>
      </c>
      <c r="D48" s="96">
        <f>D9</f>
        <v>3325947.25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216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219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199</v>
      </c>
      <c r="B53" s="47">
        <f>B14</f>
        <v>6187007.9800000004</v>
      </c>
      <c r="C53" s="47">
        <f>C14</f>
        <v>2424346.6800000002</v>
      </c>
      <c r="D53" s="47">
        <f>D14</f>
        <v>2416779.6800000002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202</v>
      </c>
      <c r="B55" s="22">
        <v>0</v>
      </c>
      <c r="C55" s="47">
        <f>C18</f>
        <v>1218303.76</v>
      </c>
      <c r="D55" s="47">
        <f>D18</f>
        <v>1218303.76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224</v>
      </c>
      <c r="B57" s="4">
        <f>B48+B49-B53+B55</f>
        <v>0</v>
      </c>
      <c r="C57" s="4">
        <f>C48+C49-C53+C55</f>
        <v>2119904.33</v>
      </c>
      <c r="D57" s="4">
        <f>D48+D49-D53+D55</f>
        <v>2127471.33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4">
        <f>C57-C49</f>
        <v>2119904.33</v>
      </c>
      <c r="D59" s="4">
        <f>D57-D49</f>
        <v>2127471.33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5" t="s">
        <v>196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217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220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227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203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11811023622047245" right="0.11811023622047245" top="0.15748031496062992" bottom="0.15748031496062992" header="0.31496062992125984" footer="0.11811023622047245"/>
  <pageSetup scale="75" orientation="landscape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F36" sqref="F36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3" t="s">
        <v>230</v>
      </c>
      <c r="B1" s="164"/>
      <c r="C1" s="164"/>
      <c r="D1" s="164"/>
      <c r="E1" s="164"/>
      <c r="F1" s="164"/>
      <c r="G1" s="165"/>
    </row>
    <row r="2" spans="1:7" x14ac:dyDescent="0.25">
      <c r="A2" s="110" t="str">
        <f>'Formato 1'!A2</f>
        <v>IINSTITUTO MUICIPAL DE PLANEACION Y DESARROLLO DE APASEO EL GRANDE 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231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7" t="s">
        <v>232</v>
      </c>
      <c r="B6" s="169" t="s">
        <v>233</v>
      </c>
      <c r="C6" s="169"/>
      <c r="D6" s="169"/>
      <c r="E6" s="169"/>
      <c r="F6" s="169"/>
      <c r="G6" s="169" t="s">
        <v>234</v>
      </c>
    </row>
    <row r="7" spans="1:7" ht="30" x14ac:dyDescent="0.25">
      <c r="A7" s="168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69"/>
    </row>
    <row r="8" spans="1:7" x14ac:dyDescent="0.25">
      <c r="A8" s="26" t="s">
        <v>239</v>
      </c>
      <c r="B8" s="91"/>
      <c r="C8" s="91"/>
      <c r="D8" s="91"/>
      <c r="E8" s="91"/>
      <c r="F8" s="91"/>
      <c r="G8" s="91"/>
    </row>
    <row r="9" spans="1:7" x14ac:dyDescent="0.25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244</v>
      </c>
      <c r="B13" s="47">
        <v>0</v>
      </c>
      <c r="C13" s="47">
        <v>0</v>
      </c>
      <c r="D13" s="47">
        <v>0</v>
      </c>
      <c r="E13" s="47">
        <v>125.26</v>
      </c>
      <c r="F13" s="47">
        <v>125.26</v>
      </c>
      <c r="G13" s="47">
        <f t="shared" si="0"/>
        <v>125.26</v>
      </c>
    </row>
    <row r="14" spans="1:7" x14ac:dyDescent="0.25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246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247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259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265</v>
      </c>
      <c r="B34" s="47">
        <v>6187007.9800000004</v>
      </c>
      <c r="C34" s="47">
        <v>1218303.76</v>
      </c>
      <c r="D34" s="47">
        <f>+B34+C34</f>
        <v>7405311.7400000002</v>
      </c>
      <c r="E34" s="47">
        <v>3325821.99</v>
      </c>
      <c r="F34" s="47">
        <v>3325821.99</v>
      </c>
      <c r="G34" s="47">
        <f t="shared" si="4"/>
        <v>-2861185.99</v>
      </c>
    </row>
    <row r="35" spans="1:7" ht="14.45" customHeight="1" x14ac:dyDescent="0.25">
      <c r="A35" s="58" t="s">
        <v>266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268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270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271</v>
      </c>
      <c r="B41" s="4">
        <f t="shared" ref="B41:G41" si="7">SUM(B9,B10,B11,B12,B13,B14,B15,B16,B28,B34,B35,B37)</f>
        <v>6187007.9800000004</v>
      </c>
      <c r="C41" s="4">
        <f t="shared" si="7"/>
        <v>1218303.76</v>
      </c>
      <c r="D41" s="4">
        <f t="shared" si="7"/>
        <v>7405311.7400000002</v>
      </c>
      <c r="E41" s="4">
        <f t="shared" si="7"/>
        <v>3325947.25</v>
      </c>
      <c r="F41" s="4">
        <f t="shared" si="7"/>
        <v>3325947.25</v>
      </c>
      <c r="G41" s="4">
        <f t="shared" si="7"/>
        <v>-2861060.7300000004</v>
      </c>
    </row>
    <row r="42" spans="1:7" x14ac:dyDescent="0.25">
      <c r="A42" s="3" t="s">
        <v>272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273</v>
      </c>
      <c r="B44" s="49"/>
      <c r="C44" s="49"/>
      <c r="D44" s="49"/>
      <c r="E44" s="49"/>
      <c r="F44" s="49"/>
      <c r="G44" s="49"/>
    </row>
    <row r="45" spans="1:7" x14ac:dyDescent="0.25">
      <c r="A45" s="58" t="s">
        <v>274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283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288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295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296</v>
      </c>
      <c r="B70" s="4">
        <f t="shared" ref="B70:G70" si="16">B41+B65+B67</f>
        <v>6187007.9800000004</v>
      </c>
      <c r="C70" s="4">
        <f t="shared" si="16"/>
        <v>1218303.76</v>
      </c>
      <c r="D70" s="4">
        <f t="shared" si="16"/>
        <v>7405311.7400000002</v>
      </c>
      <c r="E70" s="4">
        <f t="shared" si="16"/>
        <v>3325947.25</v>
      </c>
      <c r="F70" s="4">
        <f t="shared" si="16"/>
        <v>3325947.25</v>
      </c>
      <c r="G70" s="4">
        <f t="shared" si="16"/>
        <v>-2861060.7300000004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297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298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3" zoomScale="75" zoomScaleNormal="75" workbookViewId="0">
      <selection activeCell="F54" sqref="F5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2" t="s">
        <v>301</v>
      </c>
      <c r="B1" s="164"/>
      <c r="C1" s="164"/>
      <c r="D1" s="164"/>
      <c r="E1" s="164"/>
      <c r="F1" s="164"/>
      <c r="G1" s="165"/>
    </row>
    <row r="2" spans="1:7" x14ac:dyDescent="0.25">
      <c r="A2" s="125" t="str">
        <f>'Formato 1'!A2</f>
        <v>IINSTITUTO MUICIPAL DE PLANEACION Y DESARROLLO DE APASEO EL GRANDE 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302</v>
      </c>
      <c r="B3" s="126"/>
      <c r="C3" s="126"/>
      <c r="D3" s="126"/>
      <c r="E3" s="126"/>
      <c r="F3" s="126"/>
      <c r="G3" s="126"/>
    </row>
    <row r="4" spans="1:7" x14ac:dyDescent="0.25">
      <c r="A4" s="126" t="s">
        <v>303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70" t="s">
        <v>6</v>
      </c>
      <c r="B7" s="170" t="s">
        <v>304</v>
      </c>
      <c r="C7" s="170"/>
      <c r="D7" s="170"/>
      <c r="E7" s="170"/>
      <c r="F7" s="170"/>
      <c r="G7" s="171" t="s">
        <v>305</v>
      </c>
    </row>
    <row r="8" spans="1:7" ht="30" x14ac:dyDescent="0.25">
      <c r="A8" s="170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70"/>
    </row>
    <row r="9" spans="1:7" x14ac:dyDescent="0.25">
      <c r="A9" s="27" t="s">
        <v>310</v>
      </c>
      <c r="B9" s="83">
        <f t="shared" ref="B9:G9" si="0">SUM(B10,B18,B28,B38,B48,B58,B62,B71,B75)</f>
        <v>6187007.9800000004</v>
      </c>
      <c r="C9" s="83">
        <f t="shared" si="0"/>
        <v>1218303.76</v>
      </c>
      <c r="D9" s="83">
        <f t="shared" si="0"/>
        <v>7405311.7400000002</v>
      </c>
      <c r="E9" s="83">
        <f t="shared" si="0"/>
        <v>2424346.6800000002</v>
      </c>
      <c r="F9" s="83">
        <f t="shared" si="0"/>
        <v>2416779.6800000002</v>
      </c>
      <c r="G9" s="83">
        <f t="shared" si="0"/>
        <v>4980965.0600000005</v>
      </c>
    </row>
    <row r="10" spans="1:7" x14ac:dyDescent="0.25">
      <c r="A10" s="84" t="s">
        <v>311</v>
      </c>
      <c r="B10" s="83">
        <f t="shared" ref="B10:G10" si="1">SUM(B11:B17)</f>
        <v>5117172.8899999997</v>
      </c>
      <c r="C10" s="83">
        <f t="shared" si="1"/>
        <v>295000</v>
      </c>
      <c r="D10" s="83">
        <f t="shared" si="1"/>
        <v>5412172.8899999997</v>
      </c>
      <c r="E10" s="83">
        <f t="shared" si="1"/>
        <v>1850200.8499999999</v>
      </c>
      <c r="F10" s="83">
        <f t="shared" si="1"/>
        <v>1850200.8499999999</v>
      </c>
      <c r="G10" s="83">
        <f t="shared" si="1"/>
        <v>3561972.04</v>
      </c>
    </row>
    <row r="11" spans="1:7" x14ac:dyDescent="0.25">
      <c r="A11" s="85" t="s">
        <v>312</v>
      </c>
      <c r="B11" s="75">
        <v>2887962.42</v>
      </c>
      <c r="C11" s="75">
        <v>161500</v>
      </c>
      <c r="D11" s="75">
        <f>+B11+C11</f>
        <v>3049462.42</v>
      </c>
      <c r="E11" s="75">
        <v>1176807.5</v>
      </c>
      <c r="F11" s="75">
        <v>1176807.5</v>
      </c>
      <c r="G11" s="75">
        <f>D11-E11</f>
        <v>1872654.92</v>
      </c>
    </row>
    <row r="12" spans="1:7" x14ac:dyDescent="0.25">
      <c r="A12" s="85" t="s">
        <v>313</v>
      </c>
      <c r="B12" s="75">
        <v>273000</v>
      </c>
      <c r="C12" s="75">
        <v>0</v>
      </c>
      <c r="D12" s="75">
        <f t="shared" ref="D12:D17" si="2">+B12+C12</f>
        <v>273000</v>
      </c>
      <c r="E12" s="75">
        <v>116200</v>
      </c>
      <c r="F12" s="75">
        <v>116200</v>
      </c>
      <c r="G12" s="75">
        <f t="shared" ref="G12:G17" si="3">D12-E12</f>
        <v>156800</v>
      </c>
    </row>
    <row r="13" spans="1:7" x14ac:dyDescent="0.25">
      <c r="A13" s="85" t="s">
        <v>314</v>
      </c>
      <c r="B13" s="75">
        <v>569599.05000000005</v>
      </c>
      <c r="C13" s="75">
        <v>0</v>
      </c>
      <c r="D13" s="75">
        <f t="shared" si="2"/>
        <v>569599.05000000005</v>
      </c>
      <c r="E13" s="75">
        <v>0</v>
      </c>
      <c r="F13" s="75">
        <v>0</v>
      </c>
      <c r="G13" s="75">
        <f t="shared" si="3"/>
        <v>569599.05000000005</v>
      </c>
    </row>
    <row r="14" spans="1:7" x14ac:dyDescent="0.25">
      <c r="A14" s="85" t="s">
        <v>315</v>
      </c>
      <c r="B14" s="75">
        <v>664165</v>
      </c>
      <c r="C14" s="75">
        <v>50000</v>
      </c>
      <c r="D14" s="75">
        <f t="shared" si="2"/>
        <v>714165</v>
      </c>
      <c r="E14" s="75">
        <v>235352.61</v>
      </c>
      <c r="F14" s="75">
        <v>235352.61</v>
      </c>
      <c r="G14" s="75">
        <f t="shared" si="3"/>
        <v>478812.39</v>
      </c>
    </row>
    <row r="15" spans="1:7" x14ac:dyDescent="0.25">
      <c r="A15" s="85" t="s">
        <v>316</v>
      </c>
      <c r="B15" s="75">
        <v>0</v>
      </c>
      <c r="C15" s="75">
        <v>38000</v>
      </c>
      <c r="D15" s="75">
        <f t="shared" si="2"/>
        <v>38000</v>
      </c>
      <c r="E15" s="75">
        <v>7635.82</v>
      </c>
      <c r="F15" s="75">
        <v>7635.82</v>
      </c>
      <c r="G15" s="75">
        <f t="shared" si="3"/>
        <v>30364.18</v>
      </c>
    </row>
    <row r="16" spans="1:7" x14ac:dyDescent="0.25">
      <c r="A16" s="85" t="s">
        <v>317</v>
      </c>
      <c r="B16" s="75">
        <v>0</v>
      </c>
      <c r="C16" s="75">
        <v>0</v>
      </c>
      <c r="D16" s="75">
        <f t="shared" si="2"/>
        <v>0</v>
      </c>
      <c r="E16" s="75">
        <v>0</v>
      </c>
      <c r="F16" s="75">
        <v>0</v>
      </c>
      <c r="G16" s="75">
        <f t="shared" si="3"/>
        <v>0</v>
      </c>
    </row>
    <row r="17" spans="1:7" x14ac:dyDescent="0.25">
      <c r="A17" s="85" t="s">
        <v>318</v>
      </c>
      <c r="B17" s="75">
        <v>722446.42</v>
      </c>
      <c r="C17" s="75">
        <v>45500</v>
      </c>
      <c r="D17" s="75">
        <f t="shared" si="2"/>
        <v>767946.42</v>
      </c>
      <c r="E17" s="75">
        <v>314204.92</v>
      </c>
      <c r="F17" s="75">
        <v>314204.92</v>
      </c>
      <c r="G17" s="75">
        <f t="shared" si="3"/>
        <v>453741.50000000006</v>
      </c>
    </row>
    <row r="18" spans="1:7" x14ac:dyDescent="0.25">
      <c r="A18" s="84" t="s">
        <v>319</v>
      </c>
      <c r="B18" s="83">
        <f t="shared" ref="B18:G18" si="4">SUM(B19:B27)</f>
        <v>255636.69</v>
      </c>
      <c r="C18" s="83">
        <f t="shared" si="4"/>
        <v>158000</v>
      </c>
      <c r="D18" s="83">
        <f t="shared" si="4"/>
        <v>413636.69</v>
      </c>
      <c r="E18" s="83">
        <f t="shared" si="4"/>
        <v>119939.63999999998</v>
      </c>
      <c r="F18" s="83">
        <f t="shared" si="4"/>
        <v>119939.63999999998</v>
      </c>
      <c r="G18" s="83">
        <f t="shared" si="4"/>
        <v>293697.05</v>
      </c>
    </row>
    <row r="19" spans="1:7" x14ac:dyDescent="0.25">
      <c r="A19" s="85" t="s">
        <v>320</v>
      </c>
      <c r="B19" s="75">
        <v>99336.69</v>
      </c>
      <c r="C19" s="75">
        <v>30500</v>
      </c>
      <c r="D19" s="75">
        <f>+B19+C19</f>
        <v>129836.69</v>
      </c>
      <c r="E19" s="75">
        <v>23781.67</v>
      </c>
      <c r="F19" s="75">
        <v>23781.67</v>
      </c>
      <c r="G19" s="75">
        <f>D19-E19</f>
        <v>106055.02</v>
      </c>
    </row>
    <row r="20" spans="1:7" x14ac:dyDescent="0.25">
      <c r="A20" s="85" t="s">
        <v>321</v>
      </c>
      <c r="B20" s="75">
        <v>1500</v>
      </c>
      <c r="C20" s="75">
        <v>2500</v>
      </c>
      <c r="D20" s="75">
        <f t="shared" ref="D20:D27" si="5">+B20+C20</f>
        <v>4000</v>
      </c>
      <c r="E20" s="75">
        <v>728</v>
      </c>
      <c r="F20" s="75">
        <v>728</v>
      </c>
      <c r="G20" s="75">
        <f t="shared" ref="G20:G27" si="6">D20-E20</f>
        <v>3272</v>
      </c>
    </row>
    <row r="21" spans="1:7" x14ac:dyDescent="0.25">
      <c r="A21" s="85" t="s">
        <v>322</v>
      </c>
      <c r="B21" s="75">
        <v>0</v>
      </c>
      <c r="C21" s="75">
        <v>0</v>
      </c>
      <c r="D21" s="75">
        <f t="shared" si="5"/>
        <v>0</v>
      </c>
      <c r="E21" s="75">
        <v>0</v>
      </c>
      <c r="F21" s="75">
        <v>0</v>
      </c>
      <c r="G21" s="75">
        <f t="shared" si="6"/>
        <v>0</v>
      </c>
    </row>
    <row r="22" spans="1:7" x14ac:dyDescent="0.25">
      <c r="A22" s="85" t="s">
        <v>323</v>
      </c>
      <c r="B22" s="75">
        <v>31000</v>
      </c>
      <c r="C22" s="75">
        <v>25000</v>
      </c>
      <c r="D22" s="75">
        <f t="shared" si="5"/>
        <v>56000</v>
      </c>
      <c r="E22" s="75">
        <v>13868.12</v>
      </c>
      <c r="F22" s="75">
        <v>13868.12</v>
      </c>
      <c r="G22" s="75">
        <f t="shared" si="6"/>
        <v>42131.88</v>
      </c>
    </row>
    <row r="23" spans="1:7" x14ac:dyDescent="0.25">
      <c r="A23" s="85" t="s">
        <v>324</v>
      </c>
      <c r="B23" s="75">
        <v>0</v>
      </c>
      <c r="C23" s="75">
        <v>0</v>
      </c>
      <c r="D23" s="75">
        <f t="shared" si="5"/>
        <v>0</v>
      </c>
      <c r="E23" s="75">
        <v>0</v>
      </c>
      <c r="F23" s="75">
        <v>0</v>
      </c>
      <c r="G23" s="75">
        <f t="shared" si="6"/>
        <v>0</v>
      </c>
    </row>
    <row r="24" spans="1:7" x14ac:dyDescent="0.25">
      <c r="A24" s="85" t="s">
        <v>325</v>
      </c>
      <c r="B24" s="75">
        <v>85000</v>
      </c>
      <c r="C24" s="75">
        <v>50000</v>
      </c>
      <c r="D24" s="75">
        <f t="shared" si="5"/>
        <v>135000</v>
      </c>
      <c r="E24" s="75">
        <v>30950.639999999999</v>
      </c>
      <c r="F24" s="75">
        <v>30950.639999999999</v>
      </c>
      <c r="G24" s="75">
        <f t="shared" si="6"/>
        <v>104049.36</v>
      </c>
    </row>
    <row r="25" spans="1:7" x14ac:dyDescent="0.25">
      <c r="A25" s="85" t="s">
        <v>326</v>
      </c>
      <c r="B25" s="75">
        <v>0</v>
      </c>
      <c r="C25" s="75">
        <v>0</v>
      </c>
      <c r="D25" s="75">
        <f t="shared" si="5"/>
        <v>0</v>
      </c>
      <c r="E25" s="75">
        <v>0</v>
      </c>
      <c r="F25" s="75">
        <v>0</v>
      </c>
      <c r="G25" s="75">
        <f t="shared" si="6"/>
        <v>0</v>
      </c>
    </row>
    <row r="26" spans="1:7" x14ac:dyDescent="0.25">
      <c r="A26" s="85" t="s">
        <v>327</v>
      </c>
      <c r="B26" s="75">
        <v>0</v>
      </c>
      <c r="C26" s="75">
        <v>0</v>
      </c>
      <c r="D26" s="75">
        <f t="shared" si="5"/>
        <v>0</v>
      </c>
      <c r="E26" s="75">
        <v>0</v>
      </c>
      <c r="F26" s="75">
        <v>0</v>
      </c>
      <c r="G26" s="75">
        <f t="shared" si="6"/>
        <v>0</v>
      </c>
    </row>
    <row r="27" spans="1:7" x14ac:dyDescent="0.25">
      <c r="A27" s="85" t="s">
        <v>328</v>
      </c>
      <c r="B27" s="75">
        <v>38800</v>
      </c>
      <c r="C27" s="75">
        <v>50000</v>
      </c>
      <c r="D27" s="75">
        <f t="shared" si="5"/>
        <v>88800</v>
      </c>
      <c r="E27" s="75">
        <v>50611.21</v>
      </c>
      <c r="F27" s="75">
        <v>50611.21</v>
      </c>
      <c r="G27" s="75">
        <f t="shared" si="6"/>
        <v>38188.79</v>
      </c>
    </row>
    <row r="28" spans="1:7" x14ac:dyDescent="0.25">
      <c r="A28" s="84" t="s">
        <v>329</v>
      </c>
      <c r="B28" s="83">
        <f t="shared" ref="B28:G28" si="7">SUM(B29:B37)</f>
        <v>607668.4</v>
      </c>
      <c r="C28" s="83">
        <f t="shared" si="7"/>
        <v>726000</v>
      </c>
      <c r="D28" s="83">
        <f t="shared" si="7"/>
        <v>1333668.4000000001</v>
      </c>
      <c r="E28" s="83">
        <f t="shared" si="7"/>
        <v>395192.2</v>
      </c>
      <c r="F28" s="83">
        <f t="shared" si="7"/>
        <v>387625.2</v>
      </c>
      <c r="G28" s="83">
        <f t="shared" si="7"/>
        <v>938476.2</v>
      </c>
    </row>
    <row r="29" spans="1:7" x14ac:dyDescent="0.25">
      <c r="A29" s="85" t="s">
        <v>330</v>
      </c>
      <c r="B29" s="75">
        <v>48200</v>
      </c>
      <c r="C29" s="75">
        <v>84500</v>
      </c>
      <c r="D29" s="75">
        <f>+B29+C29</f>
        <v>132700</v>
      </c>
      <c r="E29" s="75">
        <v>15300.79</v>
      </c>
      <c r="F29" s="75">
        <v>15300.79</v>
      </c>
      <c r="G29" s="75">
        <f>D29-E29</f>
        <v>117399.20999999999</v>
      </c>
    </row>
    <row r="30" spans="1:7" x14ac:dyDescent="0.25">
      <c r="A30" s="85" t="s">
        <v>331</v>
      </c>
      <c r="B30" s="75">
        <v>218697.12</v>
      </c>
      <c r="C30" s="75">
        <v>231426.69</v>
      </c>
      <c r="D30" s="75">
        <f t="shared" ref="D30:D37" si="8">+B30+C30</f>
        <v>450123.81</v>
      </c>
      <c r="E30" s="75">
        <v>243723.81</v>
      </c>
      <c r="F30" s="75">
        <v>243723.81</v>
      </c>
      <c r="G30" s="75">
        <f t="shared" ref="G30:G37" si="9">D30-E30</f>
        <v>206400</v>
      </c>
    </row>
    <row r="31" spans="1:7" x14ac:dyDescent="0.25">
      <c r="A31" s="85" t="s">
        <v>332</v>
      </c>
      <c r="B31" s="75">
        <v>43000</v>
      </c>
      <c r="C31" s="75">
        <v>151500</v>
      </c>
      <c r="D31" s="75">
        <f t="shared" si="8"/>
        <v>194500</v>
      </c>
      <c r="E31" s="75">
        <v>0</v>
      </c>
      <c r="F31" s="75">
        <v>0</v>
      </c>
      <c r="G31" s="75">
        <f t="shared" si="9"/>
        <v>194500</v>
      </c>
    </row>
    <row r="32" spans="1:7" x14ac:dyDescent="0.25">
      <c r="A32" s="85" t="s">
        <v>333</v>
      </c>
      <c r="B32" s="75">
        <v>1975</v>
      </c>
      <c r="C32" s="75">
        <v>1500</v>
      </c>
      <c r="D32" s="75">
        <f t="shared" si="8"/>
        <v>3475</v>
      </c>
      <c r="E32" s="75">
        <v>556.44000000000005</v>
      </c>
      <c r="F32" s="75">
        <v>556.44000000000005</v>
      </c>
      <c r="G32" s="75">
        <f t="shared" si="9"/>
        <v>2918.56</v>
      </c>
    </row>
    <row r="33" spans="1:7" ht="14.45" customHeight="1" x14ac:dyDescent="0.25">
      <c r="A33" s="85" t="s">
        <v>334</v>
      </c>
      <c r="B33" s="75">
        <v>125500</v>
      </c>
      <c r="C33" s="75">
        <v>134573.31</v>
      </c>
      <c r="D33" s="75">
        <f t="shared" si="8"/>
        <v>260073.31</v>
      </c>
      <c r="E33" s="75">
        <v>66037.5</v>
      </c>
      <c r="F33" s="75">
        <v>66037.5</v>
      </c>
      <c r="G33" s="75">
        <f t="shared" si="9"/>
        <v>194035.81</v>
      </c>
    </row>
    <row r="34" spans="1:7" ht="14.45" customHeight="1" x14ac:dyDescent="0.25">
      <c r="A34" s="85" t="s">
        <v>335</v>
      </c>
      <c r="B34" s="75">
        <v>10500</v>
      </c>
      <c r="C34" s="75">
        <v>38500</v>
      </c>
      <c r="D34" s="75">
        <f t="shared" si="8"/>
        <v>49000</v>
      </c>
      <c r="E34" s="75">
        <v>8873.6200000000008</v>
      </c>
      <c r="F34" s="75">
        <v>8873.6200000000008</v>
      </c>
      <c r="G34" s="75">
        <f t="shared" si="9"/>
        <v>40126.379999999997</v>
      </c>
    </row>
    <row r="35" spans="1:7" ht="14.45" customHeight="1" x14ac:dyDescent="0.25">
      <c r="A35" s="85" t="s">
        <v>336</v>
      </c>
      <c r="B35" s="75">
        <v>28000</v>
      </c>
      <c r="C35" s="75">
        <v>31500</v>
      </c>
      <c r="D35" s="75">
        <f t="shared" si="8"/>
        <v>59500</v>
      </c>
      <c r="E35" s="75">
        <v>3265</v>
      </c>
      <c r="F35" s="75">
        <v>3265</v>
      </c>
      <c r="G35" s="75">
        <f t="shared" si="9"/>
        <v>56235</v>
      </c>
    </row>
    <row r="36" spans="1:7" ht="14.45" customHeight="1" x14ac:dyDescent="0.25">
      <c r="A36" s="85" t="s">
        <v>337</v>
      </c>
      <c r="B36" s="75">
        <v>25000</v>
      </c>
      <c r="C36" s="75">
        <v>35000</v>
      </c>
      <c r="D36" s="75">
        <f t="shared" si="8"/>
        <v>60000</v>
      </c>
      <c r="E36" s="75">
        <v>9040.0400000000009</v>
      </c>
      <c r="F36" s="75">
        <v>9040.0400000000009</v>
      </c>
      <c r="G36" s="75">
        <f t="shared" si="9"/>
        <v>50959.96</v>
      </c>
    </row>
    <row r="37" spans="1:7" ht="14.45" customHeight="1" x14ac:dyDescent="0.25">
      <c r="A37" s="85" t="s">
        <v>338</v>
      </c>
      <c r="B37" s="75">
        <v>106796.28</v>
      </c>
      <c r="C37" s="75">
        <v>17500</v>
      </c>
      <c r="D37" s="75">
        <f t="shared" si="8"/>
        <v>124296.28</v>
      </c>
      <c r="E37" s="75">
        <v>48395</v>
      </c>
      <c r="F37" s="75">
        <v>40828</v>
      </c>
      <c r="G37" s="75">
        <f t="shared" si="9"/>
        <v>75901.279999999999</v>
      </c>
    </row>
    <row r="38" spans="1:7" x14ac:dyDescent="0.25">
      <c r="A38" s="84" t="s">
        <v>339</v>
      </c>
      <c r="B38" s="83">
        <f t="shared" ref="B38:G38" si="10">SUM(B39:B47)</f>
        <v>0</v>
      </c>
      <c r="C38" s="83">
        <f t="shared" si="10"/>
        <v>0</v>
      </c>
      <c r="D38" s="83">
        <f t="shared" si="10"/>
        <v>0</v>
      </c>
      <c r="E38" s="83">
        <f t="shared" si="10"/>
        <v>0</v>
      </c>
      <c r="F38" s="83">
        <f t="shared" si="10"/>
        <v>0</v>
      </c>
      <c r="G38" s="83">
        <f t="shared" si="10"/>
        <v>0</v>
      </c>
    </row>
    <row r="39" spans="1:7" x14ac:dyDescent="0.25">
      <c r="A39" s="85" t="s">
        <v>340</v>
      </c>
      <c r="B39" s="75">
        <v>0</v>
      </c>
      <c r="C39" s="75">
        <v>0</v>
      </c>
      <c r="D39" s="75">
        <f>+B39+C39</f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341</v>
      </c>
      <c r="B40" s="75">
        <v>0</v>
      </c>
      <c r="C40" s="75">
        <v>0</v>
      </c>
      <c r="D40" s="75">
        <f t="shared" ref="D40:D47" si="11">+B40+C40</f>
        <v>0</v>
      </c>
      <c r="E40" s="75">
        <v>0</v>
      </c>
      <c r="F40" s="75">
        <v>0</v>
      </c>
      <c r="G40" s="75">
        <f t="shared" ref="G40:G47" si="12">D40-E40</f>
        <v>0</v>
      </c>
    </row>
    <row r="41" spans="1:7" x14ac:dyDescent="0.25">
      <c r="A41" s="85" t="s">
        <v>342</v>
      </c>
      <c r="B41" s="75">
        <v>0</v>
      </c>
      <c r="C41" s="75">
        <v>0</v>
      </c>
      <c r="D41" s="75">
        <f t="shared" si="11"/>
        <v>0</v>
      </c>
      <c r="E41" s="75">
        <v>0</v>
      </c>
      <c r="F41" s="75">
        <v>0</v>
      </c>
      <c r="G41" s="75">
        <f t="shared" si="12"/>
        <v>0</v>
      </c>
    </row>
    <row r="42" spans="1:7" x14ac:dyDescent="0.25">
      <c r="A42" s="85" t="s">
        <v>343</v>
      </c>
      <c r="B42" s="75">
        <v>0</v>
      </c>
      <c r="C42" s="75">
        <v>0</v>
      </c>
      <c r="D42" s="75">
        <f t="shared" si="11"/>
        <v>0</v>
      </c>
      <c r="E42" s="75">
        <v>0</v>
      </c>
      <c r="F42" s="75">
        <v>0</v>
      </c>
      <c r="G42" s="75">
        <f t="shared" si="12"/>
        <v>0</v>
      </c>
    </row>
    <row r="43" spans="1:7" x14ac:dyDescent="0.25">
      <c r="A43" s="85" t="s">
        <v>344</v>
      </c>
      <c r="B43" s="75">
        <v>0</v>
      </c>
      <c r="C43" s="75">
        <v>0</v>
      </c>
      <c r="D43" s="75">
        <f t="shared" si="11"/>
        <v>0</v>
      </c>
      <c r="E43" s="75">
        <v>0</v>
      </c>
      <c r="F43" s="75">
        <v>0</v>
      </c>
      <c r="G43" s="75">
        <f t="shared" si="12"/>
        <v>0</v>
      </c>
    </row>
    <row r="44" spans="1:7" x14ac:dyDescent="0.25">
      <c r="A44" s="85" t="s">
        <v>345</v>
      </c>
      <c r="B44" s="75">
        <v>0</v>
      </c>
      <c r="C44" s="75">
        <v>0</v>
      </c>
      <c r="D44" s="75">
        <f t="shared" si="11"/>
        <v>0</v>
      </c>
      <c r="E44" s="75">
        <v>0</v>
      </c>
      <c r="F44" s="75">
        <v>0</v>
      </c>
      <c r="G44" s="75">
        <f t="shared" si="12"/>
        <v>0</v>
      </c>
    </row>
    <row r="45" spans="1:7" x14ac:dyDescent="0.25">
      <c r="A45" s="85" t="s">
        <v>346</v>
      </c>
      <c r="B45" s="75">
        <v>0</v>
      </c>
      <c r="C45" s="75">
        <v>0</v>
      </c>
      <c r="D45" s="75">
        <f t="shared" si="11"/>
        <v>0</v>
      </c>
      <c r="E45" s="75">
        <v>0</v>
      </c>
      <c r="F45" s="75">
        <v>0</v>
      </c>
      <c r="G45" s="75">
        <f t="shared" si="12"/>
        <v>0</v>
      </c>
    </row>
    <row r="46" spans="1:7" x14ac:dyDescent="0.25">
      <c r="A46" s="85" t="s">
        <v>347</v>
      </c>
      <c r="B46" s="75">
        <v>0</v>
      </c>
      <c r="C46" s="75">
        <v>0</v>
      </c>
      <c r="D46" s="75">
        <f t="shared" si="11"/>
        <v>0</v>
      </c>
      <c r="E46" s="75">
        <v>0</v>
      </c>
      <c r="F46" s="75">
        <v>0</v>
      </c>
      <c r="G46" s="75">
        <f t="shared" si="12"/>
        <v>0</v>
      </c>
    </row>
    <row r="47" spans="1:7" x14ac:dyDescent="0.25">
      <c r="A47" s="85" t="s">
        <v>348</v>
      </c>
      <c r="B47" s="75">
        <v>0</v>
      </c>
      <c r="C47" s="75">
        <v>0</v>
      </c>
      <c r="D47" s="75">
        <f t="shared" si="11"/>
        <v>0</v>
      </c>
      <c r="E47" s="75">
        <v>0</v>
      </c>
      <c r="F47" s="75">
        <v>0</v>
      </c>
      <c r="G47" s="75">
        <f t="shared" si="12"/>
        <v>0</v>
      </c>
    </row>
    <row r="48" spans="1:7" x14ac:dyDescent="0.25">
      <c r="A48" s="84" t="s">
        <v>349</v>
      </c>
      <c r="B48" s="83">
        <f t="shared" ref="B48:G48" si="13">SUM(B49:B57)</f>
        <v>206530</v>
      </c>
      <c r="C48" s="83">
        <f t="shared" si="13"/>
        <v>39303.760000000002</v>
      </c>
      <c r="D48" s="83">
        <f t="shared" si="13"/>
        <v>245833.76</v>
      </c>
      <c r="E48" s="83">
        <f t="shared" si="13"/>
        <v>59013.99</v>
      </c>
      <c r="F48" s="83">
        <f t="shared" si="13"/>
        <v>59013.99</v>
      </c>
      <c r="G48" s="83">
        <f t="shared" si="13"/>
        <v>186819.77000000002</v>
      </c>
    </row>
    <row r="49" spans="1:7" x14ac:dyDescent="0.25">
      <c r="A49" s="85" t="s">
        <v>350</v>
      </c>
      <c r="B49" s="75">
        <v>113000</v>
      </c>
      <c r="C49" s="75">
        <v>35500</v>
      </c>
      <c r="D49" s="75">
        <f>+B49+C49</f>
        <v>148500</v>
      </c>
      <c r="E49" s="75">
        <v>52313.99</v>
      </c>
      <c r="F49" s="75">
        <v>52313.99</v>
      </c>
      <c r="G49" s="75">
        <f>D49-E49</f>
        <v>96186.010000000009</v>
      </c>
    </row>
    <row r="50" spans="1:7" x14ac:dyDescent="0.25">
      <c r="A50" s="85" t="s">
        <v>351</v>
      </c>
      <c r="B50" s="75">
        <v>0</v>
      </c>
      <c r="C50" s="75">
        <v>0</v>
      </c>
      <c r="D50" s="75">
        <f t="shared" ref="D50:D57" si="14">+B50+C50</f>
        <v>0</v>
      </c>
      <c r="E50" s="75">
        <v>0</v>
      </c>
      <c r="F50" s="75">
        <v>0</v>
      </c>
      <c r="G50" s="75">
        <f t="shared" ref="G50:G57" si="15">D50-E50</f>
        <v>0</v>
      </c>
    </row>
    <row r="51" spans="1:7" x14ac:dyDescent="0.25">
      <c r="A51" s="85" t="s">
        <v>352</v>
      </c>
      <c r="B51" s="75">
        <v>0</v>
      </c>
      <c r="C51" s="75">
        <v>0</v>
      </c>
      <c r="D51" s="75">
        <f t="shared" si="14"/>
        <v>0</v>
      </c>
      <c r="E51" s="75">
        <v>0</v>
      </c>
      <c r="F51" s="75">
        <v>0</v>
      </c>
      <c r="G51" s="75">
        <f t="shared" si="15"/>
        <v>0</v>
      </c>
    </row>
    <row r="52" spans="1:7" x14ac:dyDescent="0.25">
      <c r="A52" s="85" t="s">
        <v>353</v>
      </c>
      <c r="B52" s="75">
        <v>0</v>
      </c>
      <c r="C52" s="75">
        <v>0</v>
      </c>
      <c r="D52" s="75">
        <f t="shared" si="14"/>
        <v>0</v>
      </c>
      <c r="E52" s="75">
        <v>0</v>
      </c>
      <c r="F52" s="75">
        <v>0</v>
      </c>
      <c r="G52" s="75">
        <f t="shared" si="15"/>
        <v>0</v>
      </c>
    </row>
    <row r="53" spans="1:7" x14ac:dyDescent="0.25">
      <c r="A53" s="85" t="s">
        <v>354</v>
      </c>
      <c r="B53" s="75">
        <v>0</v>
      </c>
      <c r="C53" s="75">
        <v>0</v>
      </c>
      <c r="D53" s="75">
        <f t="shared" si="14"/>
        <v>0</v>
      </c>
      <c r="E53" s="75">
        <v>0</v>
      </c>
      <c r="F53" s="75">
        <v>0</v>
      </c>
      <c r="G53" s="75">
        <f t="shared" si="15"/>
        <v>0</v>
      </c>
    </row>
    <row r="54" spans="1:7" x14ac:dyDescent="0.25">
      <c r="A54" s="85" t="s">
        <v>355</v>
      </c>
      <c r="B54" s="75">
        <v>25000</v>
      </c>
      <c r="C54" s="75">
        <v>1803.76</v>
      </c>
      <c r="D54" s="75">
        <f t="shared" si="14"/>
        <v>26803.759999999998</v>
      </c>
      <c r="E54" s="75">
        <v>6700</v>
      </c>
      <c r="F54" s="75">
        <v>6700</v>
      </c>
      <c r="G54" s="75">
        <f t="shared" si="15"/>
        <v>20103.759999999998</v>
      </c>
    </row>
    <row r="55" spans="1:7" x14ac:dyDescent="0.25">
      <c r="A55" s="85" t="s">
        <v>356</v>
      </c>
      <c r="B55" s="75">
        <v>0</v>
      </c>
      <c r="C55" s="75">
        <v>0</v>
      </c>
      <c r="D55" s="75">
        <f t="shared" si="14"/>
        <v>0</v>
      </c>
      <c r="E55" s="75">
        <v>0</v>
      </c>
      <c r="F55" s="75">
        <v>0</v>
      </c>
      <c r="G55" s="75">
        <f t="shared" si="15"/>
        <v>0</v>
      </c>
    </row>
    <row r="56" spans="1:7" x14ac:dyDescent="0.25">
      <c r="A56" s="85" t="s">
        <v>357</v>
      </c>
      <c r="B56" s="75">
        <v>0</v>
      </c>
      <c r="C56" s="75">
        <v>0</v>
      </c>
      <c r="D56" s="75">
        <f t="shared" si="14"/>
        <v>0</v>
      </c>
      <c r="E56" s="75">
        <v>0</v>
      </c>
      <c r="F56" s="75">
        <v>0</v>
      </c>
      <c r="G56" s="75">
        <f t="shared" si="15"/>
        <v>0</v>
      </c>
    </row>
    <row r="57" spans="1:7" x14ac:dyDescent="0.25">
      <c r="A57" s="85" t="s">
        <v>358</v>
      </c>
      <c r="B57" s="75">
        <v>68530</v>
      </c>
      <c r="C57" s="75">
        <v>2000</v>
      </c>
      <c r="D57" s="75">
        <f t="shared" si="14"/>
        <v>70530</v>
      </c>
      <c r="E57" s="75">
        <v>0</v>
      </c>
      <c r="F57" s="75">
        <v>0</v>
      </c>
      <c r="G57" s="75">
        <f t="shared" si="15"/>
        <v>70530</v>
      </c>
    </row>
    <row r="58" spans="1:7" x14ac:dyDescent="0.25">
      <c r="A58" s="84" t="s">
        <v>359</v>
      </c>
      <c r="B58" s="83">
        <f t="shared" ref="B58:G58" si="16">SUM(B59:B61)</f>
        <v>0</v>
      </c>
      <c r="C58" s="83">
        <f t="shared" si="16"/>
        <v>0</v>
      </c>
      <c r="D58" s="83">
        <f t="shared" si="16"/>
        <v>0</v>
      </c>
      <c r="E58" s="83">
        <f t="shared" si="16"/>
        <v>0</v>
      </c>
      <c r="F58" s="83">
        <f t="shared" si="16"/>
        <v>0</v>
      </c>
      <c r="G58" s="83">
        <f t="shared" si="16"/>
        <v>0</v>
      </c>
    </row>
    <row r="59" spans="1:7" x14ac:dyDescent="0.25">
      <c r="A59" s="85" t="s">
        <v>360</v>
      </c>
      <c r="B59" s="75">
        <v>0</v>
      </c>
      <c r="C59" s="75">
        <v>0</v>
      </c>
      <c r="D59" s="75">
        <f>+B59+C59</f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361</v>
      </c>
      <c r="B60" s="75">
        <v>0</v>
      </c>
      <c r="C60" s="75">
        <v>0</v>
      </c>
      <c r="D60" s="75">
        <f t="shared" ref="D60:D61" si="17">+B60+C60</f>
        <v>0</v>
      </c>
      <c r="E60" s="75">
        <v>0</v>
      </c>
      <c r="F60" s="75">
        <v>0</v>
      </c>
      <c r="G60" s="75">
        <f t="shared" ref="G60:G61" si="18">D60-E60</f>
        <v>0</v>
      </c>
    </row>
    <row r="61" spans="1:7" x14ac:dyDescent="0.25">
      <c r="A61" s="85" t="s">
        <v>362</v>
      </c>
      <c r="B61" s="75">
        <v>0</v>
      </c>
      <c r="C61" s="75">
        <v>0</v>
      </c>
      <c r="D61" s="75">
        <f t="shared" si="17"/>
        <v>0</v>
      </c>
      <c r="E61" s="75">
        <v>0</v>
      </c>
      <c r="F61" s="75">
        <v>0</v>
      </c>
      <c r="G61" s="75">
        <f t="shared" si="18"/>
        <v>0</v>
      </c>
    </row>
    <row r="62" spans="1:7" x14ac:dyDescent="0.25">
      <c r="A62" s="84" t="s">
        <v>363</v>
      </c>
      <c r="B62" s="83">
        <f t="shared" ref="B62:G62" si="19">SUM(B63:B67,B69:B70)</f>
        <v>0</v>
      </c>
      <c r="C62" s="83">
        <f t="shared" si="19"/>
        <v>0</v>
      </c>
      <c r="D62" s="83">
        <f t="shared" si="19"/>
        <v>0</v>
      </c>
      <c r="E62" s="83">
        <f t="shared" si="19"/>
        <v>0</v>
      </c>
      <c r="F62" s="83">
        <f t="shared" si="19"/>
        <v>0</v>
      </c>
      <c r="G62" s="83">
        <f t="shared" si="19"/>
        <v>0</v>
      </c>
    </row>
    <row r="63" spans="1:7" x14ac:dyDescent="0.25">
      <c r="A63" s="85" t="s">
        <v>364</v>
      </c>
      <c r="B63" s="75">
        <v>0</v>
      </c>
      <c r="C63" s="75">
        <v>0</v>
      </c>
      <c r="D63" s="75">
        <f>+B63+C63</f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365</v>
      </c>
      <c r="B64" s="75">
        <v>0</v>
      </c>
      <c r="C64" s="75">
        <v>0</v>
      </c>
      <c r="D64" s="75">
        <f t="shared" ref="D64:D70" si="20">+B64+C64</f>
        <v>0</v>
      </c>
      <c r="E64" s="75">
        <v>0</v>
      </c>
      <c r="F64" s="75">
        <v>0</v>
      </c>
      <c r="G64" s="75">
        <f t="shared" ref="G64:G70" si="21">D64-E64</f>
        <v>0</v>
      </c>
    </row>
    <row r="65" spans="1:7" x14ac:dyDescent="0.25">
      <c r="A65" s="85" t="s">
        <v>366</v>
      </c>
      <c r="B65" s="75">
        <v>0</v>
      </c>
      <c r="C65" s="75">
        <v>0</v>
      </c>
      <c r="D65" s="75">
        <f t="shared" si="20"/>
        <v>0</v>
      </c>
      <c r="E65" s="75">
        <v>0</v>
      </c>
      <c r="F65" s="75">
        <v>0</v>
      </c>
      <c r="G65" s="75">
        <f t="shared" si="21"/>
        <v>0</v>
      </c>
    </row>
    <row r="66" spans="1:7" x14ac:dyDescent="0.25">
      <c r="A66" s="85" t="s">
        <v>367</v>
      </c>
      <c r="B66" s="75">
        <v>0</v>
      </c>
      <c r="C66" s="75">
        <v>0</v>
      </c>
      <c r="D66" s="75">
        <f t="shared" si="20"/>
        <v>0</v>
      </c>
      <c r="E66" s="75">
        <v>0</v>
      </c>
      <c r="F66" s="75">
        <v>0</v>
      </c>
      <c r="G66" s="75">
        <f t="shared" si="21"/>
        <v>0</v>
      </c>
    </row>
    <row r="67" spans="1:7" x14ac:dyDescent="0.25">
      <c r="A67" s="85" t="s">
        <v>368</v>
      </c>
      <c r="B67" s="75">
        <v>0</v>
      </c>
      <c r="C67" s="75">
        <v>0</v>
      </c>
      <c r="D67" s="75">
        <f t="shared" si="20"/>
        <v>0</v>
      </c>
      <c r="E67" s="75">
        <v>0</v>
      </c>
      <c r="F67" s="75">
        <v>0</v>
      </c>
      <c r="G67" s="75">
        <f t="shared" si="21"/>
        <v>0</v>
      </c>
    </row>
    <row r="68" spans="1:7" x14ac:dyDescent="0.25">
      <c r="A68" s="85" t="s">
        <v>369</v>
      </c>
      <c r="B68" s="75">
        <v>0</v>
      </c>
      <c r="C68" s="75">
        <v>0</v>
      </c>
      <c r="D68" s="75">
        <f t="shared" si="20"/>
        <v>0</v>
      </c>
      <c r="E68" s="75">
        <v>0</v>
      </c>
      <c r="F68" s="75">
        <v>0</v>
      </c>
      <c r="G68" s="75">
        <f t="shared" si="21"/>
        <v>0</v>
      </c>
    </row>
    <row r="69" spans="1:7" x14ac:dyDescent="0.25">
      <c r="A69" s="85" t="s">
        <v>370</v>
      </c>
      <c r="B69" s="75">
        <v>0</v>
      </c>
      <c r="C69" s="75">
        <v>0</v>
      </c>
      <c r="D69" s="75">
        <f t="shared" si="20"/>
        <v>0</v>
      </c>
      <c r="E69" s="75">
        <v>0</v>
      </c>
      <c r="F69" s="75">
        <v>0</v>
      </c>
      <c r="G69" s="75">
        <f t="shared" si="21"/>
        <v>0</v>
      </c>
    </row>
    <row r="70" spans="1:7" x14ac:dyDescent="0.25">
      <c r="A70" s="85" t="s">
        <v>371</v>
      </c>
      <c r="B70" s="75">
        <v>0</v>
      </c>
      <c r="C70" s="75">
        <v>0</v>
      </c>
      <c r="D70" s="75">
        <f t="shared" si="20"/>
        <v>0</v>
      </c>
      <c r="E70" s="75">
        <v>0</v>
      </c>
      <c r="F70" s="75">
        <v>0</v>
      </c>
      <c r="G70" s="75">
        <f t="shared" si="21"/>
        <v>0</v>
      </c>
    </row>
    <row r="71" spans="1:7" x14ac:dyDescent="0.25">
      <c r="A71" s="84" t="s">
        <v>372</v>
      </c>
      <c r="B71" s="83">
        <f t="shared" ref="B71:G71" si="22">SUM(B72:B74)</f>
        <v>0</v>
      </c>
      <c r="C71" s="83">
        <f t="shared" si="22"/>
        <v>0</v>
      </c>
      <c r="D71" s="83">
        <f t="shared" si="22"/>
        <v>0</v>
      </c>
      <c r="E71" s="83">
        <f t="shared" si="22"/>
        <v>0</v>
      </c>
      <c r="F71" s="83">
        <f t="shared" si="22"/>
        <v>0</v>
      </c>
      <c r="G71" s="83">
        <f t="shared" si="22"/>
        <v>0</v>
      </c>
    </row>
    <row r="72" spans="1:7" x14ac:dyDescent="0.25">
      <c r="A72" s="85" t="s">
        <v>373</v>
      </c>
      <c r="B72" s="75">
        <v>0</v>
      </c>
      <c r="C72" s="75">
        <v>0</v>
      </c>
      <c r="D72" s="75">
        <f>+B72+C72</f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374</v>
      </c>
      <c r="B73" s="75">
        <v>0</v>
      </c>
      <c r="C73" s="75">
        <v>0</v>
      </c>
      <c r="D73" s="75">
        <f t="shared" ref="D73:D74" si="23">+B73+C73</f>
        <v>0</v>
      </c>
      <c r="E73" s="75">
        <v>0</v>
      </c>
      <c r="F73" s="75">
        <v>0</v>
      </c>
      <c r="G73" s="75">
        <f t="shared" ref="G73:G74" si="24">D73-E73</f>
        <v>0</v>
      </c>
    </row>
    <row r="74" spans="1:7" x14ac:dyDescent="0.25">
      <c r="A74" s="85" t="s">
        <v>375</v>
      </c>
      <c r="B74" s="75">
        <v>0</v>
      </c>
      <c r="C74" s="75">
        <v>0</v>
      </c>
      <c r="D74" s="75">
        <f t="shared" si="23"/>
        <v>0</v>
      </c>
      <c r="E74" s="75">
        <v>0</v>
      </c>
      <c r="F74" s="75">
        <v>0</v>
      </c>
      <c r="G74" s="75">
        <f t="shared" si="24"/>
        <v>0</v>
      </c>
    </row>
    <row r="75" spans="1:7" x14ac:dyDescent="0.25">
      <c r="A75" s="84" t="s">
        <v>376</v>
      </c>
      <c r="B75" s="83">
        <f t="shared" ref="B75:G75" si="25">SUM(B76:B82)</f>
        <v>0</v>
      </c>
      <c r="C75" s="83">
        <f t="shared" si="25"/>
        <v>0</v>
      </c>
      <c r="D75" s="83">
        <f t="shared" si="25"/>
        <v>0</v>
      </c>
      <c r="E75" s="83">
        <f t="shared" si="25"/>
        <v>0</v>
      </c>
      <c r="F75" s="83">
        <f t="shared" si="25"/>
        <v>0</v>
      </c>
      <c r="G75" s="83">
        <f t="shared" si="25"/>
        <v>0</v>
      </c>
    </row>
    <row r="76" spans="1:7" x14ac:dyDescent="0.25">
      <c r="A76" s="85" t="s">
        <v>377</v>
      </c>
      <c r="B76" s="75">
        <v>0</v>
      </c>
      <c r="C76" s="75">
        <v>0</v>
      </c>
      <c r="D76" s="75">
        <f>+B76+C76</f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378</v>
      </c>
      <c r="B77" s="75">
        <v>0</v>
      </c>
      <c r="C77" s="75">
        <v>0</v>
      </c>
      <c r="D77" s="75">
        <f t="shared" ref="D77:D82" si="26">+B77+C77</f>
        <v>0</v>
      </c>
      <c r="E77" s="75">
        <v>0</v>
      </c>
      <c r="F77" s="75">
        <v>0</v>
      </c>
      <c r="G77" s="75">
        <f t="shared" ref="G77:G82" si="27">D77-E77</f>
        <v>0</v>
      </c>
    </row>
    <row r="78" spans="1:7" x14ac:dyDescent="0.25">
      <c r="A78" s="85" t="s">
        <v>379</v>
      </c>
      <c r="B78" s="75">
        <v>0</v>
      </c>
      <c r="C78" s="75">
        <v>0</v>
      </c>
      <c r="D78" s="75">
        <f t="shared" si="26"/>
        <v>0</v>
      </c>
      <c r="E78" s="75">
        <v>0</v>
      </c>
      <c r="F78" s="75">
        <v>0</v>
      </c>
      <c r="G78" s="75">
        <f t="shared" si="27"/>
        <v>0</v>
      </c>
    </row>
    <row r="79" spans="1:7" x14ac:dyDescent="0.25">
      <c r="A79" s="85" t="s">
        <v>380</v>
      </c>
      <c r="B79" s="75">
        <v>0</v>
      </c>
      <c r="C79" s="75">
        <v>0</v>
      </c>
      <c r="D79" s="75">
        <f t="shared" si="26"/>
        <v>0</v>
      </c>
      <c r="E79" s="75">
        <v>0</v>
      </c>
      <c r="F79" s="75">
        <v>0</v>
      </c>
      <c r="G79" s="75">
        <f t="shared" si="27"/>
        <v>0</v>
      </c>
    </row>
    <row r="80" spans="1:7" x14ac:dyDescent="0.25">
      <c r="A80" s="85" t="s">
        <v>381</v>
      </c>
      <c r="B80" s="75">
        <v>0</v>
      </c>
      <c r="C80" s="75">
        <v>0</v>
      </c>
      <c r="D80" s="75">
        <f t="shared" si="26"/>
        <v>0</v>
      </c>
      <c r="E80" s="75">
        <v>0</v>
      </c>
      <c r="F80" s="75">
        <v>0</v>
      </c>
      <c r="G80" s="75">
        <f t="shared" si="27"/>
        <v>0</v>
      </c>
    </row>
    <row r="81" spans="1:7" x14ac:dyDescent="0.25">
      <c r="A81" s="85" t="s">
        <v>382</v>
      </c>
      <c r="B81" s="75">
        <v>0</v>
      </c>
      <c r="C81" s="75">
        <v>0</v>
      </c>
      <c r="D81" s="75">
        <f t="shared" si="26"/>
        <v>0</v>
      </c>
      <c r="E81" s="75">
        <v>0</v>
      </c>
      <c r="F81" s="75">
        <v>0</v>
      </c>
      <c r="G81" s="75">
        <f t="shared" si="27"/>
        <v>0</v>
      </c>
    </row>
    <row r="82" spans="1:7" x14ac:dyDescent="0.25">
      <c r="A82" s="85" t="s">
        <v>383</v>
      </c>
      <c r="B82" s="75">
        <v>0</v>
      </c>
      <c r="C82" s="75">
        <v>0</v>
      </c>
      <c r="D82" s="75">
        <f t="shared" si="26"/>
        <v>0</v>
      </c>
      <c r="E82" s="75">
        <v>0</v>
      </c>
      <c r="F82" s="75">
        <v>0</v>
      </c>
      <c r="G82" s="75">
        <f t="shared" si="27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384</v>
      </c>
      <c r="B84" s="83">
        <f t="shared" ref="B84:G84" si="28">SUM(B85,B93,B103,B113,B123,B133,B137,B146,B150)</f>
        <v>0</v>
      </c>
      <c r="C84" s="83">
        <f t="shared" si="28"/>
        <v>0</v>
      </c>
      <c r="D84" s="83">
        <f t="shared" si="28"/>
        <v>0</v>
      </c>
      <c r="E84" s="83">
        <f t="shared" si="28"/>
        <v>0</v>
      </c>
      <c r="F84" s="83">
        <f t="shared" si="28"/>
        <v>0</v>
      </c>
      <c r="G84" s="83">
        <f t="shared" si="28"/>
        <v>0</v>
      </c>
    </row>
    <row r="85" spans="1:7" x14ac:dyDescent="0.25">
      <c r="A85" s="84" t="s">
        <v>311</v>
      </c>
      <c r="B85" s="83">
        <f t="shared" ref="B85:G85" si="29">SUM(B86:B92)</f>
        <v>0</v>
      </c>
      <c r="C85" s="83">
        <f t="shared" si="29"/>
        <v>0</v>
      </c>
      <c r="D85" s="83">
        <f t="shared" si="29"/>
        <v>0</v>
      </c>
      <c r="E85" s="83">
        <f t="shared" si="29"/>
        <v>0</v>
      </c>
      <c r="F85" s="83">
        <f t="shared" si="29"/>
        <v>0</v>
      </c>
      <c r="G85" s="83">
        <f t="shared" si="29"/>
        <v>0</v>
      </c>
    </row>
    <row r="86" spans="1:7" x14ac:dyDescent="0.25">
      <c r="A86" s="85" t="s">
        <v>312</v>
      </c>
      <c r="B86" s="75">
        <v>0</v>
      </c>
      <c r="C86" s="75">
        <v>0</v>
      </c>
      <c r="D86" s="75">
        <f>+B86+C86</f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313</v>
      </c>
      <c r="B87" s="75">
        <v>0</v>
      </c>
      <c r="C87" s="75">
        <v>0</v>
      </c>
      <c r="D87" s="75">
        <f t="shared" ref="D87:D92" si="30">+B87+C87</f>
        <v>0</v>
      </c>
      <c r="E87" s="75">
        <v>0</v>
      </c>
      <c r="F87" s="75">
        <v>0</v>
      </c>
      <c r="G87" s="75">
        <f t="shared" ref="G87:G92" si="31">D87-E87</f>
        <v>0</v>
      </c>
    </row>
    <row r="88" spans="1:7" x14ac:dyDescent="0.25">
      <c r="A88" s="85" t="s">
        <v>314</v>
      </c>
      <c r="B88" s="75">
        <v>0</v>
      </c>
      <c r="C88" s="75">
        <v>0</v>
      </c>
      <c r="D88" s="75">
        <f t="shared" si="30"/>
        <v>0</v>
      </c>
      <c r="E88" s="75">
        <v>0</v>
      </c>
      <c r="F88" s="75">
        <v>0</v>
      </c>
      <c r="G88" s="75">
        <f t="shared" si="31"/>
        <v>0</v>
      </c>
    </row>
    <row r="89" spans="1:7" x14ac:dyDescent="0.25">
      <c r="A89" s="85" t="s">
        <v>315</v>
      </c>
      <c r="B89" s="75">
        <v>0</v>
      </c>
      <c r="C89" s="75">
        <v>0</v>
      </c>
      <c r="D89" s="75">
        <f t="shared" si="30"/>
        <v>0</v>
      </c>
      <c r="E89" s="75">
        <v>0</v>
      </c>
      <c r="F89" s="75">
        <v>0</v>
      </c>
      <c r="G89" s="75">
        <f t="shared" si="31"/>
        <v>0</v>
      </c>
    </row>
    <row r="90" spans="1:7" x14ac:dyDescent="0.25">
      <c r="A90" s="85" t="s">
        <v>316</v>
      </c>
      <c r="B90" s="75">
        <v>0</v>
      </c>
      <c r="C90" s="75">
        <v>0</v>
      </c>
      <c r="D90" s="75">
        <f t="shared" si="30"/>
        <v>0</v>
      </c>
      <c r="E90" s="75">
        <v>0</v>
      </c>
      <c r="F90" s="75">
        <v>0</v>
      </c>
      <c r="G90" s="75">
        <f t="shared" si="31"/>
        <v>0</v>
      </c>
    </row>
    <row r="91" spans="1:7" x14ac:dyDescent="0.25">
      <c r="A91" s="85" t="s">
        <v>317</v>
      </c>
      <c r="B91" s="75">
        <v>0</v>
      </c>
      <c r="C91" s="75">
        <v>0</v>
      </c>
      <c r="D91" s="75">
        <f t="shared" si="30"/>
        <v>0</v>
      </c>
      <c r="E91" s="75">
        <v>0</v>
      </c>
      <c r="F91" s="75">
        <v>0</v>
      </c>
      <c r="G91" s="75">
        <f t="shared" si="31"/>
        <v>0</v>
      </c>
    </row>
    <row r="92" spans="1:7" x14ac:dyDescent="0.25">
      <c r="A92" s="85" t="s">
        <v>318</v>
      </c>
      <c r="B92" s="75">
        <v>0</v>
      </c>
      <c r="C92" s="75">
        <v>0</v>
      </c>
      <c r="D92" s="75">
        <f t="shared" si="30"/>
        <v>0</v>
      </c>
      <c r="E92" s="75">
        <v>0</v>
      </c>
      <c r="F92" s="75">
        <v>0</v>
      </c>
      <c r="G92" s="75">
        <f t="shared" si="31"/>
        <v>0</v>
      </c>
    </row>
    <row r="93" spans="1:7" x14ac:dyDescent="0.25">
      <c r="A93" s="84" t="s">
        <v>319</v>
      </c>
      <c r="B93" s="83">
        <f t="shared" ref="B93:G93" si="32">SUM(B94:B102)</f>
        <v>0</v>
      </c>
      <c r="C93" s="83">
        <f t="shared" si="32"/>
        <v>0</v>
      </c>
      <c r="D93" s="83">
        <f t="shared" si="32"/>
        <v>0</v>
      </c>
      <c r="E93" s="83">
        <f t="shared" si="32"/>
        <v>0</v>
      </c>
      <c r="F93" s="83">
        <f t="shared" si="32"/>
        <v>0</v>
      </c>
      <c r="G93" s="83">
        <f t="shared" si="32"/>
        <v>0</v>
      </c>
    </row>
    <row r="94" spans="1:7" x14ac:dyDescent="0.25">
      <c r="A94" s="85" t="s">
        <v>320</v>
      </c>
      <c r="B94" s="75">
        <v>0</v>
      </c>
      <c r="C94" s="75">
        <v>0</v>
      </c>
      <c r="D94" s="75">
        <f>+B94+C94</f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321</v>
      </c>
      <c r="B95" s="75">
        <v>0</v>
      </c>
      <c r="C95" s="75">
        <v>0</v>
      </c>
      <c r="D95" s="75">
        <f t="shared" ref="D95:D102" si="33">+B95+C95</f>
        <v>0</v>
      </c>
      <c r="E95" s="75">
        <v>0</v>
      </c>
      <c r="F95" s="75">
        <v>0</v>
      </c>
      <c r="G95" s="75">
        <f t="shared" ref="G95:G102" si="34">D95-E95</f>
        <v>0</v>
      </c>
    </row>
    <row r="96" spans="1:7" x14ac:dyDescent="0.25">
      <c r="A96" s="85" t="s">
        <v>322</v>
      </c>
      <c r="B96" s="75">
        <v>0</v>
      </c>
      <c r="C96" s="75">
        <v>0</v>
      </c>
      <c r="D96" s="75">
        <f t="shared" si="33"/>
        <v>0</v>
      </c>
      <c r="E96" s="75">
        <v>0</v>
      </c>
      <c r="F96" s="75">
        <v>0</v>
      </c>
      <c r="G96" s="75">
        <f t="shared" si="34"/>
        <v>0</v>
      </c>
    </row>
    <row r="97" spans="1:7" x14ac:dyDescent="0.25">
      <c r="A97" s="85" t="s">
        <v>323</v>
      </c>
      <c r="B97" s="75">
        <v>0</v>
      </c>
      <c r="C97" s="75">
        <v>0</v>
      </c>
      <c r="D97" s="75">
        <f t="shared" si="33"/>
        <v>0</v>
      </c>
      <c r="E97" s="75">
        <v>0</v>
      </c>
      <c r="F97" s="75">
        <v>0</v>
      </c>
      <c r="G97" s="75">
        <f t="shared" si="34"/>
        <v>0</v>
      </c>
    </row>
    <row r="98" spans="1:7" x14ac:dyDescent="0.25">
      <c r="A98" s="87" t="s">
        <v>324</v>
      </c>
      <c r="B98" s="75">
        <v>0</v>
      </c>
      <c r="C98" s="75">
        <v>0</v>
      </c>
      <c r="D98" s="75">
        <f t="shared" si="33"/>
        <v>0</v>
      </c>
      <c r="E98" s="75">
        <v>0</v>
      </c>
      <c r="F98" s="75">
        <v>0</v>
      </c>
      <c r="G98" s="75">
        <f t="shared" si="34"/>
        <v>0</v>
      </c>
    </row>
    <row r="99" spans="1:7" x14ac:dyDescent="0.25">
      <c r="A99" s="85" t="s">
        <v>325</v>
      </c>
      <c r="B99" s="75">
        <v>0</v>
      </c>
      <c r="C99" s="75">
        <v>0</v>
      </c>
      <c r="D99" s="75">
        <f t="shared" si="33"/>
        <v>0</v>
      </c>
      <c r="E99" s="75">
        <v>0</v>
      </c>
      <c r="F99" s="75">
        <v>0</v>
      </c>
      <c r="G99" s="75">
        <f t="shared" si="34"/>
        <v>0</v>
      </c>
    </row>
    <row r="100" spans="1:7" x14ac:dyDescent="0.25">
      <c r="A100" s="85" t="s">
        <v>326</v>
      </c>
      <c r="B100" s="75">
        <v>0</v>
      </c>
      <c r="C100" s="75">
        <v>0</v>
      </c>
      <c r="D100" s="75">
        <f t="shared" si="33"/>
        <v>0</v>
      </c>
      <c r="E100" s="75">
        <v>0</v>
      </c>
      <c r="F100" s="75">
        <v>0</v>
      </c>
      <c r="G100" s="75">
        <f t="shared" si="34"/>
        <v>0</v>
      </c>
    </row>
    <row r="101" spans="1:7" x14ac:dyDescent="0.25">
      <c r="A101" s="85" t="s">
        <v>327</v>
      </c>
      <c r="B101" s="75">
        <v>0</v>
      </c>
      <c r="C101" s="75">
        <v>0</v>
      </c>
      <c r="D101" s="75">
        <f t="shared" si="33"/>
        <v>0</v>
      </c>
      <c r="E101" s="75">
        <v>0</v>
      </c>
      <c r="F101" s="75">
        <v>0</v>
      </c>
      <c r="G101" s="75">
        <f t="shared" si="34"/>
        <v>0</v>
      </c>
    </row>
    <row r="102" spans="1:7" x14ac:dyDescent="0.25">
      <c r="A102" s="85" t="s">
        <v>328</v>
      </c>
      <c r="B102" s="75">
        <v>0</v>
      </c>
      <c r="C102" s="75">
        <v>0</v>
      </c>
      <c r="D102" s="75">
        <f t="shared" si="33"/>
        <v>0</v>
      </c>
      <c r="E102" s="75">
        <v>0</v>
      </c>
      <c r="F102" s="75">
        <v>0</v>
      </c>
      <c r="G102" s="75">
        <f t="shared" si="34"/>
        <v>0</v>
      </c>
    </row>
    <row r="103" spans="1:7" x14ac:dyDescent="0.25">
      <c r="A103" s="84" t="s">
        <v>329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330</v>
      </c>
      <c r="B104" s="75">
        <v>0</v>
      </c>
      <c r="C104" s="75">
        <v>0</v>
      </c>
      <c r="D104" s="75">
        <f>+B104+C104</f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331</v>
      </c>
      <c r="B105" s="75">
        <v>0</v>
      </c>
      <c r="C105" s="75">
        <v>0</v>
      </c>
      <c r="D105" s="75">
        <f t="shared" ref="D105:D112" si="35">+B105+C105</f>
        <v>0</v>
      </c>
      <c r="E105" s="75">
        <v>0</v>
      </c>
      <c r="F105" s="75">
        <v>0</v>
      </c>
      <c r="G105" s="75">
        <f t="shared" ref="G105:G112" si="36">D105-E105</f>
        <v>0</v>
      </c>
    </row>
    <row r="106" spans="1:7" x14ac:dyDescent="0.25">
      <c r="A106" s="85" t="s">
        <v>332</v>
      </c>
      <c r="B106" s="75">
        <v>0</v>
      </c>
      <c r="C106" s="75">
        <v>0</v>
      </c>
      <c r="D106" s="75">
        <f t="shared" si="35"/>
        <v>0</v>
      </c>
      <c r="E106" s="75">
        <v>0</v>
      </c>
      <c r="F106" s="75">
        <v>0</v>
      </c>
      <c r="G106" s="75">
        <f t="shared" si="36"/>
        <v>0</v>
      </c>
    </row>
    <row r="107" spans="1:7" x14ac:dyDescent="0.25">
      <c r="A107" s="85" t="s">
        <v>333</v>
      </c>
      <c r="B107" s="75">
        <v>0</v>
      </c>
      <c r="C107" s="75">
        <v>0</v>
      </c>
      <c r="D107" s="75">
        <f t="shared" si="35"/>
        <v>0</v>
      </c>
      <c r="E107" s="75">
        <v>0</v>
      </c>
      <c r="F107" s="75">
        <v>0</v>
      </c>
      <c r="G107" s="75">
        <f t="shared" si="36"/>
        <v>0</v>
      </c>
    </row>
    <row r="108" spans="1:7" x14ac:dyDescent="0.25">
      <c r="A108" s="85" t="s">
        <v>334</v>
      </c>
      <c r="B108" s="75">
        <v>0</v>
      </c>
      <c r="C108" s="75">
        <v>0</v>
      </c>
      <c r="D108" s="75">
        <f t="shared" si="35"/>
        <v>0</v>
      </c>
      <c r="E108" s="75">
        <v>0</v>
      </c>
      <c r="F108" s="75">
        <v>0</v>
      </c>
      <c r="G108" s="75">
        <f t="shared" si="36"/>
        <v>0</v>
      </c>
    </row>
    <row r="109" spans="1:7" x14ac:dyDescent="0.25">
      <c r="A109" s="85" t="s">
        <v>335</v>
      </c>
      <c r="B109" s="75">
        <v>0</v>
      </c>
      <c r="C109" s="75">
        <v>0</v>
      </c>
      <c r="D109" s="75">
        <f t="shared" si="35"/>
        <v>0</v>
      </c>
      <c r="E109" s="75">
        <v>0</v>
      </c>
      <c r="F109" s="75">
        <v>0</v>
      </c>
      <c r="G109" s="75">
        <f t="shared" si="36"/>
        <v>0</v>
      </c>
    </row>
    <row r="110" spans="1:7" x14ac:dyDescent="0.25">
      <c r="A110" s="85" t="s">
        <v>336</v>
      </c>
      <c r="B110" s="75">
        <v>0</v>
      </c>
      <c r="C110" s="75">
        <v>0</v>
      </c>
      <c r="D110" s="75">
        <f t="shared" si="35"/>
        <v>0</v>
      </c>
      <c r="E110" s="75">
        <v>0</v>
      </c>
      <c r="F110" s="75">
        <v>0</v>
      </c>
      <c r="G110" s="75">
        <f t="shared" si="36"/>
        <v>0</v>
      </c>
    </row>
    <row r="111" spans="1:7" x14ac:dyDescent="0.25">
      <c r="A111" s="85" t="s">
        <v>337</v>
      </c>
      <c r="B111" s="75">
        <v>0</v>
      </c>
      <c r="C111" s="75">
        <v>0</v>
      </c>
      <c r="D111" s="75">
        <f t="shared" si="35"/>
        <v>0</v>
      </c>
      <c r="E111" s="75">
        <v>0</v>
      </c>
      <c r="F111" s="75">
        <v>0</v>
      </c>
      <c r="G111" s="75">
        <f t="shared" si="36"/>
        <v>0</v>
      </c>
    </row>
    <row r="112" spans="1:7" x14ac:dyDescent="0.25">
      <c r="A112" s="85" t="s">
        <v>338</v>
      </c>
      <c r="B112" s="75">
        <v>0</v>
      </c>
      <c r="C112" s="75">
        <v>0</v>
      </c>
      <c r="D112" s="75">
        <f t="shared" si="35"/>
        <v>0</v>
      </c>
      <c r="E112" s="75">
        <v>0</v>
      </c>
      <c r="F112" s="75">
        <v>0</v>
      </c>
      <c r="G112" s="75">
        <f t="shared" si="36"/>
        <v>0</v>
      </c>
    </row>
    <row r="113" spans="1:7" x14ac:dyDescent="0.25">
      <c r="A113" s="84" t="s">
        <v>339</v>
      </c>
      <c r="B113" s="83">
        <f t="shared" ref="B113:G113" si="37">SUM(B114:B122)</f>
        <v>0</v>
      </c>
      <c r="C113" s="83">
        <f t="shared" si="37"/>
        <v>0</v>
      </c>
      <c r="D113" s="83">
        <f t="shared" si="37"/>
        <v>0</v>
      </c>
      <c r="E113" s="83">
        <f t="shared" si="37"/>
        <v>0</v>
      </c>
      <c r="F113" s="83">
        <f t="shared" si="37"/>
        <v>0</v>
      </c>
      <c r="G113" s="83">
        <f t="shared" si="37"/>
        <v>0</v>
      </c>
    </row>
    <row r="114" spans="1:7" x14ac:dyDescent="0.25">
      <c r="A114" s="85" t="s">
        <v>340</v>
      </c>
      <c r="B114" s="75">
        <v>0</v>
      </c>
      <c r="C114" s="75">
        <v>0</v>
      </c>
      <c r="D114" s="75">
        <f>+B114+C114</f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341</v>
      </c>
      <c r="B115" s="75">
        <v>0</v>
      </c>
      <c r="C115" s="75">
        <v>0</v>
      </c>
      <c r="D115" s="75">
        <f t="shared" ref="D115:D122" si="38">+B115+C115</f>
        <v>0</v>
      </c>
      <c r="E115" s="75">
        <v>0</v>
      </c>
      <c r="F115" s="75">
        <v>0</v>
      </c>
      <c r="G115" s="75">
        <f t="shared" ref="G115:G122" si="39">D115-E115</f>
        <v>0</v>
      </c>
    </row>
    <row r="116" spans="1:7" x14ac:dyDescent="0.25">
      <c r="A116" s="85" t="s">
        <v>342</v>
      </c>
      <c r="B116" s="75">
        <v>0</v>
      </c>
      <c r="C116" s="75">
        <v>0</v>
      </c>
      <c r="D116" s="75">
        <f t="shared" si="38"/>
        <v>0</v>
      </c>
      <c r="E116" s="75">
        <v>0</v>
      </c>
      <c r="F116" s="75">
        <v>0</v>
      </c>
      <c r="G116" s="75">
        <f t="shared" si="39"/>
        <v>0</v>
      </c>
    </row>
    <row r="117" spans="1:7" x14ac:dyDescent="0.25">
      <c r="A117" s="85" t="s">
        <v>343</v>
      </c>
      <c r="B117" s="75">
        <v>0</v>
      </c>
      <c r="C117" s="75">
        <v>0</v>
      </c>
      <c r="D117" s="75">
        <f t="shared" si="38"/>
        <v>0</v>
      </c>
      <c r="E117" s="75">
        <v>0</v>
      </c>
      <c r="F117" s="75">
        <v>0</v>
      </c>
      <c r="G117" s="75">
        <f t="shared" si="39"/>
        <v>0</v>
      </c>
    </row>
    <row r="118" spans="1:7" x14ac:dyDescent="0.25">
      <c r="A118" s="85" t="s">
        <v>344</v>
      </c>
      <c r="B118" s="75">
        <v>0</v>
      </c>
      <c r="C118" s="75">
        <v>0</v>
      </c>
      <c r="D118" s="75">
        <f t="shared" si="38"/>
        <v>0</v>
      </c>
      <c r="E118" s="75">
        <v>0</v>
      </c>
      <c r="F118" s="75">
        <v>0</v>
      </c>
      <c r="G118" s="75">
        <f t="shared" si="39"/>
        <v>0</v>
      </c>
    </row>
    <row r="119" spans="1:7" x14ac:dyDescent="0.25">
      <c r="A119" s="85" t="s">
        <v>345</v>
      </c>
      <c r="B119" s="75">
        <v>0</v>
      </c>
      <c r="C119" s="75">
        <v>0</v>
      </c>
      <c r="D119" s="75">
        <f t="shared" si="38"/>
        <v>0</v>
      </c>
      <c r="E119" s="75">
        <v>0</v>
      </c>
      <c r="F119" s="75">
        <v>0</v>
      </c>
      <c r="G119" s="75">
        <f t="shared" si="39"/>
        <v>0</v>
      </c>
    </row>
    <row r="120" spans="1:7" x14ac:dyDescent="0.25">
      <c r="A120" s="85" t="s">
        <v>346</v>
      </c>
      <c r="B120" s="75">
        <v>0</v>
      </c>
      <c r="C120" s="75">
        <v>0</v>
      </c>
      <c r="D120" s="75">
        <f t="shared" si="38"/>
        <v>0</v>
      </c>
      <c r="E120" s="75">
        <v>0</v>
      </c>
      <c r="F120" s="75">
        <v>0</v>
      </c>
      <c r="G120" s="75">
        <f t="shared" si="39"/>
        <v>0</v>
      </c>
    </row>
    <row r="121" spans="1:7" x14ac:dyDescent="0.25">
      <c r="A121" s="85" t="s">
        <v>347</v>
      </c>
      <c r="B121" s="75">
        <v>0</v>
      </c>
      <c r="C121" s="75">
        <v>0</v>
      </c>
      <c r="D121" s="75">
        <f t="shared" si="38"/>
        <v>0</v>
      </c>
      <c r="E121" s="75">
        <v>0</v>
      </c>
      <c r="F121" s="75">
        <v>0</v>
      </c>
      <c r="G121" s="75">
        <f t="shared" si="39"/>
        <v>0</v>
      </c>
    </row>
    <row r="122" spans="1:7" x14ac:dyDescent="0.25">
      <c r="A122" s="85" t="s">
        <v>348</v>
      </c>
      <c r="B122" s="75">
        <v>0</v>
      </c>
      <c r="C122" s="75">
        <v>0</v>
      </c>
      <c r="D122" s="75">
        <f t="shared" si="38"/>
        <v>0</v>
      </c>
      <c r="E122" s="75">
        <v>0</v>
      </c>
      <c r="F122" s="75">
        <v>0</v>
      </c>
      <c r="G122" s="75">
        <f t="shared" si="39"/>
        <v>0</v>
      </c>
    </row>
    <row r="123" spans="1:7" x14ac:dyDescent="0.25">
      <c r="A123" s="84" t="s">
        <v>349</v>
      </c>
      <c r="B123" s="83">
        <f t="shared" ref="B123:G123" si="40">SUM(B124:B132)</f>
        <v>0</v>
      </c>
      <c r="C123" s="83">
        <f t="shared" si="40"/>
        <v>0</v>
      </c>
      <c r="D123" s="83">
        <f t="shared" si="40"/>
        <v>0</v>
      </c>
      <c r="E123" s="83">
        <f t="shared" si="40"/>
        <v>0</v>
      </c>
      <c r="F123" s="83">
        <f t="shared" si="40"/>
        <v>0</v>
      </c>
      <c r="G123" s="83">
        <f t="shared" si="40"/>
        <v>0</v>
      </c>
    </row>
    <row r="124" spans="1:7" x14ac:dyDescent="0.25">
      <c r="A124" s="85" t="s">
        <v>350</v>
      </c>
      <c r="B124" s="75">
        <v>0</v>
      </c>
      <c r="C124" s="75">
        <v>0</v>
      </c>
      <c r="D124" s="75">
        <f>+B124+C124</f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351</v>
      </c>
      <c r="B125" s="75">
        <v>0</v>
      </c>
      <c r="C125" s="75">
        <v>0</v>
      </c>
      <c r="D125" s="75">
        <f t="shared" ref="D125:D132" si="41">+B125+C125</f>
        <v>0</v>
      </c>
      <c r="E125" s="75">
        <v>0</v>
      </c>
      <c r="F125" s="75">
        <v>0</v>
      </c>
      <c r="G125" s="75">
        <f t="shared" ref="G125:G132" si="42">D125-E125</f>
        <v>0</v>
      </c>
    </row>
    <row r="126" spans="1:7" x14ac:dyDescent="0.25">
      <c r="A126" s="85" t="s">
        <v>352</v>
      </c>
      <c r="B126" s="75">
        <v>0</v>
      </c>
      <c r="C126" s="75">
        <v>0</v>
      </c>
      <c r="D126" s="75">
        <f t="shared" si="41"/>
        <v>0</v>
      </c>
      <c r="E126" s="75">
        <v>0</v>
      </c>
      <c r="F126" s="75">
        <v>0</v>
      </c>
      <c r="G126" s="75">
        <f t="shared" si="42"/>
        <v>0</v>
      </c>
    </row>
    <row r="127" spans="1:7" x14ac:dyDescent="0.25">
      <c r="A127" s="85" t="s">
        <v>353</v>
      </c>
      <c r="B127" s="75">
        <v>0</v>
      </c>
      <c r="C127" s="75">
        <v>0</v>
      </c>
      <c r="D127" s="75">
        <f t="shared" si="41"/>
        <v>0</v>
      </c>
      <c r="E127" s="75">
        <v>0</v>
      </c>
      <c r="F127" s="75">
        <v>0</v>
      </c>
      <c r="G127" s="75">
        <f t="shared" si="42"/>
        <v>0</v>
      </c>
    </row>
    <row r="128" spans="1:7" x14ac:dyDescent="0.25">
      <c r="A128" s="85" t="s">
        <v>354</v>
      </c>
      <c r="B128" s="75">
        <v>0</v>
      </c>
      <c r="C128" s="75">
        <v>0</v>
      </c>
      <c r="D128" s="75">
        <f t="shared" si="41"/>
        <v>0</v>
      </c>
      <c r="E128" s="75">
        <v>0</v>
      </c>
      <c r="F128" s="75">
        <v>0</v>
      </c>
      <c r="G128" s="75">
        <f t="shared" si="42"/>
        <v>0</v>
      </c>
    </row>
    <row r="129" spans="1:7" x14ac:dyDescent="0.25">
      <c r="A129" s="85" t="s">
        <v>355</v>
      </c>
      <c r="B129" s="75">
        <v>0</v>
      </c>
      <c r="C129" s="75">
        <v>0</v>
      </c>
      <c r="D129" s="75">
        <f t="shared" si="41"/>
        <v>0</v>
      </c>
      <c r="E129" s="75">
        <v>0</v>
      </c>
      <c r="F129" s="75">
        <v>0</v>
      </c>
      <c r="G129" s="75">
        <f t="shared" si="42"/>
        <v>0</v>
      </c>
    </row>
    <row r="130" spans="1:7" x14ac:dyDescent="0.25">
      <c r="A130" s="85" t="s">
        <v>356</v>
      </c>
      <c r="B130" s="75">
        <v>0</v>
      </c>
      <c r="C130" s="75">
        <v>0</v>
      </c>
      <c r="D130" s="75">
        <f t="shared" si="41"/>
        <v>0</v>
      </c>
      <c r="E130" s="75">
        <v>0</v>
      </c>
      <c r="F130" s="75">
        <v>0</v>
      </c>
      <c r="G130" s="75">
        <f t="shared" si="42"/>
        <v>0</v>
      </c>
    </row>
    <row r="131" spans="1:7" x14ac:dyDescent="0.25">
      <c r="A131" s="85" t="s">
        <v>357</v>
      </c>
      <c r="B131" s="75">
        <v>0</v>
      </c>
      <c r="C131" s="75">
        <v>0</v>
      </c>
      <c r="D131" s="75">
        <f t="shared" si="41"/>
        <v>0</v>
      </c>
      <c r="E131" s="75">
        <v>0</v>
      </c>
      <c r="F131" s="75">
        <v>0</v>
      </c>
      <c r="G131" s="75">
        <f t="shared" si="42"/>
        <v>0</v>
      </c>
    </row>
    <row r="132" spans="1:7" x14ac:dyDescent="0.25">
      <c r="A132" s="85" t="s">
        <v>358</v>
      </c>
      <c r="B132" s="75">
        <v>0</v>
      </c>
      <c r="C132" s="75">
        <v>0</v>
      </c>
      <c r="D132" s="75">
        <f t="shared" si="41"/>
        <v>0</v>
      </c>
      <c r="E132" s="75">
        <v>0</v>
      </c>
      <c r="F132" s="75">
        <v>0</v>
      </c>
      <c r="G132" s="75">
        <f t="shared" si="42"/>
        <v>0</v>
      </c>
    </row>
    <row r="133" spans="1:7" x14ac:dyDescent="0.25">
      <c r="A133" s="84" t="s">
        <v>359</v>
      </c>
      <c r="B133" s="83">
        <f t="shared" ref="B133:G133" si="43">SUM(B134:B136)</f>
        <v>0</v>
      </c>
      <c r="C133" s="83">
        <f t="shared" si="43"/>
        <v>0</v>
      </c>
      <c r="D133" s="83">
        <f t="shared" si="43"/>
        <v>0</v>
      </c>
      <c r="E133" s="83">
        <f t="shared" si="43"/>
        <v>0</v>
      </c>
      <c r="F133" s="83">
        <f t="shared" si="43"/>
        <v>0</v>
      </c>
      <c r="G133" s="83">
        <f t="shared" si="43"/>
        <v>0</v>
      </c>
    </row>
    <row r="134" spans="1:7" x14ac:dyDescent="0.25">
      <c r="A134" s="85" t="s">
        <v>360</v>
      </c>
      <c r="B134" s="75">
        <v>0</v>
      </c>
      <c r="C134" s="75">
        <v>0</v>
      </c>
      <c r="D134" s="75">
        <f>+B134+C134</f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361</v>
      </c>
      <c r="B135" s="75">
        <v>0</v>
      </c>
      <c r="C135" s="75">
        <v>0</v>
      </c>
      <c r="D135" s="75">
        <f t="shared" ref="D135:D136" si="44">+B135+C135</f>
        <v>0</v>
      </c>
      <c r="E135" s="75">
        <v>0</v>
      </c>
      <c r="F135" s="75">
        <v>0</v>
      </c>
      <c r="G135" s="75">
        <f t="shared" ref="G135:G136" si="45">D135-E135</f>
        <v>0</v>
      </c>
    </row>
    <row r="136" spans="1:7" x14ac:dyDescent="0.25">
      <c r="A136" s="85" t="s">
        <v>362</v>
      </c>
      <c r="B136" s="75">
        <v>0</v>
      </c>
      <c r="C136" s="75">
        <v>0</v>
      </c>
      <c r="D136" s="75">
        <f t="shared" si="44"/>
        <v>0</v>
      </c>
      <c r="E136" s="75">
        <v>0</v>
      </c>
      <c r="F136" s="75">
        <v>0</v>
      </c>
      <c r="G136" s="75">
        <f t="shared" si="45"/>
        <v>0</v>
      </c>
    </row>
    <row r="137" spans="1:7" x14ac:dyDescent="0.25">
      <c r="A137" s="84" t="s">
        <v>363</v>
      </c>
      <c r="B137" s="83">
        <f t="shared" ref="B137:G137" si="46">SUM(B138:B142,B144:B145)</f>
        <v>0</v>
      </c>
      <c r="C137" s="83">
        <f t="shared" si="46"/>
        <v>0</v>
      </c>
      <c r="D137" s="83">
        <f t="shared" si="46"/>
        <v>0</v>
      </c>
      <c r="E137" s="83">
        <f t="shared" si="46"/>
        <v>0</v>
      </c>
      <c r="F137" s="83">
        <f t="shared" si="46"/>
        <v>0</v>
      </c>
      <c r="G137" s="83">
        <f t="shared" si="46"/>
        <v>0</v>
      </c>
    </row>
    <row r="138" spans="1:7" x14ac:dyDescent="0.25">
      <c r="A138" s="85" t="s">
        <v>364</v>
      </c>
      <c r="B138" s="75">
        <v>0</v>
      </c>
      <c r="C138" s="75">
        <v>0</v>
      </c>
      <c r="D138" s="75">
        <f>+B138+C138</f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365</v>
      </c>
      <c r="B139" s="75">
        <v>0</v>
      </c>
      <c r="C139" s="75">
        <v>0</v>
      </c>
      <c r="D139" s="75">
        <f t="shared" ref="D139:D145" si="47">+B139+C139</f>
        <v>0</v>
      </c>
      <c r="E139" s="75">
        <v>0</v>
      </c>
      <c r="F139" s="75">
        <v>0</v>
      </c>
      <c r="G139" s="75">
        <f t="shared" ref="G139:G145" si="48">D139-E139</f>
        <v>0</v>
      </c>
    </row>
    <row r="140" spans="1:7" x14ac:dyDescent="0.25">
      <c r="A140" s="85" t="s">
        <v>366</v>
      </c>
      <c r="B140" s="75">
        <v>0</v>
      </c>
      <c r="C140" s="75">
        <v>0</v>
      </c>
      <c r="D140" s="75">
        <f t="shared" si="47"/>
        <v>0</v>
      </c>
      <c r="E140" s="75">
        <v>0</v>
      </c>
      <c r="F140" s="75">
        <v>0</v>
      </c>
      <c r="G140" s="75">
        <f t="shared" si="48"/>
        <v>0</v>
      </c>
    </row>
    <row r="141" spans="1:7" x14ac:dyDescent="0.25">
      <c r="A141" s="85" t="s">
        <v>367</v>
      </c>
      <c r="B141" s="75">
        <v>0</v>
      </c>
      <c r="C141" s="75">
        <v>0</v>
      </c>
      <c r="D141" s="75">
        <f t="shared" si="47"/>
        <v>0</v>
      </c>
      <c r="E141" s="75">
        <v>0</v>
      </c>
      <c r="F141" s="75">
        <v>0</v>
      </c>
      <c r="G141" s="75">
        <f t="shared" si="48"/>
        <v>0</v>
      </c>
    </row>
    <row r="142" spans="1:7" x14ac:dyDescent="0.25">
      <c r="A142" s="85" t="s">
        <v>368</v>
      </c>
      <c r="B142" s="75">
        <v>0</v>
      </c>
      <c r="C142" s="75">
        <v>0</v>
      </c>
      <c r="D142" s="75">
        <f t="shared" si="47"/>
        <v>0</v>
      </c>
      <c r="E142" s="75">
        <v>0</v>
      </c>
      <c r="F142" s="75">
        <v>0</v>
      </c>
      <c r="G142" s="75">
        <f t="shared" si="48"/>
        <v>0</v>
      </c>
    </row>
    <row r="143" spans="1:7" x14ac:dyDescent="0.25">
      <c r="A143" s="85" t="s">
        <v>369</v>
      </c>
      <c r="B143" s="75">
        <v>0</v>
      </c>
      <c r="C143" s="75">
        <v>0</v>
      </c>
      <c r="D143" s="75">
        <f t="shared" si="47"/>
        <v>0</v>
      </c>
      <c r="E143" s="75">
        <v>0</v>
      </c>
      <c r="F143" s="75">
        <v>0</v>
      </c>
      <c r="G143" s="75">
        <f t="shared" si="48"/>
        <v>0</v>
      </c>
    </row>
    <row r="144" spans="1:7" x14ac:dyDescent="0.25">
      <c r="A144" s="85" t="s">
        <v>370</v>
      </c>
      <c r="B144" s="75">
        <v>0</v>
      </c>
      <c r="C144" s="75">
        <v>0</v>
      </c>
      <c r="D144" s="75">
        <f t="shared" si="47"/>
        <v>0</v>
      </c>
      <c r="E144" s="75">
        <v>0</v>
      </c>
      <c r="F144" s="75">
        <v>0</v>
      </c>
      <c r="G144" s="75">
        <f t="shared" si="48"/>
        <v>0</v>
      </c>
    </row>
    <row r="145" spans="1:7" x14ac:dyDescent="0.25">
      <c r="A145" s="85" t="s">
        <v>371</v>
      </c>
      <c r="B145" s="75">
        <v>0</v>
      </c>
      <c r="C145" s="75">
        <v>0</v>
      </c>
      <c r="D145" s="75">
        <f t="shared" si="47"/>
        <v>0</v>
      </c>
      <c r="E145" s="75">
        <v>0</v>
      </c>
      <c r="F145" s="75">
        <v>0</v>
      </c>
      <c r="G145" s="75">
        <f t="shared" si="48"/>
        <v>0</v>
      </c>
    </row>
    <row r="146" spans="1:7" x14ac:dyDescent="0.25">
      <c r="A146" s="84" t="s">
        <v>372</v>
      </c>
      <c r="B146" s="83">
        <f t="shared" ref="B146:G146" si="49">SUM(B147:B149)</f>
        <v>0</v>
      </c>
      <c r="C146" s="83">
        <f t="shared" si="49"/>
        <v>0</v>
      </c>
      <c r="D146" s="83">
        <f t="shared" si="49"/>
        <v>0</v>
      </c>
      <c r="E146" s="83">
        <f t="shared" si="49"/>
        <v>0</v>
      </c>
      <c r="F146" s="83">
        <f t="shared" si="49"/>
        <v>0</v>
      </c>
      <c r="G146" s="83">
        <f t="shared" si="49"/>
        <v>0</v>
      </c>
    </row>
    <row r="147" spans="1:7" x14ac:dyDescent="0.25">
      <c r="A147" s="85" t="s">
        <v>373</v>
      </c>
      <c r="B147" s="75">
        <v>0</v>
      </c>
      <c r="C147" s="75">
        <v>0</v>
      </c>
      <c r="D147" s="75">
        <f>+B147+C147</f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374</v>
      </c>
      <c r="B148" s="75">
        <v>0</v>
      </c>
      <c r="C148" s="75">
        <v>0</v>
      </c>
      <c r="D148" s="75">
        <f t="shared" ref="D148:D149" si="50">+B148+C148</f>
        <v>0</v>
      </c>
      <c r="E148" s="75">
        <v>0</v>
      </c>
      <c r="F148" s="75">
        <v>0</v>
      </c>
      <c r="G148" s="75">
        <f t="shared" ref="G148:G149" si="51">D148-E148</f>
        <v>0</v>
      </c>
    </row>
    <row r="149" spans="1:7" x14ac:dyDescent="0.25">
      <c r="A149" s="85" t="s">
        <v>375</v>
      </c>
      <c r="B149" s="75">
        <v>0</v>
      </c>
      <c r="C149" s="75">
        <v>0</v>
      </c>
      <c r="D149" s="75">
        <f t="shared" si="50"/>
        <v>0</v>
      </c>
      <c r="E149" s="75">
        <v>0</v>
      </c>
      <c r="F149" s="75">
        <v>0</v>
      </c>
      <c r="G149" s="75">
        <f t="shared" si="51"/>
        <v>0</v>
      </c>
    </row>
    <row r="150" spans="1:7" x14ac:dyDescent="0.25">
      <c r="A150" s="84" t="s">
        <v>376</v>
      </c>
      <c r="B150" s="83">
        <f t="shared" ref="B150:G150" si="52">SUM(B151:B157)</f>
        <v>0</v>
      </c>
      <c r="C150" s="83">
        <f t="shared" si="52"/>
        <v>0</v>
      </c>
      <c r="D150" s="83">
        <f t="shared" si="52"/>
        <v>0</v>
      </c>
      <c r="E150" s="83">
        <f t="shared" si="52"/>
        <v>0</v>
      </c>
      <c r="F150" s="83">
        <f t="shared" si="52"/>
        <v>0</v>
      </c>
      <c r="G150" s="83">
        <f t="shared" si="52"/>
        <v>0</v>
      </c>
    </row>
    <row r="151" spans="1:7" x14ac:dyDescent="0.25">
      <c r="A151" s="85" t="s">
        <v>377</v>
      </c>
      <c r="B151" s="75">
        <v>0</v>
      </c>
      <c r="C151" s="75">
        <v>0</v>
      </c>
      <c r="D151" s="75">
        <f>+B151+C151</f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378</v>
      </c>
      <c r="B152" s="75">
        <v>0</v>
      </c>
      <c r="C152" s="75">
        <v>0</v>
      </c>
      <c r="D152" s="75">
        <f t="shared" ref="D152:D157" si="53">+B152+C152</f>
        <v>0</v>
      </c>
      <c r="E152" s="75">
        <v>0</v>
      </c>
      <c r="F152" s="75">
        <v>0</v>
      </c>
      <c r="G152" s="75">
        <f t="shared" ref="G152:G157" si="54">D152-E152</f>
        <v>0</v>
      </c>
    </row>
    <row r="153" spans="1:7" x14ac:dyDescent="0.25">
      <c r="A153" s="85" t="s">
        <v>379</v>
      </c>
      <c r="B153" s="75">
        <v>0</v>
      </c>
      <c r="C153" s="75">
        <v>0</v>
      </c>
      <c r="D153" s="75">
        <f t="shared" si="53"/>
        <v>0</v>
      </c>
      <c r="E153" s="75">
        <v>0</v>
      </c>
      <c r="F153" s="75">
        <v>0</v>
      </c>
      <c r="G153" s="75">
        <f t="shared" si="54"/>
        <v>0</v>
      </c>
    </row>
    <row r="154" spans="1:7" x14ac:dyDescent="0.25">
      <c r="A154" s="87" t="s">
        <v>380</v>
      </c>
      <c r="B154" s="75">
        <v>0</v>
      </c>
      <c r="C154" s="75">
        <v>0</v>
      </c>
      <c r="D154" s="75">
        <f t="shared" si="53"/>
        <v>0</v>
      </c>
      <c r="E154" s="75">
        <v>0</v>
      </c>
      <c r="F154" s="75">
        <v>0</v>
      </c>
      <c r="G154" s="75">
        <f t="shared" si="54"/>
        <v>0</v>
      </c>
    </row>
    <row r="155" spans="1:7" x14ac:dyDescent="0.25">
      <c r="A155" s="85" t="s">
        <v>381</v>
      </c>
      <c r="B155" s="75">
        <v>0</v>
      </c>
      <c r="C155" s="75">
        <v>0</v>
      </c>
      <c r="D155" s="75">
        <f t="shared" si="53"/>
        <v>0</v>
      </c>
      <c r="E155" s="75">
        <v>0</v>
      </c>
      <c r="F155" s="75">
        <v>0</v>
      </c>
      <c r="G155" s="75">
        <f t="shared" si="54"/>
        <v>0</v>
      </c>
    </row>
    <row r="156" spans="1:7" x14ac:dyDescent="0.25">
      <c r="A156" s="85" t="s">
        <v>382</v>
      </c>
      <c r="B156" s="75">
        <v>0</v>
      </c>
      <c r="C156" s="75">
        <v>0</v>
      </c>
      <c r="D156" s="75">
        <f t="shared" si="53"/>
        <v>0</v>
      </c>
      <c r="E156" s="75">
        <v>0</v>
      </c>
      <c r="F156" s="75">
        <v>0</v>
      </c>
      <c r="G156" s="75">
        <f t="shared" si="54"/>
        <v>0</v>
      </c>
    </row>
    <row r="157" spans="1:7" x14ac:dyDescent="0.25">
      <c r="A157" s="85" t="s">
        <v>383</v>
      </c>
      <c r="B157" s="75">
        <v>0</v>
      </c>
      <c r="C157" s="75">
        <v>0</v>
      </c>
      <c r="D157" s="75">
        <f t="shared" si="53"/>
        <v>0</v>
      </c>
      <c r="E157" s="75">
        <v>0</v>
      </c>
      <c r="F157" s="75">
        <v>0</v>
      </c>
      <c r="G157" s="75">
        <f t="shared" si="54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385</v>
      </c>
      <c r="B159" s="90">
        <f t="shared" ref="B159:G159" si="55">B9+B84</f>
        <v>6187007.9800000004</v>
      </c>
      <c r="C159" s="90">
        <f t="shared" si="55"/>
        <v>1218303.76</v>
      </c>
      <c r="D159" s="90">
        <f t="shared" si="55"/>
        <v>7405311.7400000002</v>
      </c>
      <c r="E159" s="90">
        <f t="shared" si="55"/>
        <v>2424346.6800000002</v>
      </c>
      <c r="F159" s="90">
        <f t="shared" si="55"/>
        <v>2416779.6800000002</v>
      </c>
      <c r="G159" s="90">
        <f t="shared" si="55"/>
        <v>4980965.0600000005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1:C21 B18:F18 G37 B28:F28 B40:C47 B38:F38 B50:C53 B48:F48 B60:C61 B58:F58 B64:C70 B62:F62 B71:F71 B103:F103 B93:C93 E93:F93 B16:C16 G11 C12 C13 G14 G17 G19 G20 B23:C23 G22 B25:C26 G24 G27 G29 G30 E31:G31 G32 G33 G34 G35 G36 G49 B55:C56 G54 E57:G57 B15 G15 E16:G16 G12 E13:G13 E21:G21 E23:G23 E25:G26 B39:C39 E39:G39 E40:G47 E50:G53 E55:G56 B59:C59 E59:G59 E60:G61 B63:C63 E63:G63 E64:G70 B75:F75 B72:C72 E72:F72 B73:C74 E73:F74 B83:F85 B76:C76 E76:F76 B77:C82 E77:F82 B87:C92 B86:C86 E86:F86 E87:F92 B94:C94 E94:F94 B95:C102 E95:F102 B113:F113 B104:C104 E104:F104 B105:C112 E105:F112 B123:F123 B114:C114 E114:F114 B115:C122 E115:F122 B133:F133 B124:C124 E124:F124 B125:C132 E125:F132 B137:F137 B134:C134 E134:F134 B135:C136 E135:F136 B146:F146 B138:C138 E138:F138 B139:C145 E139:F145 B150:F150 B147:C147 E147:F147 B148:C149 E148:F149 B158:F159 B151:C151 E151:F151 B152:C157 E152:F15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F11" sqref="F1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2" t="s">
        <v>386</v>
      </c>
      <c r="B1" s="173"/>
      <c r="C1" s="173"/>
      <c r="D1" s="173"/>
      <c r="E1" s="173"/>
      <c r="F1" s="173"/>
      <c r="G1" s="174"/>
    </row>
    <row r="2" spans="1:7" ht="15" customHeight="1" x14ac:dyDescent="0.25">
      <c r="A2" s="110" t="str">
        <f>'Formato 1'!A2</f>
        <v>IINSTITUTO MUICIPAL DE PLANEACION Y DESARROLLO DE APASEO EL GRANDE 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387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7" t="s">
        <v>6</v>
      </c>
      <c r="B7" s="169" t="s">
        <v>304</v>
      </c>
      <c r="C7" s="169"/>
      <c r="D7" s="169"/>
      <c r="E7" s="169"/>
      <c r="F7" s="169"/>
      <c r="G7" s="171" t="s">
        <v>305</v>
      </c>
    </row>
    <row r="8" spans="1:7" ht="30" x14ac:dyDescent="0.25">
      <c r="A8" s="168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70"/>
    </row>
    <row r="9" spans="1:7" ht="15.75" customHeight="1" x14ac:dyDescent="0.25">
      <c r="A9" s="26" t="s">
        <v>388</v>
      </c>
      <c r="B9" s="30">
        <f>SUM(B10:B17)</f>
        <v>6187007.9800000004</v>
      </c>
      <c r="C9" s="30">
        <f t="shared" ref="C9:G9" si="0">SUM(C10:C17)</f>
        <v>1218303.76</v>
      </c>
      <c r="D9" s="30">
        <f t="shared" si="0"/>
        <v>7405311.7400000002</v>
      </c>
      <c r="E9" s="30">
        <f t="shared" si="0"/>
        <v>2424346.6800000002</v>
      </c>
      <c r="F9" s="30">
        <f t="shared" si="0"/>
        <v>2416779.56</v>
      </c>
      <c r="G9" s="30">
        <f t="shared" si="0"/>
        <v>4980965.0600000005</v>
      </c>
    </row>
    <row r="10" spans="1:7" x14ac:dyDescent="0.25">
      <c r="A10" s="63" t="s">
        <v>591</v>
      </c>
      <c r="B10" s="75">
        <v>6187007.9800000004</v>
      </c>
      <c r="C10" s="75">
        <v>1218303.76</v>
      </c>
      <c r="D10" s="75">
        <f>+B10+C10</f>
        <v>7405311.7400000002</v>
      </c>
      <c r="E10" s="75">
        <v>2424346.6800000002</v>
      </c>
      <c r="F10" s="75">
        <v>2416779.56</v>
      </c>
      <c r="G10" s="75">
        <f>+D10-E10</f>
        <v>4980965.0600000005</v>
      </c>
    </row>
    <row r="11" spans="1:7" x14ac:dyDescent="0.25">
      <c r="A11" s="63"/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/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/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/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/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/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/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153</v>
      </c>
      <c r="B18" s="49"/>
      <c r="C18" s="49"/>
      <c r="D18" s="49"/>
      <c r="E18" s="49"/>
      <c r="F18" s="49"/>
      <c r="G18" s="49"/>
    </row>
    <row r="19" spans="1:7" x14ac:dyDescent="0.25">
      <c r="A19" s="3" t="s">
        <v>397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389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390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391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392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393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394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396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153</v>
      </c>
      <c r="B28" s="49"/>
      <c r="C28" s="49"/>
      <c r="D28" s="49"/>
      <c r="E28" s="49"/>
      <c r="F28" s="49"/>
      <c r="G28" s="49"/>
    </row>
    <row r="29" spans="1:7" x14ac:dyDescent="0.25">
      <c r="A29" s="3" t="s">
        <v>385</v>
      </c>
      <c r="B29" s="4">
        <f>SUM(B19,B9)</f>
        <v>6187007.9800000004</v>
      </c>
      <c r="C29" s="4">
        <f t="shared" ref="C29:G29" si="2">SUM(C19,C9)</f>
        <v>1218303.76</v>
      </c>
      <c r="D29" s="4">
        <f t="shared" si="2"/>
        <v>7405311.7400000002</v>
      </c>
      <c r="E29" s="4">
        <f t="shared" si="2"/>
        <v>2424346.6800000002</v>
      </c>
      <c r="F29" s="4">
        <f t="shared" si="2"/>
        <v>2416779.56</v>
      </c>
      <c r="G29" s="4">
        <f t="shared" si="2"/>
        <v>4980965.0600000005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8 B29:F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F14" sqref="F1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8" t="s">
        <v>398</v>
      </c>
      <c r="B1" s="179"/>
      <c r="C1" s="179"/>
      <c r="D1" s="179"/>
      <c r="E1" s="179"/>
      <c r="F1" s="179"/>
      <c r="G1" s="179"/>
    </row>
    <row r="2" spans="1:7" x14ac:dyDescent="0.25">
      <c r="A2" s="110" t="str">
        <f>'Formato 1'!A2</f>
        <v>IINSTITUTO MUICIPAL DE PLANEACION Y DESARROLLO DE APASEO EL GRANDE 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399</v>
      </c>
      <c r="B3" s="114"/>
      <c r="C3" s="114"/>
      <c r="D3" s="114"/>
      <c r="E3" s="114"/>
      <c r="F3" s="114"/>
      <c r="G3" s="115"/>
    </row>
    <row r="4" spans="1:7" x14ac:dyDescent="0.25">
      <c r="A4" s="113" t="s">
        <v>400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7" t="s">
        <v>6</v>
      </c>
      <c r="B7" s="175" t="s">
        <v>304</v>
      </c>
      <c r="C7" s="176"/>
      <c r="D7" s="176"/>
      <c r="E7" s="176"/>
      <c r="F7" s="177"/>
      <c r="G7" s="171" t="s">
        <v>401</v>
      </c>
    </row>
    <row r="8" spans="1:7" ht="30" x14ac:dyDescent="0.25">
      <c r="A8" s="168"/>
      <c r="B8" s="25" t="s">
        <v>306</v>
      </c>
      <c r="C8" s="7" t="s">
        <v>402</v>
      </c>
      <c r="D8" s="25" t="s">
        <v>308</v>
      </c>
      <c r="E8" s="25" t="s">
        <v>192</v>
      </c>
      <c r="F8" s="32" t="s">
        <v>209</v>
      </c>
      <c r="G8" s="170"/>
    </row>
    <row r="9" spans="1:7" ht="16.5" customHeight="1" x14ac:dyDescent="0.25">
      <c r="A9" s="26" t="s">
        <v>403</v>
      </c>
      <c r="B9" s="30">
        <f>SUM(B10,B19,B27,B37)</f>
        <v>6187007.9800000004</v>
      </c>
      <c r="C9" s="30">
        <f t="shared" ref="C9:G9" si="0">SUM(C10,C19,C27,C37)</f>
        <v>1218303.76</v>
      </c>
      <c r="D9" s="30">
        <f t="shared" si="0"/>
        <v>7405311.7400000002</v>
      </c>
      <c r="E9" s="30">
        <f t="shared" si="0"/>
        <v>2424346.6800000002</v>
      </c>
      <c r="F9" s="30">
        <f t="shared" si="0"/>
        <v>2416779.6800000002</v>
      </c>
      <c r="G9" s="30">
        <f t="shared" si="0"/>
        <v>4980965.0600000005</v>
      </c>
    </row>
    <row r="10" spans="1:7" ht="15" customHeight="1" x14ac:dyDescent="0.25">
      <c r="A10" s="58" t="s">
        <v>404</v>
      </c>
      <c r="B10" s="47">
        <f>SUM(B11:B18)</f>
        <v>6187007.9800000004</v>
      </c>
      <c r="C10" s="47">
        <f t="shared" ref="C10:G10" si="1">SUM(C11:C18)</f>
        <v>1218303.76</v>
      </c>
      <c r="D10" s="47">
        <f t="shared" si="1"/>
        <v>7405311.7400000002</v>
      </c>
      <c r="E10" s="47">
        <f t="shared" si="1"/>
        <v>2424346.6800000002</v>
      </c>
      <c r="F10" s="47">
        <f t="shared" si="1"/>
        <v>2416779.6800000002</v>
      </c>
      <c r="G10" s="47">
        <f t="shared" si="1"/>
        <v>4980965.0600000005</v>
      </c>
    </row>
    <row r="11" spans="1:7" x14ac:dyDescent="0.25">
      <c r="A11" s="77" t="s">
        <v>405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407</v>
      </c>
      <c r="B13" s="47">
        <v>6187007.9800000004</v>
      </c>
      <c r="C13" s="47">
        <v>1218303.76</v>
      </c>
      <c r="D13" s="47">
        <f>+B13+C13</f>
        <v>7405311.7400000002</v>
      </c>
      <c r="E13" s="47">
        <v>2424346.6800000002</v>
      </c>
      <c r="F13" s="47">
        <v>2416779.6800000002</v>
      </c>
      <c r="G13" s="47">
        <f>+D13-E13</f>
        <v>4980965.0600000005</v>
      </c>
    </row>
    <row r="14" spans="1:7" x14ac:dyDescent="0.25">
      <c r="A14" s="77" t="s">
        <v>408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409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410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411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413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25">
      <c r="A20" s="77" t="s">
        <v>414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421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431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435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436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404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413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414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421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425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429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430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431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435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385</v>
      </c>
      <c r="B77" s="4">
        <f>B43+B9</f>
        <v>6187007.9800000004</v>
      </c>
      <c r="C77" s="4">
        <f t="shared" ref="C77:G77" si="10">C43+C9</f>
        <v>1218303.76</v>
      </c>
      <c r="D77" s="4">
        <f t="shared" si="10"/>
        <v>7405311.7400000002</v>
      </c>
      <c r="E77" s="4">
        <f t="shared" si="10"/>
        <v>2424346.6800000002</v>
      </c>
      <c r="F77" s="4">
        <f t="shared" si="10"/>
        <v>2416779.6800000002</v>
      </c>
      <c r="G77" s="4">
        <f t="shared" si="10"/>
        <v>4980965.0600000005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2 B1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G12" sqref="G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2" t="s">
        <v>437</v>
      </c>
      <c r="B1" s="164"/>
      <c r="C1" s="164"/>
      <c r="D1" s="164"/>
      <c r="E1" s="164"/>
      <c r="F1" s="164"/>
      <c r="G1" s="165"/>
    </row>
    <row r="2" spans="1:7" x14ac:dyDescent="0.25">
      <c r="A2" s="110" t="str">
        <f>'Formato 1'!A2</f>
        <v>IINSTITUTO MUICIPAL DE PLANEACION Y DESARROLLO DE APASEO EL GRANDE 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x14ac:dyDescent="0.25">
      <c r="A4" s="113" t="s">
        <v>438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7" t="s">
        <v>439</v>
      </c>
      <c r="B7" s="170" t="s">
        <v>304</v>
      </c>
      <c r="C7" s="170"/>
      <c r="D7" s="170"/>
      <c r="E7" s="170"/>
      <c r="F7" s="170"/>
      <c r="G7" s="170" t="s">
        <v>305</v>
      </c>
    </row>
    <row r="8" spans="1:7" ht="30" x14ac:dyDescent="0.25">
      <c r="A8" s="168"/>
      <c r="B8" s="7" t="s">
        <v>306</v>
      </c>
      <c r="C8" s="33" t="s">
        <v>402</v>
      </c>
      <c r="D8" s="33" t="s">
        <v>237</v>
      </c>
      <c r="E8" s="33" t="s">
        <v>192</v>
      </c>
      <c r="F8" s="33" t="s">
        <v>209</v>
      </c>
      <c r="G8" s="180"/>
    </row>
    <row r="9" spans="1:7" ht="15.75" customHeight="1" x14ac:dyDescent="0.25">
      <c r="A9" s="26" t="s">
        <v>440</v>
      </c>
      <c r="B9" s="119">
        <f>SUM(B10,B11,B12,B15,B16,B19)</f>
        <v>5117172.8899999997</v>
      </c>
      <c r="C9" s="119">
        <f t="shared" ref="C9:G9" si="0">SUM(C10,C11,C12,C15,C16,C19)</f>
        <v>295000</v>
      </c>
      <c r="D9" s="119">
        <f t="shared" si="0"/>
        <v>5412172.8899999997</v>
      </c>
      <c r="E9" s="119">
        <f t="shared" si="0"/>
        <v>1850200.85</v>
      </c>
      <c r="F9" s="119">
        <f t="shared" si="0"/>
        <v>1850200.85</v>
      </c>
      <c r="G9" s="119">
        <f t="shared" si="0"/>
        <v>3561972.0399999996</v>
      </c>
    </row>
    <row r="10" spans="1:7" x14ac:dyDescent="0.25">
      <c r="A10" s="58" t="s">
        <v>441</v>
      </c>
      <c r="B10" s="75">
        <v>5117172.8899999997</v>
      </c>
      <c r="C10" s="75">
        <v>295000</v>
      </c>
      <c r="D10" s="75">
        <f>+B10+C10</f>
        <v>5412172.8899999997</v>
      </c>
      <c r="E10" s="75">
        <v>1850200.85</v>
      </c>
      <c r="F10" s="75">
        <v>1850200.85</v>
      </c>
      <c r="G10" s="76">
        <f>D10-E10</f>
        <v>3561972.0399999996</v>
      </c>
    </row>
    <row r="11" spans="1:7" ht="15.75" customHeight="1" x14ac:dyDescent="0.25">
      <c r="A11" s="58" t="s">
        <v>442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443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445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446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447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451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443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447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449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452</v>
      </c>
      <c r="B33" s="119">
        <f>B21+B9</f>
        <v>5117172.8899999997</v>
      </c>
      <c r="C33" s="119">
        <f t="shared" ref="C33:G33" si="8">C21+C9</f>
        <v>295000</v>
      </c>
      <c r="D33" s="119">
        <f t="shared" si="8"/>
        <v>5412172.8899999997</v>
      </c>
      <c r="E33" s="119">
        <f t="shared" si="8"/>
        <v>1850200.85</v>
      </c>
      <c r="F33" s="119">
        <f t="shared" si="8"/>
        <v>1850200.85</v>
      </c>
      <c r="G33" s="119">
        <f t="shared" si="8"/>
        <v>3561972.0399999996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K24" sqref="K24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453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IINSTITUTO MUICIPAL DE PLANEACION Y DESARROLLO DE APASEO EL GRANDE  (a)</v>
      </c>
      <c r="B2" s="185"/>
      <c r="C2" s="185"/>
      <c r="D2" s="185"/>
      <c r="E2" s="185"/>
      <c r="F2" s="185"/>
      <c r="G2" s="186"/>
    </row>
    <row r="3" spans="1:7" x14ac:dyDescent="0.25">
      <c r="A3" s="181" t="s">
        <v>454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x14ac:dyDescent="0.25">
      <c r="A5" s="175" t="s">
        <v>455</v>
      </c>
      <c r="B5" s="176"/>
      <c r="C5" s="176"/>
      <c r="D5" s="176"/>
      <c r="E5" s="176"/>
      <c r="F5" s="176"/>
      <c r="G5" s="177"/>
    </row>
    <row r="6" spans="1:7" ht="30" x14ac:dyDescent="0.25">
      <c r="A6" s="139" t="s">
        <v>456</v>
      </c>
      <c r="B6" s="7" t="s">
        <v>592</v>
      </c>
      <c r="C6" s="33" t="s">
        <v>593</v>
      </c>
      <c r="D6" s="33" t="s">
        <v>594</v>
      </c>
      <c r="E6" s="33" t="s">
        <v>595</v>
      </c>
      <c r="F6" s="33" t="s">
        <v>596</v>
      </c>
      <c r="G6" s="33" t="s">
        <v>597</v>
      </c>
    </row>
    <row r="7" spans="1:7" ht="15.75" customHeight="1" x14ac:dyDescent="0.25">
      <c r="A7" s="26" t="s">
        <v>457</v>
      </c>
      <c r="B7" s="119">
        <f>SUM(B8:B19)</f>
        <v>6187007.9800000004</v>
      </c>
      <c r="C7" s="119">
        <f t="shared" ref="C7:G7" si="0">SUM(C8:C19)</f>
        <v>6434488.2999999998</v>
      </c>
      <c r="D7" s="119">
        <f t="shared" si="0"/>
        <v>6691867.8300000001</v>
      </c>
      <c r="E7" s="119">
        <f t="shared" si="0"/>
        <v>6959542.54</v>
      </c>
      <c r="F7" s="119">
        <f t="shared" si="0"/>
        <v>7237924.25</v>
      </c>
      <c r="G7" s="119">
        <f t="shared" si="0"/>
        <v>7527441.2199999997</v>
      </c>
    </row>
    <row r="8" spans="1:7" x14ac:dyDescent="0.25">
      <c r="A8" s="58" t="s">
        <v>458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459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461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462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465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467</v>
      </c>
      <c r="B17" s="75">
        <v>6187007.9800000004</v>
      </c>
      <c r="C17" s="75">
        <v>6434488.2999999998</v>
      </c>
      <c r="D17" s="75">
        <v>6691867.8300000001</v>
      </c>
      <c r="E17" s="75">
        <v>6959542.54</v>
      </c>
      <c r="F17" s="75">
        <v>7237924.25</v>
      </c>
      <c r="G17" s="75">
        <v>7527441.2199999997</v>
      </c>
    </row>
    <row r="18" spans="1:7" x14ac:dyDescent="0.25">
      <c r="A18" s="58" t="s">
        <v>468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470</v>
      </c>
      <c r="B20" s="75"/>
      <c r="C20" s="75"/>
      <c r="D20" s="75"/>
      <c r="E20" s="75"/>
      <c r="F20" s="75"/>
      <c r="G20" s="75"/>
    </row>
    <row r="21" spans="1:7" x14ac:dyDescent="0.25">
      <c r="A21" s="3" t="s">
        <v>471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474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475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470</v>
      </c>
      <c r="B27" s="76"/>
      <c r="C27" s="76"/>
      <c r="D27" s="76"/>
      <c r="E27" s="76"/>
      <c r="F27" s="76"/>
      <c r="G27" s="76"/>
    </row>
    <row r="28" spans="1:7" x14ac:dyDescent="0.25">
      <c r="A28" s="3" t="s">
        <v>477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478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470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479</v>
      </c>
      <c r="B31" s="119">
        <f>B21+B7+B28</f>
        <v>6187007.9800000004</v>
      </c>
      <c r="C31" s="119">
        <f t="shared" ref="C31:G31" si="3">C21+C7+C28</f>
        <v>6434488.2999999998</v>
      </c>
      <c r="D31" s="119">
        <f t="shared" si="3"/>
        <v>6691867.8300000001</v>
      </c>
      <c r="E31" s="119">
        <f t="shared" si="3"/>
        <v>6959542.54</v>
      </c>
      <c r="F31" s="119">
        <f t="shared" si="3"/>
        <v>7237924.25</v>
      </c>
      <c r="G31" s="119">
        <f t="shared" si="3"/>
        <v>7527441.2199999997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297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481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H56" sqref="H5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482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IINSTITUTO MUICIPAL DE PLANEACION Y DESARROLLO DE APASEO EL GRANDE  (a)</v>
      </c>
      <c r="B2" s="185"/>
      <c r="C2" s="185"/>
      <c r="D2" s="185"/>
      <c r="E2" s="185"/>
      <c r="F2" s="185"/>
      <c r="G2" s="186"/>
    </row>
    <row r="3" spans="1:7" x14ac:dyDescent="0.25">
      <c r="A3" s="181" t="s">
        <v>483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x14ac:dyDescent="0.25">
      <c r="A5" s="175" t="s">
        <v>455</v>
      </c>
      <c r="B5" s="176"/>
      <c r="C5" s="176"/>
      <c r="D5" s="176"/>
      <c r="E5" s="176"/>
      <c r="F5" s="176"/>
      <c r="G5" s="177"/>
    </row>
    <row r="6" spans="1:7" ht="30" x14ac:dyDescent="0.25">
      <c r="A6" s="139" t="s">
        <v>456</v>
      </c>
      <c r="B6" s="7" t="s">
        <v>592</v>
      </c>
      <c r="C6" s="33" t="s">
        <v>593</v>
      </c>
      <c r="D6" s="33" t="s">
        <v>594</v>
      </c>
      <c r="E6" s="33" t="s">
        <v>595</v>
      </c>
      <c r="F6" s="33" t="s">
        <v>596</v>
      </c>
      <c r="G6" s="33" t="s">
        <v>597</v>
      </c>
    </row>
    <row r="7" spans="1:7" ht="15.75" customHeight="1" x14ac:dyDescent="0.25">
      <c r="A7" s="26" t="s">
        <v>484</v>
      </c>
      <c r="B7" s="119">
        <f t="shared" ref="B7:G7" si="0">SUM(B8:B16)</f>
        <v>6187007.9800000004</v>
      </c>
      <c r="C7" s="119">
        <f t="shared" si="0"/>
        <v>6434488.3099999996</v>
      </c>
      <c r="D7" s="119">
        <f t="shared" si="0"/>
        <v>6691867.8299999991</v>
      </c>
      <c r="E7" s="119">
        <f t="shared" si="0"/>
        <v>6959542.5500000007</v>
      </c>
      <c r="F7" s="119">
        <f t="shared" si="0"/>
        <v>7237924.2399999993</v>
      </c>
      <c r="G7" s="119">
        <f t="shared" si="0"/>
        <v>7527441.2100000009</v>
      </c>
    </row>
    <row r="8" spans="1:7" x14ac:dyDescent="0.25">
      <c r="A8" s="58" t="s">
        <v>485</v>
      </c>
      <c r="B8" s="75">
        <v>5117172.8899999997</v>
      </c>
      <c r="C8" s="75">
        <v>5321859.8099999996</v>
      </c>
      <c r="D8" s="75">
        <v>5534734.2000000002</v>
      </c>
      <c r="E8" s="75">
        <v>5756123.5700000003</v>
      </c>
      <c r="F8" s="75">
        <v>5986368.5099999998</v>
      </c>
      <c r="G8" s="75">
        <v>6225823.25</v>
      </c>
    </row>
    <row r="9" spans="1:7" ht="15.75" customHeight="1" x14ac:dyDescent="0.25">
      <c r="A9" s="58" t="s">
        <v>486</v>
      </c>
      <c r="B9" s="75">
        <v>255636.69</v>
      </c>
      <c r="C9" s="75">
        <v>265862.15999999997</v>
      </c>
      <c r="D9" s="75">
        <v>276496.64000000001</v>
      </c>
      <c r="E9" s="75">
        <v>287556.51</v>
      </c>
      <c r="F9" s="75">
        <v>299058.77</v>
      </c>
      <c r="G9" s="75">
        <v>311021.12</v>
      </c>
    </row>
    <row r="10" spans="1:7" x14ac:dyDescent="0.25">
      <c r="A10" s="58" t="s">
        <v>487</v>
      </c>
      <c r="B10" s="75">
        <v>607668.4</v>
      </c>
      <c r="C10" s="75">
        <v>631975.14</v>
      </c>
      <c r="D10" s="75">
        <v>657254.14</v>
      </c>
      <c r="E10" s="75">
        <v>683544.31</v>
      </c>
      <c r="F10" s="75">
        <v>710886.08</v>
      </c>
      <c r="G10" s="75">
        <v>739321.52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489</v>
      </c>
      <c r="B12" s="75">
        <v>206530</v>
      </c>
      <c r="C12" s="75">
        <v>214791.2</v>
      </c>
      <c r="D12" s="75">
        <v>223382.85</v>
      </c>
      <c r="E12" s="75">
        <v>232318.16</v>
      </c>
      <c r="F12" s="75">
        <v>241610.88</v>
      </c>
      <c r="G12" s="75">
        <v>251275.32</v>
      </c>
    </row>
    <row r="13" spans="1:7" x14ac:dyDescent="0.25">
      <c r="A13" s="58" t="s">
        <v>490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494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485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488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489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493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470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496</v>
      </c>
      <c r="B29" s="119">
        <f>B18+B7</f>
        <v>6187007.9800000004</v>
      </c>
      <c r="C29" s="119">
        <f t="shared" ref="C29:G29" si="2">C18+C7</f>
        <v>6434488.3099999996</v>
      </c>
      <c r="D29" s="119">
        <f t="shared" si="2"/>
        <v>6691867.8299999991</v>
      </c>
      <c r="E29" s="119">
        <f t="shared" si="2"/>
        <v>6959542.5500000007</v>
      </c>
      <c r="F29" s="119">
        <f t="shared" si="2"/>
        <v>7237924.2399999993</v>
      </c>
      <c r="G29" s="119">
        <f t="shared" si="2"/>
        <v>7527441.2100000009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1:G11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I33" sqref="I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497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IINSTITUTO MUICIPAL DE PLANEACION Y DESARROLLO DE APASEO EL GRANDE  (a)</v>
      </c>
      <c r="B2" s="185"/>
      <c r="C2" s="185"/>
      <c r="D2" s="185"/>
      <c r="E2" s="185"/>
      <c r="F2" s="185"/>
      <c r="G2" s="186"/>
    </row>
    <row r="3" spans="1:7" x14ac:dyDescent="0.25">
      <c r="A3" s="181" t="s">
        <v>498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ht="30" x14ac:dyDescent="0.25">
      <c r="A5" s="139" t="s">
        <v>499</v>
      </c>
      <c r="B5" s="7" t="s">
        <v>500</v>
      </c>
      <c r="C5" s="33" t="s">
        <v>501</v>
      </c>
      <c r="D5" s="33" t="s">
        <v>601</v>
      </c>
      <c r="E5" s="33" t="s">
        <v>600</v>
      </c>
      <c r="F5" s="33" t="s">
        <v>599</v>
      </c>
      <c r="G5" s="33" t="s">
        <v>598</v>
      </c>
    </row>
    <row r="6" spans="1:7" ht="15.75" customHeight="1" x14ac:dyDescent="0.25">
      <c r="A6" s="26" t="s">
        <v>502</v>
      </c>
      <c r="B6" s="119">
        <f>SUM(B7:B18)</f>
        <v>0</v>
      </c>
      <c r="C6" s="119">
        <f t="shared" ref="C6:G6" si="0">SUM(C7:C18)</f>
        <v>0</v>
      </c>
      <c r="D6" s="119">
        <f t="shared" si="0"/>
        <v>1938445.41</v>
      </c>
      <c r="E6" s="119">
        <f t="shared" si="0"/>
        <v>2301396.7400000002</v>
      </c>
      <c r="F6" s="119">
        <f t="shared" si="0"/>
        <v>2691580.08</v>
      </c>
      <c r="G6" s="119">
        <f t="shared" si="0"/>
        <v>3325947.25</v>
      </c>
    </row>
    <row r="7" spans="1:7" x14ac:dyDescent="0.25">
      <c r="A7" s="58" t="s">
        <v>458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461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462</v>
      </c>
      <c r="B11" s="75">
        <v>0</v>
      </c>
      <c r="C11" s="75">
        <v>0</v>
      </c>
      <c r="D11" s="75">
        <v>19.05</v>
      </c>
      <c r="E11" s="75">
        <v>41.44</v>
      </c>
      <c r="F11" s="75">
        <v>176.46</v>
      </c>
      <c r="G11" s="75">
        <v>125.26</v>
      </c>
    </row>
    <row r="12" spans="1:7" x14ac:dyDescent="0.25">
      <c r="A12" s="58" t="s">
        <v>463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464</v>
      </c>
      <c r="B13" s="75">
        <v>0</v>
      </c>
      <c r="C13" s="75">
        <v>0</v>
      </c>
      <c r="D13" s="75">
        <v>3688.1</v>
      </c>
      <c r="E13" s="75">
        <v>1229.7</v>
      </c>
      <c r="F13" s="75">
        <v>0</v>
      </c>
      <c r="G13" s="75">
        <v>0</v>
      </c>
    </row>
    <row r="14" spans="1:7" x14ac:dyDescent="0.25">
      <c r="A14" s="58" t="s">
        <v>465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466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467</v>
      </c>
      <c r="B16" s="75">
        <v>0</v>
      </c>
      <c r="C16" s="75">
        <v>0</v>
      </c>
      <c r="D16" s="75">
        <v>1934738.26</v>
      </c>
      <c r="E16" s="75">
        <v>2300125.6</v>
      </c>
      <c r="F16" s="75">
        <v>2691403.62</v>
      </c>
      <c r="G16" s="75">
        <v>3325821.99</v>
      </c>
    </row>
    <row r="17" spans="1:7" x14ac:dyDescent="0.25">
      <c r="A17" s="58" t="s">
        <v>468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503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504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295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505</v>
      </c>
      <c r="B30" s="119">
        <f>B20+B6+B27</f>
        <v>0</v>
      </c>
      <c r="C30" s="119">
        <f t="shared" ref="C30:G30" si="3">C20+C6+C27</f>
        <v>0</v>
      </c>
      <c r="D30" s="119">
        <f t="shared" si="3"/>
        <v>1938445.41</v>
      </c>
      <c r="E30" s="119">
        <f t="shared" si="3"/>
        <v>2301396.7400000002</v>
      </c>
      <c r="F30" s="119">
        <f t="shared" si="3"/>
        <v>2691580.08</v>
      </c>
      <c r="G30" s="119">
        <f t="shared" si="3"/>
        <v>3325947.25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297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480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506</v>
      </c>
    </row>
    <row r="39" spans="1:7" x14ac:dyDescent="0.25">
      <c r="A39" t="s">
        <v>507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2:G12 B11:C11 B17:G30 B16:C16 B14:G15 B13:C13 F13:G13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G10" sqref="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508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IINSTITUTO MUICIPAL DE PLANEACION Y DESARROLLO DE APASEO EL GRANDE  (a)</v>
      </c>
      <c r="B2" s="185"/>
      <c r="C2" s="185"/>
      <c r="D2" s="185"/>
      <c r="E2" s="185"/>
      <c r="F2" s="185"/>
      <c r="G2" s="186"/>
    </row>
    <row r="3" spans="1:7" x14ac:dyDescent="0.25">
      <c r="A3" s="181" t="s">
        <v>509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ht="30" x14ac:dyDescent="0.25">
      <c r="A5" s="139" t="s">
        <v>499</v>
      </c>
      <c r="B5" s="7" t="s">
        <v>500</v>
      </c>
      <c r="C5" s="33" t="s">
        <v>501</v>
      </c>
      <c r="D5" s="33" t="s">
        <v>601</v>
      </c>
      <c r="E5" s="33" t="s">
        <v>600</v>
      </c>
      <c r="F5" s="33" t="s">
        <v>599</v>
      </c>
      <c r="G5" s="33" t="s">
        <v>598</v>
      </c>
    </row>
    <row r="6" spans="1:7" ht="15.75" customHeight="1" x14ac:dyDescent="0.25">
      <c r="A6" s="26" t="s">
        <v>484</v>
      </c>
      <c r="B6" s="119">
        <f t="shared" ref="B6:G6" si="0">SUM(B7:B15)</f>
        <v>0</v>
      </c>
      <c r="C6" s="119">
        <f t="shared" si="0"/>
        <v>0</v>
      </c>
      <c r="D6" s="119">
        <f t="shared" si="0"/>
        <v>1567793.1400000001</v>
      </c>
      <c r="E6" s="119">
        <f t="shared" si="0"/>
        <v>1990566.06</v>
      </c>
      <c r="F6" s="119">
        <f t="shared" si="0"/>
        <v>2149599.96</v>
      </c>
      <c r="G6" s="119">
        <f t="shared" si="0"/>
        <v>2424346.6800000002</v>
      </c>
    </row>
    <row r="7" spans="1:7" x14ac:dyDescent="0.25">
      <c r="A7" s="58" t="s">
        <v>485</v>
      </c>
      <c r="B7" s="75">
        <v>0</v>
      </c>
      <c r="C7" s="75">
        <v>0</v>
      </c>
      <c r="D7" s="75">
        <v>1048763.26</v>
      </c>
      <c r="E7" s="75">
        <v>1393930.15</v>
      </c>
      <c r="F7" s="75">
        <v>1500440.78</v>
      </c>
      <c r="G7" s="75">
        <v>1850200.85</v>
      </c>
    </row>
    <row r="8" spans="1:7" ht="15.75" customHeight="1" x14ac:dyDescent="0.25">
      <c r="A8" s="58" t="s">
        <v>486</v>
      </c>
      <c r="B8" s="75">
        <v>0</v>
      </c>
      <c r="C8" s="75">
        <v>0</v>
      </c>
      <c r="D8" s="75">
        <v>74533.100000000006</v>
      </c>
      <c r="E8" s="75">
        <v>93899.47</v>
      </c>
      <c r="F8" s="75">
        <v>131195.74</v>
      </c>
      <c r="G8" s="75">
        <v>119939.64</v>
      </c>
    </row>
    <row r="9" spans="1:7" x14ac:dyDescent="0.25">
      <c r="A9" s="58" t="s">
        <v>487</v>
      </c>
      <c r="B9" s="75">
        <v>0</v>
      </c>
      <c r="C9" s="75">
        <v>0</v>
      </c>
      <c r="D9" s="75">
        <v>277537.57</v>
      </c>
      <c r="E9" s="75">
        <v>323101.32</v>
      </c>
      <c r="F9" s="75">
        <v>451345.83</v>
      </c>
      <c r="G9" s="75">
        <v>395192.2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489</v>
      </c>
      <c r="B11" s="75">
        <v>0</v>
      </c>
      <c r="C11" s="75">
        <v>0</v>
      </c>
      <c r="D11" s="75">
        <v>166959.21</v>
      </c>
      <c r="E11" s="75">
        <v>179635.12</v>
      </c>
      <c r="F11" s="75">
        <v>66617.61</v>
      </c>
      <c r="G11" s="75">
        <v>59013.99</v>
      </c>
    </row>
    <row r="12" spans="1:7" x14ac:dyDescent="0.25">
      <c r="A12" s="58" t="s">
        <v>490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494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485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486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487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489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470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496</v>
      </c>
      <c r="B28" s="119">
        <f>B17+B6</f>
        <v>0</v>
      </c>
      <c r="C28" s="119">
        <f t="shared" ref="C28:G28" si="2">C17+C6</f>
        <v>0</v>
      </c>
      <c r="D28" s="119">
        <f t="shared" si="2"/>
        <v>1567793.1400000001</v>
      </c>
      <c r="E28" s="119">
        <f t="shared" si="2"/>
        <v>1990566.06</v>
      </c>
      <c r="F28" s="119">
        <f t="shared" si="2"/>
        <v>2149599.96</v>
      </c>
      <c r="G28" s="119">
        <f t="shared" si="2"/>
        <v>2424346.6800000002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510</v>
      </c>
    </row>
    <row r="32" spans="1:7" x14ac:dyDescent="0.25">
      <c r="A32" t="s">
        <v>511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0:G10 B7:C7 B8:C8 B9:C9 B12:G28 B11:C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9"/>
  <sheetViews>
    <sheetView showGridLines="0" tabSelected="1" zoomScale="75" zoomScaleNormal="75" workbookViewId="0">
      <selection activeCell="A69" sqref="A6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2" t="s">
        <v>512</v>
      </c>
      <c r="B1" s="164"/>
      <c r="C1" s="164"/>
      <c r="D1" s="164"/>
      <c r="E1" s="164"/>
      <c r="F1" s="164"/>
    </row>
    <row r="2" spans="1:6" x14ac:dyDescent="0.25">
      <c r="A2" s="184" t="str">
        <f>'Formato 1'!A2</f>
        <v>IINSTITUTO MUICIPAL DE PLANEACION Y DESARROLLO DE APASEO EL GRANDE  (a)</v>
      </c>
      <c r="B2" s="185"/>
      <c r="C2" s="185"/>
      <c r="D2" s="185"/>
      <c r="E2" s="185"/>
      <c r="F2" s="186"/>
    </row>
    <row r="3" spans="1:6" x14ac:dyDescent="0.25">
      <c r="A3" s="181" t="s">
        <v>513</v>
      </c>
      <c r="B3" s="182"/>
      <c r="C3" s="182"/>
      <c r="D3" s="182"/>
      <c r="E3" s="182"/>
      <c r="F3" s="183"/>
    </row>
    <row r="4" spans="1:6" ht="30" x14ac:dyDescent="0.25">
      <c r="A4" s="139" t="s">
        <v>499</v>
      </c>
      <c r="B4" s="7" t="s">
        <v>514</v>
      </c>
      <c r="C4" s="33" t="s">
        <v>515</v>
      </c>
      <c r="D4" s="33" t="s">
        <v>516</v>
      </c>
      <c r="E4" s="33" t="s">
        <v>517</v>
      </c>
      <c r="F4" s="33" t="s">
        <v>518</v>
      </c>
    </row>
    <row r="5" spans="1:6" ht="15.75" customHeight="1" x14ac:dyDescent="0.25">
      <c r="A5" s="143" t="s">
        <v>519</v>
      </c>
      <c r="B5" s="148"/>
      <c r="C5" s="148"/>
      <c r="D5" s="148"/>
      <c r="E5" s="148"/>
      <c r="F5" s="148"/>
    </row>
    <row r="6" spans="1:6" ht="30" x14ac:dyDescent="0.25">
      <c r="A6" s="146" t="s">
        <v>520</v>
      </c>
      <c r="B6" s="145">
        <v>0</v>
      </c>
      <c r="C6" s="145">
        <v>0</v>
      </c>
      <c r="D6" s="145">
        <v>0</v>
      </c>
      <c r="E6" s="145">
        <v>0</v>
      </c>
      <c r="F6" s="145">
        <v>0</v>
      </c>
    </row>
    <row r="7" spans="1:6" ht="15.75" customHeight="1" x14ac:dyDescent="0.25">
      <c r="A7" s="146" t="s">
        <v>521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522</v>
      </c>
      <c r="B9" s="145"/>
      <c r="C9" s="145"/>
      <c r="D9" s="145"/>
      <c r="E9" s="145"/>
      <c r="F9" s="145"/>
    </row>
    <row r="10" spans="1:6" x14ac:dyDescent="0.25">
      <c r="A10" s="146" t="s">
        <v>523</v>
      </c>
      <c r="B10" s="155"/>
      <c r="C10" s="155"/>
      <c r="D10" s="155"/>
      <c r="E10" s="155"/>
      <c r="F10" s="155"/>
    </row>
    <row r="11" spans="1:6" x14ac:dyDescent="0.25">
      <c r="A11" s="67" t="s">
        <v>524</v>
      </c>
      <c r="B11" s="155"/>
      <c r="C11" s="155"/>
      <c r="D11" s="155"/>
      <c r="E11" s="155"/>
      <c r="F11" s="155"/>
    </row>
    <row r="12" spans="1:6" x14ac:dyDescent="0.25">
      <c r="A12" s="67" t="s">
        <v>525</v>
      </c>
      <c r="B12" s="155"/>
      <c r="C12" s="155"/>
      <c r="D12" s="155"/>
      <c r="E12" s="155"/>
      <c r="F12" s="155"/>
    </row>
    <row r="13" spans="1:6" x14ac:dyDescent="0.25">
      <c r="A13" s="67" t="s">
        <v>526</v>
      </c>
      <c r="B13" s="155"/>
      <c r="C13" s="155"/>
      <c r="D13" s="155"/>
      <c r="E13" s="155"/>
      <c r="F13" s="155"/>
    </row>
    <row r="14" spans="1:6" x14ac:dyDescent="0.25">
      <c r="A14" s="146" t="s">
        <v>527</v>
      </c>
      <c r="B14" s="155"/>
      <c r="C14" s="155"/>
      <c r="D14" s="155"/>
      <c r="E14" s="155"/>
      <c r="F14" s="155"/>
    </row>
    <row r="15" spans="1:6" x14ac:dyDescent="0.25">
      <c r="A15" s="67" t="s">
        <v>524</v>
      </c>
      <c r="B15" s="155"/>
      <c r="C15" s="155"/>
      <c r="D15" s="155"/>
      <c r="E15" s="155"/>
      <c r="F15" s="155"/>
    </row>
    <row r="16" spans="1:6" x14ac:dyDescent="0.25">
      <c r="A16" s="67" t="s">
        <v>525</v>
      </c>
      <c r="B16" s="156"/>
      <c r="C16" s="156"/>
      <c r="D16" s="156"/>
      <c r="E16" s="156"/>
      <c r="F16" s="156"/>
    </row>
    <row r="17" spans="1:6" x14ac:dyDescent="0.25">
      <c r="A17" s="67" t="s">
        <v>526</v>
      </c>
      <c r="B17" s="157"/>
      <c r="C17" s="157"/>
      <c r="D17" s="157"/>
      <c r="E17" s="157"/>
      <c r="F17" s="157"/>
    </row>
    <row r="18" spans="1:6" x14ac:dyDescent="0.25">
      <c r="A18" s="146" t="s">
        <v>528</v>
      </c>
      <c r="B18" s="157"/>
      <c r="C18" s="157"/>
      <c r="D18" s="157"/>
      <c r="E18" s="157"/>
      <c r="F18" s="157"/>
    </row>
    <row r="19" spans="1:6" x14ac:dyDescent="0.25">
      <c r="A19" s="146" t="s">
        <v>529</v>
      </c>
      <c r="B19" s="157"/>
      <c r="C19" s="157"/>
      <c r="D19" s="157"/>
      <c r="E19" s="157"/>
      <c r="F19" s="157"/>
    </row>
    <row r="20" spans="1:6" x14ac:dyDescent="0.25">
      <c r="A20" s="146" t="s">
        <v>530</v>
      </c>
      <c r="B20" s="158"/>
      <c r="C20" s="158"/>
      <c r="D20" s="158"/>
      <c r="E20" s="158"/>
      <c r="F20" s="158"/>
    </row>
    <row r="21" spans="1:6" x14ac:dyDescent="0.25">
      <c r="A21" s="146" t="s">
        <v>531</v>
      </c>
      <c r="B21" s="158"/>
      <c r="C21" s="158"/>
      <c r="D21" s="158"/>
      <c r="E21" s="158"/>
      <c r="F21" s="158"/>
    </row>
    <row r="22" spans="1:6" x14ac:dyDescent="0.25">
      <c r="A22" s="146" t="s">
        <v>532</v>
      </c>
      <c r="B22" s="158"/>
      <c r="C22" s="158"/>
      <c r="D22" s="158"/>
      <c r="E22" s="158"/>
      <c r="F22" s="158"/>
    </row>
    <row r="23" spans="1:6" x14ac:dyDescent="0.25">
      <c r="A23" s="146" t="s">
        <v>533</v>
      </c>
      <c r="B23" s="158"/>
      <c r="C23" s="158"/>
      <c r="D23" s="158"/>
      <c r="E23" s="158"/>
      <c r="F23" s="158"/>
    </row>
    <row r="24" spans="1:6" x14ac:dyDescent="0.25">
      <c r="A24" s="146" t="s">
        <v>534</v>
      </c>
      <c r="B24" s="150"/>
      <c r="C24" s="150"/>
      <c r="D24" s="150"/>
      <c r="E24" s="150"/>
      <c r="F24" s="150"/>
    </row>
    <row r="25" spans="1:6" x14ac:dyDescent="0.25">
      <c r="A25" s="146" t="s">
        <v>535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536</v>
      </c>
      <c r="B27" s="149"/>
      <c r="C27" s="149"/>
      <c r="D27" s="149"/>
      <c r="E27" s="149"/>
      <c r="F27" s="149"/>
    </row>
    <row r="28" spans="1:6" x14ac:dyDescent="0.25">
      <c r="A28" s="146" t="s">
        <v>537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538</v>
      </c>
      <c r="B30" s="53"/>
      <c r="C30" s="53"/>
      <c r="D30" s="53"/>
      <c r="E30" s="53"/>
      <c r="F30" s="53"/>
    </row>
    <row r="31" spans="1:6" x14ac:dyDescent="0.25">
      <c r="A31" s="154" t="s">
        <v>523</v>
      </c>
      <c r="B31" s="91"/>
      <c r="C31" s="91"/>
      <c r="D31" s="91"/>
      <c r="E31" s="91"/>
      <c r="F31" s="91"/>
    </row>
    <row r="32" spans="1:6" x14ac:dyDescent="0.25">
      <c r="A32" s="154" t="s">
        <v>527</v>
      </c>
      <c r="B32" s="91"/>
      <c r="C32" s="91"/>
      <c r="D32" s="91"/>
      <c r="E32" s="91"/>
      <c r="F32" s="91"/>
    </row>
    <row r="33" spans="1:6" x14ac:dyDescent="0.25">
      <c r="A33" s="154" t="s">
        <v>539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540</v>
      </c>
      <c r="B35" s="53"/>
      <c r="C35" s="53"/>
      <c r="D35" s="53"/>
      <c r="E35" s="53"/>
      <c r="F35" s="53"/>
    </row>
    <row r="36" spans="1:6" x14ac:dyDescent="0.25">
      <c r="A36" s="154" t="s">
        <v>541</v>
      </c>
      <c r="B36" s="53"/>
      <c r="C36" s="53"/>
      <c r="D36" s="53"/>
      <c r="E36" s="53"/>
      <c r="F36" s="53"/>
    </row>
    <row r="37" spans="1:6" x14ac:dyDescent="0.25">
      <c r="A37" s="154" t="s">
        <v>542</v>
      </c>
      <c r="B37" s="53"/>
      <c r="C37" s="53"/>
      <c r="D37" s="53"/>
      <c r="E37" s="53"/>
      <c r="F37" s="53"/>
    </row>
    <row r="38" spans="1:6" x14ac:dyDescent="0.25">
      <c r="A38" s="154" t="s">
        <v>543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544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545</v>
      </c>
      <c r="B42" s="53"/>
      <c r="C42" s="53"/>
      <c r="D42" s="53"/>
      <c r="E42" s="53"/>
      <c r="F42" s="53"/>
    </row>
    <row r="43" spans="1:6" x14ac:dyDescent="0.25">
      <c r="A43" s="154" t="s">
        <v>546</v>
      </c>
      <c r="B43" s="91"/>
      <c r="C43" s="91"/>
      <c r="D43" s="91"/>
      <c r="E43" s="91"/>
      <c r="F43" s="91"/>
    </row>
    <row r="44" spans="1:6" x14ac:dyDescent="0.25">
      <c r="A44" s="154" t="s">
        <v>547</v>
      </c>
      <c r="B44" s="91"/>
      <c r="C44" s="91"/>
      <c r="D44" s="91"/>
      <c r="E44" s="91"/>
      <c r="F44" s="91"/>
    </row>
    <row r="45" spans="1:6" x14ac:dyDescent="0.25">
      <c r="A45" s="154" t="s">
        <v>548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549</v>
      </c>
      <c r="B47" s="53"/>
      <c r="C47" s="53"/>
      <c r="D47" s="53"/>
      <c r="E47" s="53"/>
      <c r="F47" s="53"/>
    </row>
    <row r="48" spans="1:6" x14ac:dyDescent="0.25">
      <c r="A48" s="154" t="s">
        <v>547</v>
      </c>
      <c r="B48" s="91"/>
      <c r="C48" s="91"/>
      <c r="D48" s="91"/>
      <c r="E48" s="91"/>
      <c r="F48" s="91"/>
    </row>
    <row r="49" spans="1:6" x14ac:dyDescent="0.25">
      <c r="A49" s="154" t="s">
        <v>548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550</v>
      </c>
      <c r="B51" s="53"/>
      <c r="C51" s="53"/>
      <c r="D51" s="53"/>
      <c r="E51" s="53"/>
      <c r="F51" s="53"/>
    </row>
    <row r="52" spans="1:6" x14ac:dyDescent="0.25">
      <c r="A52" s="154" t="s">
        <v>547</v>
      </c>
      <c r="B52" s="91"/>
      <c r="C52" s="91"/>
      <c r="D52" s="91"/>
      <c r="E52" s="91"/>
      <c r="F52" s="91"/>
    </row>
    <row r="53" spans="1:6" x14ac:dyDescent="0.25">
      <c r="A53" s="154" t="s">
        <v>548</v>
      </c>
      <c r="B53" s="91"/>
      <c r="C53" s="91"/>
      <c r="D53" s="91"/>
      <c r="E53" s="91"/>
      <c r="F53" s="91"/>
    </row>
    <row r="54" spans="1:6" x14ac:dyDescent="0.25">
      <c r="A54" s="154" t="s">
        <v>551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552</v>
      </c>
      <c r="B56" s="53"/>
      <c r="C56" s="53"/>
      <c r="D56" s="53"/>
      <c r="E56" s="53"/>
      <c r="F56" s="53"/>
    </row>
    <row r="57" spans="1:6" x14ac:dyDescent="0.25">
      <c r="A57" s="154" t="s">
        <v>547</v>
      </c>
      <c r="B57" s="91"/>
      <c r="C57" s="91"/>
      <c r="D57" s="91"/>
      <c r="E57" s="91"/>
      <c r="F57" s="91"/>
    </row>
    <row r="58" spans="1:6" x14ac:dyDescent="0.25">
      <c r="A58" s="154" t="s">
        <v>548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553</v>
      </c>
      <c r="B60" s="53"/>
      <c r="C60" s="53"/>
      <c r="D60" s="53"/>
      <c r="E60" s="53"/>
      <c r="F60" s="53"/>
    </row>
    <row r="61" spans="1:6" x14ac:dyDescent="0.25">
      <c r="A61" s="154" t="s">
        <v>554</v>
      </c>
      <c r="B61" s="141"/>
      <c r="C61" s="141"/>
      <c r="D61" s="141"/>
      <c r="E61" s="141"/>
      <c r="F61" s="141"/>
    </row>
    <row r="62" spans="1:6" x14ac:dyDescent="0.25">
      <c r="A62" s="154" t="s">
        <v>555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556</v>
      </c>
      <c r="B64" s="141"/>
      <c r="C64" s="141"/>
      <c r="D64" s="141"/>
      <c r="E64" s="141"/>
      <c r="F64" s="141"/>
    </row>
    <row r="65" spans="1:6" x14ac:dyDescent="0.25">
      <c r="A65" s="154" t="s">
        <v>557</v>
      </c>
      <c r="B65" s="141"/>
      <c r="C65" s="141"/>
      <c r="D65" s="141"/>
      <c r="E65" s="141"/>
      <c r="F65" s="141"/>
    </row>
    <row r="66" spans="1:6" x14ac:dyDescent="0.25">
      <c r="A66" s="154" t="s">
        <v>558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  <row r="69" spans="1:6" ht="24.75" x14ac:dyDescent="0.5">
      <c r="B69" s="162" t="s">
        <v>602</v>
      </c>
      <c r="C69" s="162"/>
      <c r="D69" s="160"/>
      <c r="E69" s="160"/>
      <c r="F69" s="160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9" t="s">
        <v>453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IINSTITUTO MUICIPAL DE PLANEACION Y DESARROLLO DE APASEO EL GRANDE 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454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455</v>
      </c>
      <c r="B5" s="132"/>
      <c r="C5" s="132"/>
      <c r="D5" s="132"/>
      <c r="E5" s="132"/>
      <c r="F5" s="132"/>
      <c r="G5" s="133"/>
    </row>
    <row r="6" spans="1:7" x14ac:dyDescent="0.25">
      <c r="A6" s="187" t="s">
        <v>499</v>
      </c>
      <c r="B6" s="36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83.25" customHeight="1" x14ac:dyDescent="0.25">
      <c r="A7" s="188"/>
      <c r="B7" s="70" t="s">
        <v>559</v>
      </c>
      <c r="C7" s="188"/>
      <c r="D7" s="188"/>
      <c r="E7" s="188"/>
      <c r="F7" s="188"/>
      <c r="G7" s="188"/>
    </row>
    <row r="8" spans="1:7" ht="30" x14ac:dyDescent="0.25">
      <c r="A8" s="71" t="s">
        <v>502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560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563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564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503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504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568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480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0" t="s">
        <v>482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IINSTITUTO MUICIPAL DE PLANEACION Y DESARROLLO DE APASEO EL GRANDE 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455</v>
      </c>
      <c r="B5" s="114"/>
      <c r="C5" s="114"/>
      <c r="D5" s="114"/>
      <c r="E5" s="114"/>
      <c r="F5" s="114"/>
      <c r="G5" s="115"/>
    </row>
    <row r="6" spans="1:7" x14ac:dyDescent="0.25">
      <c r="A6" s="191" t="s">
        <v>570</v>
      </c>
      <c r="B6" s="36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57.75" customHeight="1" x14ac:dyDescent="0.25">
      <c r="A7" s="192"/>
      <c r="B7" s="37" t="s">
        <v>559</v>
      </c>
      <c r="C7" s="188"/>
      <c r="D7" s="188"/>
      <c r="E7" s="188"/>
      <c r="F7" s="188"/>
      <c r="G7" s="188"/>
    </row>
    <row r="8" spans="1:7" x14ac:dyDescent="0.25">
      <c r="A8" s="26" t="s">
        <v>484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487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488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573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494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487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488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573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493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496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0" t="s">
        <v>497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IINSTITUTO MUICIPAL DE PLANEACION Y DESARROLLO DE APASEO EL GRANDE 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498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499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36">
        <f>+F5+1</f>
        <v>2022</v>
      </c>
    </row>
    <row r="6" spans="1:7" ht="32.25" x14ac:dyDescent="0.25">
      <c r="A6" s="171"/>
      <c r="B6" s="196"/>
      <c r="C6" s="196"/>
      <c r="D6" s="196"/>
      <c r="E6" s="196"/>
      <c r="F6" s="196"/>
      <c r="G6" s="37" t="s">
        <v>574</v>
      </c>
    </row>
    <row r="7" spans="1:7" x14ac:dyDescent="0.25">
      <c r="A7" s="62" t="s">
        <v>502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575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576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578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579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580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581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503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582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583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504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585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481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3" t="s">
        <v>586</v>
      </c>
      <c r="B39" s="193"/>
      <c r="C39" s="193"/>
      <c r="D39" s="193"/>
      <c r="E39" s="193"/>
      <c r="F39" s="193"/>
      <c r="G39" s="193"/>
    </row>
    <row r="40" spans="1:7" x14ac:dyDescent="0.25">
      <c r="A40" s="193" t="s">
        <v>587</v>
      </c>
      <c r="B40" s="193"/>
      <c r="C40" s="193"/>
      <c r="D40" s="193"/>
      <c r="E40" s="193"/>
      <c r="F40" s="193"/>
      <c r="G40" s="19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0" t="s">
        <v>508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IINSTITUTO MUICIPAL DE PLANEACION Y DESARROLLO DE APASEO EL GRANDE 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509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7" t="s">
        <v>570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36">
        <v>2022</v>
      </c>
    </row>
    <row r="6" spans="1:7" ht="48.75" customHeight="1" x14ac:dyDescent="0.25">
      <c r="A6" s="198"/>
      <c r="B6" s="196"/>
      <c r="C6" s="196"/>
      <c r="D6" s="196"/>
      <c r="E6" s="196"/>
      <c r="F6" s="196"/>
      <c r="G6" s="37" t="s">
        <v>588</v>
      </c>
    </row>
    <row r="7" spans="1:7" x14ac:dyDescent="0.25">
      <c r="A7" s="26" t="s">
        <v>484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571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572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494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571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572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487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488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495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589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3" t="s">
        <v>586</v>
      </c>
      <c r="B32" s="193"/>
      <c r="C32" s="193"/>
      <c r="D32" s="193"/>
      <c r="E32" s="193"/>
      <c r="F32" s="193"/>
      <c r="G32" s="193"/>
    </row>
    <row r="33" spans="1:7" x14ac:dyDescent="0.25">
      <c r="A33" s="193" t="s">
        <v>587</v>
      </c>
      <c r="B33" s="193"/>
      <c r="C33" s="193"/>
      <c r="D33" s="193"/>
      <c r="E33" s="193"/>
      <c r="F33" s="193"/>
      <c r="G33" s="19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9" t="s">
        <v>512</v>
      </c>
      <c r="B1" s="199"/>
      <c r="C1" s="199"/>
      <c r="D1" s="199"/>
      <c r="E1" s="199"/>
      <c r="F1" s="199"/>
    </row>
    <row r="2" spans="1:6" ht="20.100000000000001" customHeight="1" x14ac:dyDescent="0.25">
      <c r="A2" s="110" t="str">
        <f>'Formato 1'!A2</f>
        <v>IINSTITUTO MUICIPAL DE PLANEACION Y DESARROLLO DE APASEO EL GRANDE 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514</v>
      </c>
      <c r="C4" s="121" t="s">
        <v>515</v>
      </c>
      <c r="D4" s="121" t="s">
        <v>516</v>
      </c>
      <c r="E4" s="121" t="s">
        <v>517</v>
      </c>
      <c r="F4" s="121" t="s">
        <v>518</v>
      </c>
    </row>
    <row r="5" spans="1:6" ht="12.75" customHeight="1" x14ac:dyDescent="0.25">
      <c r="A5" s="18" t="s">
        <v>519</v>
      </c>
      <c r="B5" s="53"/>
      <c r="C5" s="53"/>
      <c r="D5" s="53"/>
      <c r="E5" s="53"/>
      <c r="F5" s="53"/>
    </row>
    <row r="6" spans="1:6" ht="30" x14ac:dyDescent="0.25">
      <c r="A6" s="59" t="s">
        <v>520</v>
      </c>
      <c r="B6" s="60"/>
      <c r="C6" s="60"/>
      <c r="D6" s="60"/>
      <c r="E6" s="60"/>
      <c r="F6" s="60"/>
    </row>
    <row r="7" spans="1:6" ht="15" x14ac:dyDescent="0.25">
      <c r="A7" s="59" t="s">
        <v>521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522</v>
      </c>
      <c r="B9" s="45"/>
      <c r="C9" s="45"/>
      <c r="D9" s="45"/>
      <c r="E9" s="45"/>
      <c r="F9" s="45"/>
    </row>
    <row r="10" spans="1:6" ht="15" x14ac:dyDescent="0.25">
      <c r="A10" s="59" t="s">
        <v>523</v>
      </c>
      <c r="B10" s="60"/>
      <c r="C10" s="60"/>
      <c r="D10" s="60"/>
      <c r="E10" s="60"/>
      <c r="F10" s="60"/>
    </row>
    <row r="11" spans="1:6" ht="15" x14ac:dyDescent="0.25">
      <c r="A11" s="80" t="s">
        <v>524</v>
      </c>
      <c r="B11" s="60"/>
      <c r="C11" s="60"/>
      <c r="D11" s="60"/>
      <c r="E11" s="60"/>
      <c r="F11" s="60"/>
    </row>
    <row r="12" spans="1:6" ht="15" x14ac:dyDescent="0.25">
      <c r="A12" s="80" t="s">
        <v>525</v>
      </c>
      <c r="B12" s="60"/>
      <c r="C12" s="60"/>
      <c r="D12" s="60"/>
      <c r="E12" s="60"/>
      <c r="F12" s="60"/>
    </row>
    <row r="13" spans="1:6" ht="15" x14ac:dyDescent="0.25">
      <c r="A13" s="80" t="s">
        <v>526</v>
      </c>
      <c r="B13" s="60"/>
      <c r="C13" s="60"/>
      <c r="D13" s="60"/>
      <c r="E13" s="60"/>
      <c r="F13" s="60"/>
    </row>
    <row r="14" spans="1:6" ht="15" x14ac:dyDescent="0.25">
      <c r="A14" s="59" t="s">
        <v>527</v>
      </c>
      <c r="B14" s="60"/>
      <c r="C14" s="60"/>
      <c r="D14" s="60"/>
      <c r="E14" s="60"/>
      <c r="F14" s="60"/>
    </row>
    <row r="15" spans="1:6" ht="15" x14ac:dyDescent="0.25">
      <c r="A15" s="80" t="s">
        <v>524</v>
      </c>
      <c r="B15" s="60"/>
      <c r="C15" s="60"/>
      <c r="D15" s="60"/>
      <c r="E15" s="60"/>
      <c r="F15" s="60"/>
    </row>
    <row r="16" spans="1:6" ht="15" x14ac:dyDescent="0.25">
      <c r="A16" s="80" t="s">
        <v>525</v>
      </c>
      <c r="B16" s="60"/>
      <c r="C16" s="60"/>
      <c r="D16" s="60"/>
      <c r="E16" s="60"/>
      <c r="F16" s="60"/>
    </row>
    <row r="17" spans="1:6" ht="15" x14ac:dyDescent="0.25">
      <c r="A17" s="80" t="s">
        <v>526</v>
      </c>
      <c r="B17" s="60"/>
      <c r="C17" s="60"/>
      <c r="D17" s="60"/>
      <c r="E17" s="60"/>
      <c r="F17" s="60"/>
    </row>
    <row r="18" spans="1:6" ht="15" x14ac:dyDescent="0.25">
      <c r="A18" s="59" t="s">
        <v>528</v>
      </c>
      <c r="B18" s="122"/>
      <c r="C18" s="60"/>
      <c r="D18" s="60"/>
      <c r="E18" s="60"/>
      <c r="F18" s="60"/>
    </row>
    <row r="19" spans="1:6" ht="15" x14ac:dyDescent="0.25">
      <c r="A19" s="59" t="s">
        <v>529</v>
      </c>
      <c r="B19" s="60"/>
      <c r="C19" s="60"/>
      <c r="D19" s="60"/>
      <c r="E19" s="60"/>
      <c r="F19" s="60"/>
    </row>
    <row r="20" spans="1:6" ht="30" x14ac:dyDescent="0.25">
      <c r="A20" s="59" t="s">
        <v>530</v>
      </c>
      <c r="B20" s="123"/>
      <c r="C20" s="123"/>
      <c r="D20" s="123"/>
      <c r="E20" s="123"/>
      <c r="F20" s="123"/>
    </row>
    <row r="21" spans="1:6" ht="30" x14ac:dyDescent="0.25">
      <c r="A21" s="59" t="s">
        <v>531</v>
      </c>
      <c r="B21" s="123"/>
      <c r="C21" s="123"/>
      <c r="D21" s="123"/>
      <c r="E21" s="123"/>
      <c r="F21" s="123"/>
    </row>
    <row r="22" spans="1:6" ht="30" x14ac:dyDescent="0.25">
      <c r="A22" s="59" t="s">
        <v>532</v>
      </c>
      <c r="B22" s="123"/>
      <c r="C22" s="123"/>
      <c r="D22" s="123"/>
      <c r="E22" s="123"/>
      <c r="F22" s="123"/>
    </row>
    <row r="23" spans="1:6" ht="15" x14ac:dyDescent="0.25">
      <c r="A23" s="59" t="s">
        <v>533</v>
      </c>
      <c r="B23" s="123"/>
      <c r="C23" s="123"/>
      <c r="D23" s="123"/>
      <c r="E23" s="123"/>
      <c r="F23" s="123"/>
    </row>
    <row r="24" spans="1:6" ht="15" x14ac:dyDescent="0.25">
      <c r="A24" s="59" t="s">
        <v>534</v>
      </c>
      <c r="B24" s="124"/>
      <c r="C24" s="60"/>
      <c r="D24" s="60"/>
      <c r="E24" s="60"/>
      <c r="F24" s="60"/>
    </row>
    <row r="25" spans="1:6" ht="15" x14ac:dyDescent="0.25">
      <c r="A25" s="59" t="s">
        <v>535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536</v>
      </c>
      <c r="B27" s="45"/>
      <c r="C27" s="45"/>
      <c r="D27" s="45"/>
      <c r="E27" s="45"/>
      <c r="F27" s="45"/>
    </row>
    <row r="28" spans="1:6" ht="15" x14ac:dyDescent="0.25">
      <c r="A28" s="59" t="s">
        <v>537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538</v>
      </c>
      <c r="B30" s="45"/>
      <c r="C30" s="45"/>
      <c r="D30" s="45"/>
      <c r="E30" s="45"/>
      <c r="F30" s="45"/>
    </row>
    <row r="31" spans="1:6" ht="15" x14ac:dyDescent="0.25">
      <c r="A31" s="59" t="s">
        <v>523</v>
      </c>
      <c r="B31" s="60"/>
      <c r="C31" s="60"/>
      <c r="D31" s="60"/>
      <c r="E31" s="60"/>
      <c r="F31" s="60"/>
    </row>
    <row r="32" spans="1:6" ht="15" x14ac:dyDescent="0.25">
      <c r="A32" s="59" t="s">
        <v>527</v>
      </c>
      <c r="B32" s="60"/>
      <c r="C32" s="60"/>
      <c r="D32" s="60"/>
      <c r="E32" s="60"/>
      <c r="F32" s="60"/>
    </row>
    <row r="33" spans="1:6" ht="15" x14ac:dyDescent="0.25">
      <c r="A33" s="59" t="s">
        <v>539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540</v>
      </c>
      <c r="B35" s="45"/>
      <c r="C35" s="45"/>
      <c r="D35" s="45"/>
      <c r="E35" s="45"/>
      <c r="F35" s="45"/>
    </row>
    <row r="36" spans="1:6" ht="15" x14ac:dyDescent="0.25">
      <c r="A36" s="59" t="s">
        <v>541</v>
      </c>
      <c r="B36" s="60"/>
      <c r="C36" s="60"/>
      <c r="D36" s="60"/>
      <c r="E36" s="60"/>
      <c r="F36" s="60"/>
    </row>
    <row r="37" spans="1:6" ht="15" x14ac:dyDescent="0.25">
      <c r="A37" s="59" t="s">
        <v>542</v>
      </c>
      <c r="B37" s="60"/>
      <c r="C37" s="60"/>
      <c r="D37" s="60"/>
      <c r="E37" s="60"/>
      <c r="F37" s="60"/>
    </row>
    <row r="38" spans="1:6" ht="15" x14ac:dyDescent="0.25">
      <c r="A38" s="59" t="s">
        <v>543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545</v>
      </c>
      <c r="B42" s="45"/>
      <c r="C42" s="45"/>
      <c r="D42" s="45"/>
      <c r="E42" s="45"/>
      <c r="F42" s="45"/>
    </row>
    <row r="43" spans="1:6" ht="15" x14ac:dyDescent="0.25">
      <c r="A43" s="59" t="s">
        <v>546</v>
      </c>
      <c r="B43" s="60"/>
      <c r="C43" s="60"/>
      <c r="D43" s="60"/>
      <c r="E43" s="60"/>
      <c r="F43" s="60"/>
    </row>
    <row r="44" spans="1:6" ht="15" x14ac:dyDescent="0.25">
      <c r="A44" s="59" t="s">
        <v>547</v>
      </c>
      <c r="B44" s="60"/>
      <c r="C44" s="60"/>
      <c r="D44" s="60"/>
      <c r="E44" s="60"/>
      <c r="F44" s="60"/>
    </row>
    <row r="45" spans="1:6" ht="15" x14ac:dyDescent="0.25">
      <c r="A45" s="59" t="s">
        <v>548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549</v>
      </c>
      <c r="B47" s="45"/>
      <c r="C47" s="45"/>
      <c r="D47" s="45"/>
      <c r="E47" s="45"/>
      <c r="F47" s="45"/>
    </row>
    <row r="48" spans="1:6" ht="15" x14ac:dyDescent="0.25">
      <c r="A48" s="59" t="s">
        <v>547</v>
      </c>
      <c r="B48" s="123"/>
      <c r="C48" s="123"/>
      <c r="D48" s="123"/>
      <c r="E48" s="123"/>
      <c r="F48" s="123"/>
    </row>
    <row r="49" spans="1:6" ht="15" x14ac:dyDescent="0.25">
      <c r="A49" s="59" t="s">
        <v>548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550</v>
      </c>
      <c r="B51" s="45"/>
      <c r="C51" s="45"/>
      <c r="D51" s="45"/>
      <c r="E51" s="45"/>
      <c r="F51" s="45"/>
    </row>
    <row r="52" spans="1:6" ht="15" x14ac:dyDescent="0.25">
      <c r="A52" s="59" t="s">
        <v>547</v>
      </c>
      <c r="B52" s="60"/>
      <c r="C52" s="60"/>
      <c r="D52" s="60"/>
      <c r="E52" s="60"/>
      <c r="F52" s="60"/>
    </row>
    <row r="53" spans="1:6" ht="15" x14ac:dyDescent="0.25">
      <c r="A53" s="59" t="s">
        <v>548</v>
      </c>
      <c r="B53" s="60"/>
      <c r="C53" s="60"/>
      <c r="D53" s="60"/>
      <c r="E53" s="60"/>
      <c r="F53" s="60"/>
    </row>
    <row r="54" spans="1:6" ht="15" x14ac:dyDescent="0.25">
      <c r="A54" s="59" t="s">
        <v>551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cp:lastPrinted>2025-07-09T19:27:12Z</cp:lastPrinted>
  <dcterms:created xsi:type="dcterms:W3CDTF">2023-03-16T22:14:51Z</dcterms:created>
  <dcterms:modified xsi:type="dcterms:W3CDTF">2025-07-09T21:32:56Z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