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D9D94C87-8B66-4DC8-BEA5-4607BFF79874}" xr6:coauthVersionLast="47" xr6:coauthVersionMax="47" xr10:uidLastSave="{00000000-0000-0000-0000-000000000000}"/>
  <bookViews>
    <workbookView xWindow="-120" yWindow="-120" windowWidth="38640" windowHeight="211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D10" i="10"/>
  <c r="G13" i="9"/>
  <c r="D13" i="9"/>
  <c r="G10" i="8" l="1"/>
  <c r="D10" i="8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D34" i="6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E28" i="22"/>
  <c r="F30" i="20"/>
  <c r="E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G29" i="8" s="1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F29" i="8" l="1"/>
  <c r="E29" i="8"/>
  <c r="G146" i="7"/>
  <c r="G71" i="7"/>
  <c r="G62" i="7"/>
  <c r="G28" i="7"/>
  <c r="C9" i="7"/>
  <c r="E81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E77" i="9" s="1"/>
  <c r="G43" i="9"/>
  <c r="B29" i="8"/>
  <c r="D29" i="8"/>
  <c r="C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D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<sst xmlns="http://schemas.openxmlformats.org/spreadsheetml/2006/main" count="1017" uniqueCount="605">
  <si>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</si>
  <si>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</si>
  <si>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</si>
  <si>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</si>
  <si>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</si>
  <si>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</si>
  <si>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</si>
  <si>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</si>
  <si>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</si>
  <si>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</si>
  <si>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</si>
  <si>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</si>
  <si>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</si>
  <si>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</si>
  <si>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</si>
  <si>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</si>
  <si>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</si>
  <si>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</si>
  <si>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</si>
  <si>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</si>
  <si>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</si>
  <si>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</si>
  <si>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</si>
  <si>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</si>
  <si>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</si>
  <si>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</si>
  <si>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</si>
  <si>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</si>
  <si>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</si>
  <si>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</si>
  <si>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</si>
  <si>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</si>
  <si>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</si>
  <si>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</si>
  <si>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</si>
  <si>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</si>
  <si>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</si>
  <si>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</si>
  <si>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</si>
  <si>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</si>
  <si>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</si>
  <si>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</si>
  <si>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</si>
  <si>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</si>
  <si>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</si>
  <si>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</si>
  <si>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</si>
  <si>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</si>
  <si>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</si>
  <si>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</si>
  <si>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</si>
  <si>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</si>
  <si>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</si>
  <si>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</si>
  <si>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</si>
  <si>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</si>
  <si>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</si>
  <si>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</si>
  <si>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</si>
  <si>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</si>
  <si>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</si>
  <si>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</si>
  <si>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</si>
  <si>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</si>
  <si>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</si>
  <si>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</si>
  <si>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</si>
  <si>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</si>
  <si>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</si>
  <si>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</si>
  <si>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</si>
  <si>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</si>
  <si>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</si>
  <si>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</si>
  <si>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</si>
  <si>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</si>
  <si>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</si>
  <si>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</si>
  <si>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</si>
  <si>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</si>
  <si>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</si>
  <si>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</si>
  <si>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</si>
  <si>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</si>
  <si>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</si>
  <si>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</si>
  <si>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</si>
  <si>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</si>
  <si>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</si>
  <si>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</si>
  <si>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</si>
  <si>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</si>
  <si>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</si>
  <si>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</si>
  <si>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</si>
  <si>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</si>
  <si>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</si>
  <si>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</si>
  <si>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</si>
  <si>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</si>
  <si>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</si>
  <si>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</si>
  <si>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</si>
  <si>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</si>
  <si>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</si>
  <si>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</si>
  <si>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</si>
  <si>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</si>
  <si>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</si>
  <si>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</si>
  <si>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</si>
  <si>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</si>
  <si>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</si>
  <si>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</si>
  <si>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</si>
  <si>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</si>
  <si>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</si>
  <si>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</si>
  <si>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</si>
  <si>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</si>
  <si>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</si>
  <si>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</si>
  <si>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</si>
  <si>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</si>
  <si>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</si>
  <si>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</si>
  <si>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</si>
  <si>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</si>
  <si>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</si>
  <si>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</si>
  <si>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</si>
  <si>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</si>
  <si>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</si>
  <si>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</si>
  <si>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</si>
  <si>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</si>
  <si>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</si>
  <si>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</si>
  <si>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</si>
  <si>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</si>
  <si>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</si>
  <si>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</si>
  <si>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</si>
  <si>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</si>
  <si>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</si>
  <si>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</si>
  <si>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</si>
  <si>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</si>
  <si>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</si>
  <si>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</si>
  <si>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</si>
  <si>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</si>
  <si>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</si>
  <si>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</si>
  <si>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</si>
  <si>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</si>
  <si>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</si>
  <si>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</si>
  <si>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</si>
  <si>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</si>
  <si>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</si>
  <si>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</si>
  <si>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</si>
  <si>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</si>
  <si>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</si>
  <si>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</si>
  <si>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</si>
  <si>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</si>
  <si>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</si>
  <si>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</si>
  <si>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</si>
  <si>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</si>
  <si>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</si>
  <si>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</si>
  <si>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</si>
  <si>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</si>
  <si>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</si>
  <si>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</si>
  <si>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</si>
  <si>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</si>
  <si>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</si>
  <si>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</si>
  <si>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</si>
  <si>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</si>
  <si>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</si>
  <si>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</si>
  <si>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</si>
  <si>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</si>
  <si>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</si>
  <si>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</si>
  <si>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</si>
  <si>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</si>
  <si>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</si>
  <si>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</si>
  <si>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</si>
  <si>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</si>
  <si>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</si>
  <si>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</si>
  <si>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</si>
  <si>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</si>
  <si>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</si>
  <si>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</si>
  <si>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</si>
  <si>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</si>
  <si>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</si>
  <si>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</si>
  <si>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</si>
  <si>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</si>
  <si>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</si>
  <si>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</si>
  <si>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</si>
  <si>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</si>
  <si>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</si>
  <si>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</si>
  <si>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</si>
  <si>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</si>
  <si>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</si>
  <si>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</si>
  <si>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</si>
  <si>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</si>
  <si>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</si>
  <si>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</si>
  <si>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</si>
  <si>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</si>
  <si>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</si>
  <si>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</si>
  <si>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</si>
  <si>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</si>
  <si>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</si>
  <si>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</si>
  <si>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</si>
  <si>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</si>
  <si>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</si>
  <si>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</si>
  <si>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</si>
  <si>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</si>
  <si>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</si>
  <si>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</si>
  <si>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</si>
  <si>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</si>
  <si>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</si>
  <si>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</si>
  <si>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</si>
  <si>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</si>
  <si>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</si>
  <si>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</si>
  <si>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</si>
  <si>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</si>
  <si>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</si>
  <si>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</si>
  <si>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</si>
  <si>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</si>
  <si>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</si>
  <si>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</si>
  <si>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</si>
  <si>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</si>
  <si>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</si>
  <si>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</si>
  <si>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</si>
  <si>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</si>
  <si>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</si>
  <si>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</si>
  <si>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</si>
  <si>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</si>
  <si>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</si>
  <si>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</si>
  <si>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</si>
  <si>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</si>
  <si>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</si>
  <si>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</si>
  <si>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</si>
  <si>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</si>
  <si>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</si>
  <si>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</si>
  <si>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</si>
  <si>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</si>
  <si>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</si>
  <si>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</si>
  <si>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</si>
  <si>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</si>
  <si>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</si>
  <si>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</si>
  <si>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</si>
  <si>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</si>
  <si>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</si>
  <si>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</si>
  <si>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</si>
  <si>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</si>
  <si>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</si>
  <si>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</si>
  <si>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</si>
  <si>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</si>
  <si>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</si>
  <si>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</si>
  <si>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</si>
  <si>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</si>
  <si>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</si>
  <si>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</si>
  <si>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</si>
  <si>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</si>
  <si>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</si>
  <si>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</si>
  <si>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</si>
  <si>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</si>
  <si>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</si>
  <si>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</si>
  <si>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</si>
  <si>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</si>
  <si>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</si>
  <si>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</si>
  <si>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</si>
  <si>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</si>
  <si>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</si>
  <si>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</si>
  <si>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</si>
  <si>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</si>
  <si>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</si>
  <si>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</si>
  <si>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</si>
  <si>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</si>
  <si>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</si>
  <si>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</si>
  <si>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</si>
  <si>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</si>
  <si>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</si>
  <si>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</si>
  <si>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</si>
  <si>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</si>
  <si>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</si>
  <si>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</si>
  <si>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</si>
  <si>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</si>
  <si>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</si>
  <si>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</si>
  <si>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</si>
  <si>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</si>
  <si>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</si>
  <si>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</si>
  <si>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</si>
  <si>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</si>
  <si>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</si>
  <si>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</si>
  <si>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</si>
  <si>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</si>
  <si>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</si>
  <si>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</si>
  <si>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</si>
  <si>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</si>
  <si>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</si>
  <si>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</si>
  <si>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</si>
  <si>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</si>
  <si>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</si>
  <si>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</si>
  <si>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</si>
  <si>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</si>
  <si>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</si>
  <si>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</si>
  <si>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</si>
  <si>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</si>
  <si>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</si>
  <si>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</si>
  <si>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</si>
  <si>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</si>
  <si>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</si>
  <si>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</si>
  <si>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</si>
  <si>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</si>
  <si>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</si>
  <si>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</si>
  <si>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</si>
  <si>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</si>
  <si>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</si>
  <si>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</si>
  <si>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</si>
  <si>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</si>
  <si>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</si>
  <si>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</si>
  <si>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</si>
  <si>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</si>
  <si>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</si>
  <si>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</si>
  <si>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</si>
  <si>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</si>
  <si>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</si>
  <si>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</si>
  <si>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</si>
  <si>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</si>
  <si>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</si>
  <si>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</si>
  <si>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</si>
  <si>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</si>
  <si>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</si>
  <si>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</si>
  <si>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</si>
  <si>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</si>
  <si>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</si>
  <si>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</si>
  <si>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</si>
  <si>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</si>
  <si>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</si>
  <si>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</si>
  <si>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</si>
  <si>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</si>
  <si>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</si>
  <si>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</si>
  <si>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</si>
  <si>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</si>
  <si>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</si>
  <si>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</si>
  <si>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</si>
  <si>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</si>
  <si>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</si>
  <si>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</si>
  <si>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</si>
  <si>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</si>
  <si>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</si>
  <si>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</si>
  <si>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</si>
  <si>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</si>
  <si>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</si>
  <si>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</si>
  <si>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</si>
  <si>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</si>
  <si>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</si>
  <si>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</si>
  <si>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</si>
  <si>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</si>
  <si>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</si>
  <si>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</si>
  <si>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</si>
  <si>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</si>
  <si>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</si>
  <si>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</si>
  <si>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</si>
  <si>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</si>
  <si>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</si>
  <si>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</si>
  <si>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</si>
  <si>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</si>
  <si>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</si>
  <si>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</si>
  <si>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</si>
  <si>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</si>
  <si>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</si>
  <si>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</si>
  <si>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</si>
  <si>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</si>
  <si>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</si>
  <si>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</si>
  <si>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</si>
  <si>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</si>
  <si>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</si>
  <si>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</si>
  <si>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</si>
  <si>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</si>
  <si>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</si>
  <si>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</si>
  <si>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</si>
  <si>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</si>
  <si>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</si>
  <si>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</si>
  <si>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</si>
  <si>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</si>
  <si>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</si>
  <si>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</si>
  <si>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</si>
  <si>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</si>
  <si>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</si>
  <si>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</si>
  <si>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</si>
  <si>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</si>
  <si>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</si>
  <si>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</si>
  <si>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</si>
  <si>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</si>
  <si>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</si>
  <si>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</si>
  <si>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</si>
  <si>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</si>
  <si>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</si>
  <si>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</si>
  <si>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</si>
  <si>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</si>
  <si>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</si>
  <si>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</si>
  <si>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</si>
  <si>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</si>
  <si>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</si>
  <si>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</si>
  <si>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</si>
  <si>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</si>
  <si>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</si>
  <si>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</si>
  <si>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</si>
  <si>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</si>
  <si>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</si>
  <si>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</si>
  <si>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</si>
  <si>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</si>
  <si>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</si>
  <si>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</si>
  <si>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</si>
  <si>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</si>
  <si>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</si>
  <si>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</si>
  <si>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</si>
  <si>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</si>
  <si>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</si>
  <si>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</si>
  <si>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</si>
  <si>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</si>
  <si>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</si>
  <si>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</si>
  <si>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</si>
  <si>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</si>
  <si>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</si>
  <si>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</si>
  <si>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</si>
  <si>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</si>
  <si>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</si>
  <si>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</si>
  <si>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</si>
  <si>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</si>
  <si>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</si>
  <si>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</si>
  <si>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</si>
  <si>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</si>
  <si>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</si>
  <si>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</si>
  <si>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</si>
  <si>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</si>
  <si>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</si>
  <si>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</si>
  <si>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</si>
  <si>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</si>
  <si>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</si>
  <si>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</si>
  <si>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</si>
  <si>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</si>
  <si>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</si>
  <si>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</si>
  <si>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</si>
  <si>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</si>
  <si>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</si>
  <si>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</si>
  <si>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</si>
  <si>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</si>
  <si>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</si>
  <si>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</si>
  <si>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</si>
  <si>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</si>
  <si>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</si>
  <si>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</si>
  <si>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</si>
  <si>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</si>
  <si>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</si>
  <si>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</si>
  <si>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</si>
  <si>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</si>
  <si>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</si>
  <si>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</si>
  <si>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</si>
  <si>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</si>
  <si>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</si>
  <si>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</si>
  <si>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</si>
  <si>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</si>
  <si>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</si>
  <si>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</si>
  <si>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</si>
  <si>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</si>
  <si>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</si>
  <si>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</si>
  <si>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</si>
  <si>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</si>
  <si>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</si>
  <si>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</si>
  <si>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</si>
  <si>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</si>
  <si>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</si>
  <si>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</si>
  <si>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</si>
  <si>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</si>
  <si>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</si>
  <si>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</si>
  <si>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</si>
  <si>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</si>
  <si>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</si>
  <si>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</si>
  <si>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</si>
  <si>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</si>
  <si>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IINSTITUTO MUICIPAL DE PLANEACION Y DESARROLLO DE APASEO EL GRANDE  (a)</t>
  </si>
  <si>
    <t>INSTITUTO MUNICIPAL DE PLANEACION Y DESARROLLO DE APASEO EL GRANDE</t>
  </si>
  <si>
    <t>Año en Cuestión
(2025) (c)</t>
  </si>
  <si>
    <t>2026 (d)</t>
  </si>
  <si>
    <t>2027 (d)</t>
  </si>
  <si>
    <t>2028 (d)</t>
  </si>
  <si>
    <t>2029 (d)</t>
  </si>
  <si>
    <t>2030 (d)</t>
  </si>
  <si>
    <r>
      <t xml:space="preserve">Año del Ejercicio 2025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</si>
  <si>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2024 1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</si>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</sst>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0" xfId="0"/>
    <xf numFmtId="4" fontId="2" fillId="0" borderId="14" xfId="0" applyNumberFormat="1" applyFont="1" applyBorder="1" applyAlignment="1" applyProtection="1">
      <alignment vertical="center"/>
      <protection locked="0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5" xr:uid="{14567DE6-917D-456B-AA7F-3E3623497B8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22" zoomScale="75" zoomScaleNormal="75" workbookViewId="0">
      <selection activeCell="C17" sqref="C1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1391175.25</v>
      </c>
      <c r="C9" s="47">
        <f>SUM(C10:C16)</f>
        <v>1345408.88</v>
      </c>
      <c r="D9" s="46" t="s">
        <v>13</v>
      </c>
      <c r="E9" s="47">
        <f>SUM(E10:E18)</f>
        <v>102480.13</v>
      </c>
      <c r="F9" s="47">
        <f>SUM(F10:F18)</f>
        <v>122298.63999999998</v>
      </c>
    </row>
    <row r="10" spans="1:6" x14ac:dyDescent="0.25">
      <c r="A10" s="48" t="s">
        <v>14</v>
      </c>
      <c r="B10" s="47">
        <v>10000</v>
      </c>
      <c r="C10" s="47">
        <v>10000</v>
      </c>
      <c r="D10" s="48" t="s">
        <v>15</v>
      </c>
      <c r="E10" s="47">
        <v>47651.28</v>
      </c>
      <c r="F10" s="47">
        <v>47648.47</v>
      </c>
    </row>
    <row r="11" spans="1:6" x14ac:dyDescent="0.25">
      <c r="A11" s="48" t="s">
        <v>16</v>
      </c>
      <c r="B11" s="47">
        <v>1381175.25</v>
      </c>
      <c r="C11" s="47">
        <v>1335408.8799999999</v>
      </c>
      <c r="D11" s="48" t="s">
        <v>17</v>
      </c>
      <c r="E11" s="47">
        <v>-0.12</v>
      </c>
      <c r="F11" s="47">
        <v>-0.12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54828.97</v>
      </c>
      <c r="F16" s="47">
        <v>74650.289999999994</v>
      </c>
    </row>
    <row r="17" spans="1:6" x14ac:dyDescent="0.25">
      <c r="A17" s="46" t="s">
        <v>28</v>
      </c>
      <c r="B17" s="47">
        <f>SUM(B18:B24)</f>
        <v>169.57</v>
      </c>
      <c r="C17" s="47">
        <f>SUM(C18:C24)</f>
        <v>371.8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0</v>
      </c>
    </row>
    <row r="19" spans="1:6" x14ac:dyDescent="0.25">
      <c r="A19" s="48" t="s">
        <v>32</v>
      </c>
      <c r="B19" s="47">
        <v>0</v>
      </c>
      <c r="C19" s="47">
        <v>0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169.57</v>
      </c>
      <c r="C20" s="47">
        <v>371.8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0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1391344.82</v>
      </c>
      <c r="C47" s="4">
        <f>C9+C17+C25+C31+C37+C38+C41</f>
        <v>1345780.68</v>
      </c>
      <c r="D47" s="2" t="s">
        <v>87</v>
      </c>
      <c r="E47" s="4">
        <f>E9+E19+E23+E26+E27+E31+E38+E42</f>
        <v>102480.13</v>
      </c>
      <c r="F47" s="4">
        <f>F9+F19+F23+F26+F27+F31+F38+F42</f>
        <v>122298.63999999998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0</v>
      </c>
      <c r="C52" s="47">
        <v>0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387239.96</v>
      </c>
      <c r="C53" s="47">
        <v>366299.97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45785.56</v>
      </c>
      <c r="C54" s="47">
        <v>45785.56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-181870.42</v>
      </c>
      <c r="C55" s="47">
        <v>-181870.42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102480.13</v>
      </c>
      <c r="F59" s="4">
        <f>F47+F57</f>
        <v>122298.63999999998</v>
      </c>
    </row>
    <row r="60" spans="1:6" x14ac:dyDescent="0.25">
      <c r="A60" s="3" t="s">
        <v>107</v>
      </c>
      <c r="B60" s="4">
        <f>SUM(B50:B58)</f>
        <v>251155.1</v>
      </c>
      <c r="C60" s="4">
        <f>SUM(C50:C58)</f>
        <v>230215.10999999996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1642499.9200000002</v>
      </c>
      <c r="C62" s="4">
        <f>SUM(C47+C60)</f>
        <v>1575995.7899999998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111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161">
        <f>SUM(E69:E73)</f>
        <v>1540019.79</v>
      </c>
      <c r="F68" s="161">
        <f>SUM(F69:F73)</f>
        <v>1453696.53</v>
      </c>
    </row>
    <row r="69" spans="1:6" x14ac:dyDescent="0.25">
      <c r="A69" s="53"/>
      <c r="B69" s="45"/>
      <c r="C69" s="45"/>
      <c r="D69" s="46" t="s">
        <v>115</v>
      </c>
      <c r="E69" s="47">
        <v>85369.26</v>
      </c>
      <c r="F69" s="47">
        <v>0</v>
      </c>
    </row>
    <row r="70" spans="1:6" x14ac:dyDescent="0.25">
      <c r="A70" s="53"/>
      <c r="B70" s="45"/>
      <c r="C70" s="45"/>
      <c r="D70" s="46" t="s">
        <v>116</v>
      </c>
      <c r="E70" s="47">
        <v>1454650.53</v>
      </c>
      <c r="F70" s="47">
        <v>1453696.53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1540019.79</v>
      </c>
      <c r="F79" s="4">
        <f>F63+F68+F75</f>
        <v>1453696.53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1642499.92</v>
      </c>
      <c r="F81" s="4">
        <f>F59+F79</f>
        <v>1575995.17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6 B21:C30 B56:C56 B58:C62 B57 E12:F15 E17:F68 E71:F81 F69 B18:C19 B1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125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122298.64</v>
      </c>
      <c r="C18" s="108"/>
      <c r="D18" s="108"/>
      <c r="E18" s="108"/>
      <c r="F18" s="4">
        <v>102480.13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122298.64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102480.13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155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166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7" zoomScale="75" zoomScaleNormal="75" workbookViewId="0">
      <selection activeCell="C33" sqref="C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3" t="s">
        <v>191</v>
      </c>
      <c r="B1" s="164"/>
      <c r="C1" s="164"/>
      <c r="D1" s="165"/>
    </row>
    <row r="2" spans="1:4" x14ac:dyDescent="0.25">
      <c r="A2" s="110" t="str">
        <f>'Formato 1'!A2</f>
        <v>IINSTITUTO MUICIPAL DE PLANEACION Y DESARROLLO DE APASEO EL GRANDE 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6187007.9800000004</v>
      </c>
      <c r="C8" s="14">
        <f>SUM(C9:C11)</f>
        <v>1161651.79</v>
      </c>
      <c r="D8" s="14">
        <f>SUM(D9:D11)</f>
        <v>1161651.79</v>
      </c>
    </row>
    <row r="9" spans="1:4" x14ac:dyDescent="0.25">
      <c r="A9" s="58" t="s">
        <v>197</v>
      </c>
      <c r="B9" s="94">
        <v>6187007.9800000004</v>
      </c>
      <c r="C9" s="94">
        <v>1161651.79</v>
      </c>
      <c r="D9" s="94">
        <v>1161651.79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6187007.9800000004</v>
      </c>
      <c r="C13" s="14">
        <f>C14+C15</f>
        <v>1097222.52</v>
      </c>
      <c r="D13" s="14">
        <f>D14+D15</f>
        <v>1089817.98</v>
      </c>
    </row>
    <row r="14" spans="1:4" x14ac:dyDescent="0.25">
      <c r="A14" s="58" t="s">
        <v>201</v>
      </c>
      <c r="B14" s="94">
        <v>6187007.9800000004</v>
      </c>
      <c r="C14" s="94">
        <v>1097222.52</v>
      </c>
      <c r="D14" s="94">
        <v>1089817.98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1218303.76</v>
      </c>
      <c r="D17" s="14">
        <f>D18+D19</f>
        <v>1218303.76</v>
      </c>
    </row>
    <row r="18" spans="1:4" x14ac:dyDescent="0.25">
      <c r="A18" s="58" t="s">
        <v>204</v>
      </c>
      <c r="B18" s="16">
        <v>0</v>
      </c>
      <c r="C18" s="47">
        <v>1218303.76</v>
      </c>
      <c r="D18" s="47">
        <v>1218303.76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1282733.03</v>
      </c>
      <c r="D21" s="14">
        <f>D8-D13+D17</f>
        <v>1290137.57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1282733.03</v>
      </c>
      <c r="D23" s="14">
        <f>D21-D11</f>
        <v>1290137.57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64429.270000000019</v>
      </c>
      <c r="D25" s="14">
        <f>D23-D17</f>
        <v>71833.810000000056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64429.270000000019</v>
      </c>
      <c r="D33" s="4">
        <f>D25+D29</f>
        <v>71833.810000000056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6187007.9800000004</v>
      </c>
      <c r="C48" s="96">
        <f>C9</f>
        <v>1161651.79</v>
      </c>
      <c r="D48" s="96">
        <f>D9</f>
        <v>1161651.79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6187007.9800000004</v>
      </c>
      <c r="C53" s="47">
        <f>C14</f>
        <v>1097222.52</v>
      </c>
      <c r="D53" s="47">
        <f>D14</f>
        <v>1089817.98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1218303.76</v>
      </c>
      <c r="D55" s="47">
        <f>D18</f>
        <v>1218303.76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1282733.03</v>
      </c>
      <c r="D57" s="4">
        <f>D48+D49-D53+D55</f>
        <v>1290137.57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1282733.03</v>
      </c>
      <c r="D59" s="4">
        <f>D57-D49</f>
        <v>1290137.57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G61" sqref="G6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232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7" t="s">
        <v>234</v>
      </c>
      <c r="B6" s="169" t="s">
        <v>235</v>
      </c>
      <c r="C6" s="169"/>
      <c r="D6" s="169"/>
      <c r="E6" s="169"/>
      <c r="F6" s="169"/>
      <c r="G6" s="169" t="s">
        <v>236</v>
      </c>
    </row>
    <row r="7" spans="1:7" ht="30" x14ac:dyDescent="0.25">
      <c r="A7" s="168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9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6187007.9800000004</v>
      </c>
      <c r="C34" s="47">
        <v>1218303.76</v>
      </c>
      <c r="D34" s="47">
        <f>+B34+C34</f>
        <v>7405311.7400000002</v>
      </c>
      <c r="E34" s="47">
        <v>1161589.95</v>
      </c>
      <c r="F34" s="47">
        <v>1161589.95</v>
      </c>
      <c r="G34" s="47">
        <f t="shared" si="4"/>
        <v>-5025418.03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6187007.9800000004</v>
      </c>
      <c r="C41" s="4">
        <f t="shared" si="7"/>
        <v>1218303.76</v>
      </c>
      <c r="D41" s="4">
        <f t="shared" si="7"/>
        <v>7405311.7400000002</v>
      </c>
      <c r="E41" s="4">
        <f t="shared" si="7"/>
        <v>1161589.95</v>
      </c>
      <c r="F41" s="4">
        <f t="shared" si="7"/>
        <v>1161589.95</v>
      </c>
      <c r="G41" s="4">
        <f t="shared" si="7"/>
        <v>-5025418.03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6187007.9800000004</v>
      </c>
      <c r="C70" s="4">
        <f t="shared" si="16"/>
        <v>1218303.76</v>
      </c>
      <c r="D70" s="4">
        <f t="shared" si="16"/>
        <v>7405311.7400000002</v>
      </c>
      <c r="E70" s="4">
        <f t="shared" si="16"/>
        <v>1161589.95</v>
      </c>
      <c r="F70" s="4">
        <f t="shared" si="16"/>
        <v>1161589.95</v>
      </c>
      <c r="G70" s="4">
        <f t="shared" si="16"/>
        <v>-5025418.03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97" zoomScale="75" zoomScaleNormal="75" workbookViewId="0">
      <selection activeCell="F55" sqref="F5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303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IINSTITUTO MUICIPAL DE PLANEACION Y DESARROLLO DE APASEO EL GRANDE 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0" t="s">
        <v>7</v>
      </c>
      <c r="B7" s="170" t="s">
        <v>306</v>
      </c>
      <c r="C7" s="170"/>
      <c r="D7" s="170"/>
      <c r="E7" s="170"/>
      <c r="F7" s="170"/>
      <c r="G7" s="171" t="s">
        <v>307</v>
      </c>
    </row>
    <row r="8" spans="1:7" ht="30" x14ac:dyDescent="0.25">
      <c r="A8" s="170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0"/>
    </row>
    <row r="9" spans="1:7" x14ac:dyDescent="0.25">
      <c r="A9" s="27" t="s">
        <v>312</v>
      </c>
      <c r="B9" s="83">
        <f t="shared" ref="B9:G9" si="0">SUM(B10,B18,B28,B38,B48,B58,B62,B71,B75)</f>
        <v>6187007.9800000004</v>
      </c>
      <c r="C9" s="83">
        <f t="shared" si="0"/>
        <v>1218303.76</v>
      </c>
      <c r="D9" s="83">
        <f t="shared" si="0"/>
        <v>7405311.7400000002</v>
      </c>
      <c r="E9" s="83">
        <f t="shared" si="0"/>
        <v>1097222.5199999998</v>
      </c>
      <c r="F9" s="83">
        <f t="shared" si="0"/>
        <v>1089817.98</v>
      </c>
      <c r="G9" s="83">
        <f t="shared" si="0"/>
        <v>6308089.2199999988</v>
      </c>
    </row>
    <row r="10" spans="1:7" x14ac:dyDescent="0.25">
      <c r="A10" s="84" t="s">
        <v>313</v>
      </c>
      <c r="B10" s="83">
        <f t="shared" ref="B10:G10" si="1">SUM(B11:B17)</f>
        <v>5117172.8899999997</v>
      </c>
      <c r="C10" s="83">
        <f t="shared" si="1"/>
        <v>295000</v>
      </c>
      <c r="D10" s="83">
        <f t="shared" si="1"/>
        <v>5412172.8899999997</v>
      </c>
      <c r="E10" s="83">
        <f t="shared" si="1"/>
        <v>819694.94</v>
      </c>
      <c r="F10" s="83">
        <f t="shared" si="1"/>
        <v>819694.94</v>
      </c>
      <c r="G10" s="83">
        <f t="shared" si="1"/>
        <v>4592477.9499999993</v>
      </c>
    </row>
    <row r="11" spans="1:7" x14ac:dyDescent="0.25">
      <c r="A11" s="85" t="s">
        <v>314</v>
      </c>
      <c r="B11" s="75">
        <v>2887962.42</v>
      </c>
      <c r="C11" s="75">
        <v>161500</v>
      </c>
      <c r="D11" s="75">
        <f>+B11+C11</f>
        <v>3049462.42</v>
      </c>
      <c r="E11" s="75">
        <v>502359.74</v>
      </c>
      <c r="F11" s="75">
        <v>502359.74</v>
      </c>
      <c r="G11" s="75">
        <f>D11-E11</f>
        <v>2547102.6799999997</v>
      </c>
    </row>
    <row r="12" spans="1:7" x14ac:dyDescent="0.25">
      <c r="A12" s="85" t="s">
        <v>315</v>
      </c>
      <c r="B12" s="75">
        <v>273000</v>
      </c>
      <c r="C12" s="75">
        <v>0</v>
      </c>
      <c r="D12" s="75">
        <f t="shared" ref="D12:D17" si="2">+B12+C12</f>
        <v>273000</v>
      </c>
      <c r="E12" s="75">
        <v>63000</v>
      </c>
      <c r="F12" s="75">
        <v>63000</v>
      </c>
      <c r="G12" s="75">
        <f t="shared" ref="G12:G17" si="3">D12-E12</f>
        <v>210000</v>
      </c>
    </row>
    <row r="13" spans="1:7" x14ac:dyDescent="0.25">
      <c r="A13" s="85" t="s">
        <v>316</v>
      </c>
      <c r="B13" s="75">
        <v>569599.05000000005</v>
      </c>
      <c r="C13" s="75">
        <v>0</v>
      </c>
      <c r="D13" s="75">
        <f t="shared" si="2"/>
        <v>569599.05000000005</v>
      </c>
      <c r="E13" s="75">
        <v>0</v>
      </c>
      <c r="F13" s="75">
        <v>0</v>
      </c>
      <c r="G13" s="75">
        <f t="shared" si="3"/>
        <v>569599.05000000005</v>
      </c>
    </row>
    <row r="14" spans="1:7" x14ac:dyDescent="0.25">
      <c r="A14" s="85" t="s">
        <v>317</v>
      </c>
      <c r="B14" s="75">
        <v>664165</v>
      </c>
      <c r="C14" s="75">
        <v>50000</v>
      </c>
      <c r="D14" s="75">
        <f t="shared" si="2"/>
        <v>714165</v>
      </c>
      <c r="E14" s="75">
        <v>121138.52</v>
      </c>
      <c r="F14" s="75">
        <v>121138.52</v>
      </c>
      <c r="G14" s="75">
        <f t="shared" si="3"/>
        <v>593026.48</v>
      </c>
    </row>
    <row r="15" spans="1:7" x14ac:dyDescent="0.25">
      <c r="A15" s="85" t="s">
        <v>318</v>
      </c>
      <c r="B15" s="75">
        <v>0</v>
      </c>
      <c r="C15" s="75">
        <v>38000</v>
      </c>
      <c r="D15" s="75">
        <f t="shared" si="2"/>
        <v>38000</v>
      </c>
      <c r="E15" s="75">
        <v>0</v>
      </c>
      <c r="F15" s="75">
        <v>0</v>
      </c>
      <c r="G15" s="75">
        <f t="shared" si="3"/>
        <v>38000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320</v>
      </c>
      <c r="B17" s="75">
        <v>722446.42</v>
      </c>
      <c r="C17" s="75">
        <v>45500</v>
      </c>
      <c r="D17" s="75">
        <f t="shared" si="2"/>
        <v>767946.42</v>
      </c>
      <c r="E17" s="75">
        <v>133196.68</v>
      </c>
      <c r="F17" s="75">
        <v>133196.68</v>
      </c>
      <c r="G17" s="75">
        <f t="shared" si="3"/>
        <v>634749.74</v>
      </c>
    </row>
    <row r="18" spans="1:7" x14ac:dyDescent="0.25">
      <c r="A18" s="84" t="s">
        <v>321</v>
      </c>
      <c r="B18" s="83">
        <f t="shared" ref="B18:G18" si="4">SUM(B19:B27)</f>
        <v>255636.69</v>
      </c>
      <c r="C18" s="83">
        <f t="shared" si="4"/>
        <v>158000</v>
      </c>
      <c r="D18" s="83">
        <f t="shared" si="4"/>
        <v>413636.69</v>
      </c>
      <c r="E18" s="83">
        <f t="shared" si="4"/>
        <v>72258.61</v>
      </c>
      <c r="F18" s="83">
        <f t="shared" si="4"/>
        <v>72258.61</v>
      </c>
      <c r="G18" s="83">
        <f t="shared" si="4"/>
        <v>341378.08</v>
      </c>
    </row>
    <row r="19" spans="1:7" x14ac:dyDescent="0.25">
      <c r="A19" s="85" t="s">
        <v>322</v>
      </c>
      <c r="B19" s="75">
        <v>99336.69</v>
      </c>
      <c r="C19" s="75">
        <v>30500</v>
      </c>
      <c r="D19" s="75">
        <f>+B19+C19</f>
        <v>129836.69</v>
      </c>
      <c r="E19" s="75">
        <v>12067.62</v>
      </c>
      <c r="F19" s="75">
        <v>12067.62</v>
      </c>
      <c r="G19" s="75">
        <f>D19-E19</f>
        <v>117769.07</v>
      </c>
    </row>
    <row r="20" spans="1:7" x14ac:dyDescent="0.25">
      <c r="A20" s="85" t="s">
        <v>323</v>
      </c>
      <c r="B20" s="75">
        <v>1500</v>
      </c>
      <c r="C20" s="75">
        <v>2500</v>
      </c>
      <c r="D20" s="75">
        <f t="shared" ref="D20:D27" si="5">+B20+C20</f>
        <v>4000</v>
      </c>
      <c r="E20" s="75">
        <v>600</v>
      </c>
      <c r="F20" s="75">
        <v>600</v>
      </c>
      <c r="G20" s="75">
        <f t="shared" ref="G20:G27" si="6">D20-E20</f>
        <v>3400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325</v>
      </c>
      <c r="B22" s="75">
        <v>31000</v>
      </c>
      <c r="C22" s="75">
        <v>25000</v>
      </c>
      <c r="D22" s="75">
        <f t="shared" si="5"/>
        <v>56000</v>
      </c>
      <c r="E22" s="75">
        <v>11249.12</v>
      </c>
      <c r="F22" s="75">
        <v>11249.12</v>
      </c>
      <c r="G22" s="75">
        <f t="shared" si="6"/>
        <v>44750.879999999997</v>
      </c>
    </row>
    <row r="23" spans="1:7" x14ac:dyDescent="0.25">
      <c r="A23" s="85" t="s">
        <v>326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327</v>
      </c>
      <c r="B24" s="75">
        <v>85000</v>
      </c>
      <c r="C24" s="75">
        <v>50000</v>
      </c>
      <c r="D24" s="75">
        <f t="shared" si="5"/>
        <v>135000</v>
      </c>
      <c r="E24" s="75">
        <v>19412.14</v>
      </c>
      <c r="F24" s="75">
        <v>19412.14</v>
      </c>
      <c r="G24" s="75">
        <f t="shared" si="6"/>
        <v>115587.86</v>
      </c>
    </row>
    <row r="25" spans="1:7" x14ac:dyDescent="0.25">
      <c r="A25" s="85" t="s">
        <v>328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330</v>
      </c>
      <c r="B27" s="75">
        <v>38800</v>
      </c>
      <c r="C27" s="75">
        <v>50000</v>
      </c>
      <c r="D27" s="75">
        <f t="shared" si="5"/>
        <v>88800</v>
      </c>
      <c r="E27" s="75">
        <v>28929.73</v>
      </c>
      <c r="F27" s="75">
        <v>28929.73</v>
      </c>
      <c r="G27" s="75">
        <f t="shared" si="6"/>
        <v>59870.270000000004</v>
      </c>
    </row>
    <row r="28" spans="1:7" x14ac:dyDescent="0.25">
      <c r="A28" s="84" t="s">
        <v>331</v>
      </c>
      <c r="B28" s="83">
        <f t="shared" ref="B28:G28" si="7">SUM(B29:B37)</f>
        <v>607668.4</v>
      </c>
      <c r="C28" s="83">
        <f t="shared" si="7"/>
        <v>726000</v>
      </c>
      <c r="D28" s="83">
        <f t="shared" si="7"/>
        <v>1333668.4000000001</v>
      </c>
      <c r="E28" s="83">
        <f t="shared" si="7"/>
        <v>184328.97999999998</v>
      </c>
      <c r="F28" s="83">
        <f t="shared" si="7"/>
        <v>176924.43999999997</v>
      </c>
      <c r="G28" s="83">
        <f t="shared" si="7"/>
        <v>1149339.42</v>
      </c>
    </row>
    <row r="29" spans="1:7" x14ac:dyDescent="0.25">
      <c r="A29" s="85" t="s">
        <v>332</v>
      </c>
      <c r="B29" s="75">
        <v>48200</v>
      </c>
      <c r="C29" s="75">
        <v>84500</v>
      </c>
      <c r="D29" s="75">
        <f>+B29+C29</f>
        <v>132700</v>
      </c>
      <c r="E29" s="75">
        <v>6763.8</v>
      </c>
      <c r="F29" s="75">
        <v>6763.8</v>
      </c>
      <c r="G29" s="75">
        <f>D29-E29</f>
        <v>125936.2</v>
      </c>
    </row>
    <row r="30" spans="1:7" x14ac:dyDescent="0.25">
      <c r="A30" s="85" t="s">
        <v>333</v>
      </c>
      <c r="B30" s="75">
        <v>218697.12</v>
      </c>
      <c r="C30" s="75">
        <v>231426.69</v>
      </c>
      <c r="D30" s="75">
        <f t="shared" ref="D30:D37" si="8">+B30+C30</f>
        <v>450123.81</v>
      </c>
      <c r="E30" s="75">
        <v>139323.81</v>
      </c>
      <c r="F30" s="75">
        <v>139323.81</v>
      </c>
      <c r="G30" s="75">
        <f t="shared" ref="G30:G37" si="9">D30-E30</f>
        <v>310800</v>
      </c>
    </row>
    <row r="31" spans="1:7" x14ac:dyDescent="0.25">
      <c r="A31" s="85" t="s">
        <v>334</v>
      </c>
      <c r="B31" s="75">
        <v>43000</v>
      </c>
      <c r="C31" s="75">
        <v>151500</v>
      </c>
      <c r="D31" s="75">
        <f t="shared" si="8"/>
        <v>194500</v>
      </c>
      <c r="E31" s="75">
        <v>0</v>
      </c>
      <c r="F31" s="75">
        <v>0</v>
      </c>
      <c r="G31" s="75">
        <f t="shared" si="9"/>
        <v>194500</v>
      </c>
    </row>
    <row r="32" spans="1:7" x14ac:dyDescent="0.25">
      <c r="A32" s="85" t="s">
        <v>335</v>
      </c>
      <c r="B32" s="75">
        <v>1975</v>
      </c>
      <c r="C32" s="75">
        <v>1500</v>
      </c>
      <c r="D32" s="75">
        <f t="shared" si="8"/>
        <v>3475</v>
      </c>
      <c r="E32" s="75">
        <v>284.88</v>
      </c>
      <c r="F32" s="75">
        <v>284.88</v>
      </c>
      <c r="G32" s="75">
        <f t="shared" si="9"/>
        <v>3190.12</v>
      </c>
    </row>
    <row r="33" spans="1:7" ht="14.45" customHeight="1" x14ac:dyDescent="0.25">
      <c r="A33" s="85" t="s">
        <v>336</v>
      </c>
      <c r="B33" s="75">
        <v>125500</v>
      </c>
      <c r="C33" s="75">
        <v>134573.31</v>
      </c>
      <c r="D33" s="75">
        <f t="shared" si="8"/>
        <v>260073.31</v>
      </c>
      <c r="E33" s="75">
        <v>14064.99</v>
      </c>
      <c r="F33" s="75">
        <v>14064.99</v>
      </c>
      <c r="G33" s="75">
        <f t="shared" si="9"/>
        <v>246008.32000000001</v>
      </c>
    </row>
    <row r="34" spans="1:7" ht="14.45" customHeight="1" x14ac:dyDescent="0.25">
      <c r="A34" s="85" t="s">
        <v>337</v>
      </c>
      <c r="B34" s="75">
        <v>10500</v>
      </c>
      <c r="C34" s="75">
        <v>38500</v>
      </c>
      <c r="D34" s="75">
        <f t="shared" si="8"/>
        <v>49000</v>
      </c>
      <c r="E34" s="75">
        <v>0</v>
      </c>
      <c r="F34" s="75">
        <v>0</v>
      </c>
      <c r="G34" s="75">
        <f t="shared" si="9"/>
        <v>49000</v>
      </c>
    </row>
    <row r="35" spans="1:7" ht="14.45" customHeight="1" x14ac:dyDescent="0.25">
      <c r="A35" s="85" t="s">
        <v>338</v>
      </c>
      <c r="B35" s="75">
        <v>28000</v>
      </c>
      <c r="C35" s="75">
        <v>31500</v>
      </c>
      <c r="D35" s="75">
        <f t="shared" si="8"/>
        <v>59500</v>
      </c>
      <c r="E35" s="75">
        <v>2574</v>
      </c>
      <c r="F35" s="75">
        <v>2574</v>
      </c>
      <c r="G35" s="75">
        <f t="shared" si="9"/>
        <v>56926</v>
      </c>
    </row>
    <row r="36" spans="1:7" ht="14.45" customHeight="1" x14ac:dyDescent="0.25">
      <c r="A36" s="85" t="s">
        <v>339</v>
      </c>
      <c r="B36" s="75">
        <v>25000</v>
      </c>
      <c r="C36" s="75">
        <v>35000</v>
      </c>
      <c r="D36" s="75">
        <f t="shared" si="8"/>
        <v>60000</v>
      </c>
      <c r="E36" s="75">
        <v>1342.96</v>
      </c>
      <c r="F36" s="75">
        <v>1342.96</v>
      </c>
      <c r="G36" s="75">
        <f t="shared" si="9"/>
        <v>58657.04</v>
      </c>
    </row>
    <row r="37" spans="1:7" ht="14.45" customHeight="1" x14ac:dyDescent="0.25">
      <c r="A37" s="85" t="s">
        <v>340</v>
      </c>
      <c r="B37" s="75">
        <v>106796.28</v>
      </c>
      <c r="C37" s="75">
        <v>17500</v>
      </c>
      <c r="D37" s="75">
        <f t="shared" si="8"/>
        <v>124296.28</v>
      </c>
      <c r="E37" s="75">
        <v>19974.54</v>
      </c>
      <c r="F37" s="75">
        <v>12570</v>
      </c>
      <c r="G37" s="75">
        <f t="shared" si="9"/>
        <v>104321.73999999999</v>
      </c>
    </row>
    <row r="38" spans="1:7" x14ac:dyDescent="0.25">
      <c r="A38" s="84" t="s">
        <v>341</v>
      </c>
      <c r="B38" s="83">
        <f t="shared" ref="B38:G38" si="10">SUM(B39:B47)</f>
        <v>0</v>
      </c>
      <c r="C38" s="83">
        <f t="shared" si="10"/>
        <v>0</v>
      </c>
      <c r="D38" s="83">
        <f t="shared" si="10"/>
        <v>0</v>
      </c>
      <c r="E38" s="83">
        <f t="shared" si="10"/>
        <v>0</v>
      </c>
      <c r="F38" s="83">
        <f t="shared" si="10"/>
        <v>0</v>
      </c>
      <c r="G38" s="83">
        <f t="shared" si="10"/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f t="shared" si="11"/>
        <v>0</v>
      </c>
      <c r="E42" s="75">
        <v>0</v>
      </c>
      <c r="F42" s="75">
        <v>0</v>
      </c>
      <c r="G42" s="75">
        <f t="shared" si="12"/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351</v>
      </c>
      <c r="B48" s="83">
        <f t="shared" ref="B48:G48" si="13">SUM(B49:B57)</f>
        <v>206530</v>
      </c>
      <c r="C48" s="83">
        <f t="shared" si="13"/>
        <v>39303.760000000002</v>
      </c>
      <c r="D48" s="83">
        <f t="shared" si="13"/>
        <v>245833.76</v>
      </c>
      <c r="E48" s="83">
        <f t="shared" si="13"/>
        <v>20939.989999999998</v>
      </c>
      <c r="F48" s="83">
        <f t="shared" si="13"/>
        <v>20939.989999999998</v>
      </c>
      <c r="G48" s="83">
        <f t="shared" si="13"/>
        <v>224893.77000000002</v>
      </c>
    </row>
    <row r="49" spans="1:7" x14ac:dyDescent="0.25">
      <c r="A49" s="85" t="s">
        <v>352</v>
      </c>
      <c r="B49" s="75">
        <v>113000</v>
      </c>
      <c r="C49" s="75">
        <v>35500</v>
      </c>
      <c r="D49" s="75">
        <f>+B49+C49</f>
        <v>148500</v>
      </c>
      <c r="E49" s="75">
        <v>14239.99</v>
      </c>
      <c r="F49" s="75">
        <v>14239.99</v>
      </c>
      <c r="G49" s="75">
        <f>D49-E49</f>
        <v>134260.01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357</v>
      </c>
      <c r="B54" s="75">
        <v>25000</v>
      </c>
      <c r="C54" s="75">
        <v>1803.76</v>
      </c>
      <c r="D54" s="75">
        <f t="shared" si="14"/>
        <v>26803.759999999998</v>
      </c>
      <c r="E54" s="75">
        <v>6700</v>
      </c>
      <c r="F54" s="75">
        <v>6700</v>
      </c>
      <c r="G54" s="75">
        <f t="shared" si="15"/>
        <v>20103.759999999998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360</v>
      </c>
      <c r="B57" s="75">
        <v>68530</v>
      </c>
      <c r="C57" s="75">
        <v>2000</v>
      </c>
      <c r="D57" s="75">
        <f t="shared" si="14"/>
        <v>70530</v>
      </c>
      <c r="E57" s="75">
        <v>0</v>
      </c>
      <c r="F57" s="75">
        <v>0</v>
      </c>
      <c r="G57" s="75">
        <f t="shared" si="15"/>
        <v>70530</v>
      </c>
    </row>
    <row r="58" spans="1:7" x14ac:dyDescent="0.25">
      <c r="A58" s="84" t="s">
        <v>361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365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374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378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313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321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341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351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361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365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374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378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55">B9+B84</f>
        <v>6187007.9800000004</v>
      </c>
      <c r="C159" s="90">
        <f t="shared" si="55"/>
        <v>1218303.76</v>
      </c>
      <c r="D159" s="90">
        <f t="shared" si="55"/>
        <v>7405311.7400000002</v>
      </c>
      <c r="E159" s="90">
        <f t="shared" si="55"/>
        <v>1097222.5199999998</v>
      </c>
      <c r="F159" s="90">
        <f t="shared" si="55"/>
        <v>1089817.98</v>
      </c>
      <c r="G159" s="90">
        <f t="shared" si="55"/>
        <v>6308089.2199999988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G37 B28:F28 B40:C47 B38:F38 B50:C53 B48:F48 B60:C61 B58:F58 B64:C70 B62:F62 B71:F71 B103:F103 B93:C93 E93:F93 B16:C16 G11 C12 C13 G14 G17 G19 G20 B23:C23 G22 B25:C26 G24 G27 G29 G30 E31:G31 G32 G33 E34:G34 G35 G36 G49 B55:C56 G54 E57:G57 B15 E15:G15 E16:G16 G12 E13:G13 E21:G21 E23:G23 E25:G26 B39:C39 E39:G39 E40:G47 E50:G53 E55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J32" sqref="J3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388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7</v>
      </c>
      <c r="B7" s="169" t="s">
        <v>306</v>
      </c>
      <c r="C7" s="169"/>
      <c r="D7" s="169"/>
      <c r="E7" s="169"/>
      <c r="F7" s="169"/>
      <c r="G7" s="171" t="s">
        <v>307</v>
      </c>
    </row>
    <row r="8" spans="1:7" ht="30" x14ac:dyDescent="0.25">
      <c r="A8" s="168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0"/>
    </row>
    <row r="9" spans="1:7" ht="15.75" customHeight="1" x14ac:dyDescent="0.25">
      <c r="A9" s="26" t="s">
        <v>390</v>
      </c>
      <c r="B9" s="30">
        <f>SUM(B10:B17)</f>
        <v>6187007.9800000004</v>
      </c>
      <c r="C9" s="30">
        <f t="shared" ref="C9:G9" si="0">SUM(C10:C17)</f>
        <v>1218303.76</v>
      </c>
      <c r="D9" s="30">
        <f t="shared" si="0"/>
        <v>7405311.7400000002</v>
      </c>
      <c r="E9" s="30">
        <f t="shared" si="0"/>
        <v>1097222.52</v>
      </c>
      <c r="F9" s="30">
        <f t="shared" si="0"/>
        <v>1089817.98</v>
      </c>
      <c r="G9" s="30">
        <f t="shared" si="0"/>
        <v>6308089.2200000007</v>
      </c>
    </row>
    <row r="10" spans="1:7" x14ac:dyDescent="0.25">
      <c r="A10" s="63" t="s">
        <v>593</v>
      </c>
      <c r="B10" s="75">
        <v>6187007.9800000004</v>
      </c>
      <c r="C10" s="75">
        <v>1218303.76</v>
      </c>
      <c r="D10" s="75">
        <f>+B10+C10</f>
        <v>7405311.7400000002</v>
      </c>
      <c r="E10" s="75">
        <v>1097222.52</v>
      </c>
      <c r="F10" s="75">
        <v>1089817.98</v>
      </c>
      <c r="G10" s="75">
        <f>+D10-E10</f>
        <v>6308089.2200000007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6187007.9800000004</v>
      </c>
      <c r="C29" s="4">
        <f t="shared" ref="C29:G29" si="2">SUM(C19,C9)</f>
        <v>1218303.76</v>
      </c>
      <c r="D29" s="4">
        <f t="shared" si="2"/>
        <v>7405311.7400000002</v>
      </c>
      <c r="E29" s="4">
        <f t="shared" si="2"/>
        <v>1097222.52</v>
      </c>
      <c r="F29" s="4">
        <f t="shared" si="2"/>
        <v>1089817.98</v>
      </c>
      <c r="G29" s="4">
        <f t="shared" si="2"/>
        <v>6308089.2200000007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8 B29:F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" zoomScale="75" zoomScaleNormal="75" workbookViewId="0">
      <selection activeCell="G14" sqref="G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400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7</v>
      </c>
      <c r="B7" s="175" t="s">
        <v>306</v>
      </c>
      <c r="C7" s="176"/>
      <c r="D7" s="176"/>
      <c r="E7" s="176"/>
      <c r="F7" s="177"/>
      <c r="G7" s="171" t="s">
        <v>403</v>
      </c>
    </row>
    <row r="8" spans="1:7" ht="30" x14ac:dyDescent="0.25">
      <c r="A8" s="168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0"/>
    </row>
    <row r="9" spans="1:7" ht="16.5" customHeight="1" x14ac:dyDescent="0.25">
      <c r="A9" s="26" t="s">
        <v>405</v>
      </c>
      <c r="B9" s="30">
        <f>SUM(B10,B19,B27,B37)</f>
        <v>6187007.9800000004</v>
      </c>
      <c r="C9" s="30">
        <f t="shared" ref="C9:G9" si="0">SUM(C10,C19,C27,C37)</f>
        <v>1218303.76</v>
      </c>
      <c r="D9" s="30">
        <f t="shared" si="0"/>
        <v>7405311.7400000002</v>
      </c>
      <c r="E9" s="30">
        <f t="shared" si="0"/>
        <v>1097222.52</v>
      </c>
      <c r="F9" s="30">
        <f t="shared" si="0"/>
        <v>1089817.98</v>
      </c>
      <c r="G9" s="30">
        <f t="shared" si="0"/>
        <v>6308089.2200000007</v>
      </c>
    </row>
    <row r="10" spans="1:7" ht="15" customHeight="1" x14ac:dyDescent="0.25">
      <c r="A10" s="58" t="s">
        <v>406</v>
      </c>
      <c r="B10" s="47">
        <f>SUM(B11:B18)</f>
        <v>6187007.9800000004</v>
      </c>
      <c r="C10" s="47">
        <f t="shared" ref="C10:G10" si="1">SUM(C11:C18)</f>
        <v>1218303.76</v>
      </c>
      <c r="D10" s="47">
        <f t="shared" si="1"/>
        <v>7405311.7400000002</v>
      </c>
      <c r="E10" s="47">
        <f t="shared" si="1"/>
        <v>1097222.52</v>
      </c>
      <c r="F10" s="47">
        <f t="shared" si="1"/>
        <v>1089817.98</v>
      </c>
      <c r="G10" s="47">
        <f t="shared" si="1"/>
        <v>6308089.2200000007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6187007.9800000004</v>
      </c>
      <c r="C13" s="47">
        <v>1218303.76</v>
      </c>
      <c r="D13" s="47">
        <f>+B13+C13</f>
        <v>7405311.7400000002</v>
      </c>
      <c r="E13" s="47">
        <v>1097222.52</v>
      </c>
      <c r="F13" s="47">
        <v>1089817.98</v>
      </c>
      <c r="G13" s="47">
        <f>+D13-E13</f>
        <v>6308089.2200000007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6187007.9800000004</v>
      </c>
      <c r="C77" s="4">
        <f t="shared" ref="C77:G77" si="10">C43+C9</f>
        <v>1218303.76</v>
      </c>
      <c r="D77" s="4">
        <f t="shared" si="10"/>
        <v>7405311.7400000002</v>
      </c>
      <c r="E77" s="4">
        <f t="shared" si="10"/>
        <v>1097222.52</v>
      </c>
      <c r="F77" s="4">
        <f t="shared" si="10"/>
        <v>1089817.98</v>
      </c>
      <c r="G77" s="4">
        <f t="shared" si="10"/>
        <v>6308089.2200000007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439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IINSTITUTO MUICIPAL DE PLANEACION Y DESARROLLO DE APASEO EL GRANDE 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7" t="s">
        <v>441</v>
      </c>
      <c r="B7" s="170" t="s">
        <v>306</v>
      </c>
      <c r="C7" s="170"/>
      <c r="D7" s="170"/>
      <c r="E7" s="170"/>
      <c r="F7" s="170"/>
      <c r="G7" s="170" t="s">
        <v>307</v>
      </c>
    </row>
    <row r="8" spans="1:7" ht="30" x14ac:dyDescent="0.25">
      <c r="A8" s="168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0"/>
    </row>
    <row r="9" spans="1:7" ht="15.75" customHeight="1" x14ac:dyDescent="0.25">
      <c r="A9" s="26" t="s">
        <v>442</v>
      </c>
      <c r="B9" s="119">
        <f>SUM(B10,B11,B12,B15,B16,B19)</f>
        <v>5117172.8899999997</v>
      </c>
      <c r="C9" s="119">
        <f t="shared" ref="C9:G9" si="0">SUM(C10,C11,C12,C15,C16,C19)</f>
        <v>295000</v>
      </c>
      <c r="D9" s="119">
        <f t="shared" si="0"/>
        <v>5412172.8899999997</v>
      </c>
      <c r="E9" s="119">
        <f t="shared" si="0"/>
        <v>819694.94</v>
      </c>
      <c r="F9" s="119">
        <f t="shared" si="0"/>
        <v>819694.94</v>
      </c>
      <c r="G9" s="119">
        <f t="shared" si="0"/>
        <v>4592477.9499999993</v>
      </c>
    </row>
    <row r="10" spans="1:7" x14ac:dyDescent="0.25">
      <c r="A10" s="58" t="s">
        <v>443</v>
      </c>
      <c r="B10" s="75">
        <v>5117172.8899999997</v>
      </c>
      <c r="C10" s="75">
        <v>295000</v>
      </c>
      <c r="D10" s="75">
        <f>+B10+C10</f>
        <v>5412172.8899999997</v>
      </c>
      <c r="E10" s="75">
        <v>819694.94</v>
      </c>
      <c r="F10" s="75">
        <v>819694.94</v>
      </c>
      <c r="G10" s="76">
        <f>D10-E10</f>
        <v>4592477.9499999993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5117172.8899999997</v>
      </c>
      <c r="C33" s="119">
        <f t="shared" ref="C33:G33" si="8">C21+C9</f>
        <v>295000</v>
      </c>
      <c r="D33" s="119">
        <f t="shared" si="8"/>
        <v>5412172.8899999997</v>
      </c>
      <c r="E33" s="119">
        <f t="shared" si="8"/>
        <v>819694.94</v>
      </c>
      <c r="F33" s="119">
        <f t="shared" si="8"/>
        <v>819694.94</v>
      </c>
      <c r="G33" s="119">
        <f t="shared" si="8"/>
        <v>4592477.9499999993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K24" sqref="K2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455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456</v>
      </c>
      <c r="B3" s="182"/>
      <c r="C3" s="182"/>
      <c r="D3" s="182"/>
      <c r="E3" s="182"/>
      <c r="F3" s="182"/>
      <c r="G3" s="183"/>
    </row>
    <row r="4" spans="1:7" x14ac:dyDescent="0.25">
      <c r="A4" s="181" t="s">
        <v>3</v>
      </c>
      <c r="B4" s="182"/>
      <c r="C4" s="182"/>
      <c r="D4" s="182"/>
      <c r="E4" s="182"/>
      <c r="F4" s="182"/>
      <c r="G4" s="183"/>
    </row>
    <row r="5" spans="1:7" x14ac:dyDescent="0.25">
      <c r="A5" s="175" t="s">
        <v>457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458</v>
      </c>
      <c r="B6" s="7" t="s">
        <v>594</v>
      </c>
      <c r="C6" s="33" t="s">
        <v>595</v>
      </c>
      <c r="D6" s="33" t="s">
        <v>596</v>
      </c>
      <c r="E6" s="33" t="s">
        <v>597</v>
      </c>
      <c r="F6" s="33" t="s">
        <v>598</v>
      </c>
      <c r="G6" s="33" t="s">
        <v>599</v>
      </c>
    </row>
    <row r="7" spans="1:7" ht="15.75" customHeight="1" x14ac:dyDescent="0.25">
      <c r="A7" s="26" t="s">
        <v>459</v>
      </c>
      <c r="B7" s="119">
        <f>SUM(B8:B19)</f>
        <v>6187007.9800000004</v>
      </c>
      <c r="C7" s="119">
        <f t="shared" ref="C7:G7" si="0">SUM(C8:C19)</f>
        <v>6434488.2999999998</v>
      </c>
      <c r="D7" s="119">
        <f t="shared" si="0"/>
        <v>6691867.8300000001</v>
      </c>
      <c r="E7" s="119">
        <f t="shared" si="0"/>
        <v>6959542.54</v>
      </c>
      <c r="F7" s="119">
        <f t="shared" si="0"/>
        <v>7237924.25</v>
      </c>
      <c r="G7" s="119">
        <f t="shared" si="0"/>
        <v>7527441.2199999997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6187007.9800000004</v>
      </c>
      <c r="C17" s="75">
        <v>6434488.2999999998</v>
      </c>
      <c r="D17" s="75">
        <v>6691867.8300000001</v>
      </c>
      <c r="E17" s="75">
        <v>6959542.54</v>
      </c>
      <c r="F17" s="75">
        <v>7237924.25</v>
      </c>
      <c r="G17" s="75">
        <v>7527441.2199999997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6187007.9800000004</v>
      </c>
      <c r="C31" s="119">
        <f t="shared" ref="C31:G31" si="3">C21+C7+C28</f>
        <v>6434488.2999999998</v>
      </c>
      <c r="D31" s="119">
        <f t="shared" si="3"/>
        <v>6691867.8300000001</v>
      </c>
      <c r="E31" s="119">
        <f t="shared" si="3"/>
        <v>6959542.54</v>
      </c>
      <c r="F31" s="119">
        <f t="shared" si="3"/>
        <v>7237924.25</v>
      </c>
      <c r="G31" s="119">
        <f t="shared" si="3"/>
        <v>7527441.2199999997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H56" sqref="H5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484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485</v>
      </c>
      <c r="B3" s="182"/>
      <c r="C3" s="182"/>
      <c r="D3" s="182"/>
      <c r="E3" s="182"/>
      <c r="F3" s="182"/>
      <c r="G3" s="183"/>
    </row>
    <row r="4" spans="1:7" x14ac:dyDescent="0.25">
      <c r="A4" s="181" t="s">
        <v>3</v>
      </c>
      <c r="B4" s="182"/>
      <c r="C4" s="182"/>
      <c r="D4" s="182"/>
      <c r="E4" s="182"/>
      <c r="F4" s="182"/>
      <c r="G4" s="183"/>
    </row>
    <row r="5" spans="1:7" x14ac:dyDescent="0.25">
      <c r="A5" s="175" t="s">
        <v>457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458</v>
      </c>
      <c r="B6" s="7" t="s">
        <v>594</v>
      </c>
      <c r="C6" s="33" t="s">
        <v>595</v>
      </c>
      <c r="D6" s="33" t="s">
        <v>596</v>
      </c>
      <c r="E6" s="33" t="s">
        <v>597</v>
      </c>
      <c r="F6" s="33" t="s">
        <v>598</v>
      </c>
      <c r="G6" s="33" t="s">
        <v>599</v>
      </c>
    </row>
    <row r="7" spans="1:7" ht="15.75" customHeight="1" x14ac:dyDescent="0.25">
      <c r="A7" s="26" t="s">
        <v>486</v>
      </c>
      <c r="B7" s="119">
        <f t="shared" ref="B7:G7" si="0">SUM(B8:B16)</f>
        <v>6187007.9800000004</v>
      </c>
      <c r="C7" s="119">
        <f t="shared" si="0"/>
        <v>6434488.3099999996</v>
      </c>
      <c r="D7" s="119">
        <f t="shared" si="0"/>
        <v>6691867.8299999991</v>
      </c>
      <c r="E7" s="119">
        <f t="shared" si="0"/>
        <v>6959542.5500000007</v>
      </c>
      <c r="F7" s="119">
        <f t="shared" si="0"/>
        <v>7237924.2399999993</v>
      </c>
      <c r="G7" s="119">
        <f t="shared" si="0"/>
        <v>7527441.2100000009</v>
      </c>
    </row>
    <row r="8" spans="1:7" x14ac:dyDescent="0.25">
      <c r="A8" s="58" t="s">
        <v>487</v>
      </c>
      <c r="B8" s="75">
        <v>5117172.8899999997</v>
      </c>
      <c r="C8" s="75">
        <v>5321859.8099999996</v>
      </c>
      <c r="D8" s="75">
        <v>5534734.2000000002</v>
      </c>
      <c r="E8" s="75">
        <v>5756123.5700000003</v>
      </c>
      <c r="F8" s="75">
        <v>5986368.5099999998</v>
      </c>
      <c r="G8" s="75">
        <v>6225823.25</v>
      </c>
    </row>
    <row r="9" spans="1:7" ht="15.75" customHeight="1" x14ac:dyDescent="0.25">
      <c r="A9" s="58" t="s">
        <v>488</v>
      </c>
      <c r="B9" s="75">
        <v>255636.69</v>
      </c>
      <c r="C9" s="75">
        <v>265862.15999999997</v>
      </c>
      <c r="D9" s="75">
        <v>276496.64000000001</v>
      </c>
      <c r="E9" s="75">
        <v>287556.51</v>
      </c>
      <c r="F9" s="75">
        <v>299058.77</v>
      </c>
      <c r="G9" s="75">
        <v>311021.12</v>
      </c>
    </row>
    <row r="10" spans="1:7" x14ac:dyDescent="0.25">
      <c r="A10" s="58" t="s">
        <v>489</v>
      </c>
      <c r="B10" s="75">
        <v>607668.4</v>
      </c>
      <c r="C10" s="75">
        <v>631975.14</v>
      </c>
      <c r="D10" s="75">
        <v>657254.14</v>
      </c>
      <c r="E10" s="75">
        <v>683544.31</v>
      </c>
      <c r="F10" s="75">
        <v>710886.08</v>
      </c>
      <c r="G10" s="75">
        <v>739321.52</v>
      </c>
    </row>
    <row r="11" spans="1:7" x14ac:dyDescent="0.25">
      <c r="A11" s="58" t="s">
        <v>490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491</v>
      </c>
      <c r="B12" s="75">
        <v>206530</v>
      </c>
      <c r="C12" s="75">
        <v>214791.2</v>
      </c>
      <c r="D12" s="75">
        <v>223382.85</v>
      </c>
      <c r="E12" s="75">
        <v>232318.16</v>
      </c>
      <c r="F12" s="75">
        <v>241610.88</v>
      </c>
      <c r="G12" s="75">
        <v>251275.32</v>
      </c>
    </row>
    <row r="13" spans="1:7" x14ac:dyDescent="0.25">
      <c r="A13" s="58" t="s">
        <v>492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6187007.9800000004</v>
      </c>
      <c r="C29" s="119">
        <f t="shared" ref="C29:G29" si="2">C18+C7</f>
        <v>6434488.3099999996</v>
      </c>
      <c r="D29" s="119">
        <f t="shared" si="2"/>
        <v>6691867.8299999991</v>
      </c>
      <c r="E29" s="119">
        <f t="shared" si="2"/>
        <v>6959542.5500000007</v>
      </c>
      <c r="F29" s="119">
        <f t="shared" si="2"/>
        <v>7237924.2399999993</v>
      </c>
      <c r="G29" s="119">
        <f t="shared" si="2"/>
        <v>7527441.2100000009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1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25" sqref="F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499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500</v>
      </c>
      <c r="B3" s="182"/>
      <c r="C3" s="182"/>
      <c r="D3" s="182"/>
      <c r="E3" s="182"/>
      <c r="F3" s="182"/>
      <c r="G3" s="183"/>
    </row>
    <row r="4" spans="1:7" x14ac:dyDescent="0.25">
      <c r="A4" s="181" t="s">
        <v>3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501</v>
      </c>
      <c r="B5" s="7" t="s">
        <v>502</v>
      </c>
      <c r="C5" s="33" t="s">
        <v>503</v>
      </c>
      <c r="D5" s="33" t="s">
        <v>603</v>
      </c>
      <c r="E5" s="33" t="s">
        <v>602</v>
      </c>
      <c r="F5" s="33" t="s">
        <v>601</v>
      </c>
      <c r="G5" s="33" t="s">
        <v>600</v>
      </c>
    </row>
    <row r="6" spans="1:7" ht="15.75" customHeight="1" x14ac:dyDescent="0.25">
      <c r="A6" s="26" t="s">
        <v>504</v>
      </c>
      <c r="B6" s="119">
        <f>SUM(B7:B18)</f>
        <v>0</v>
      </c>
      <c r="C6" s="119">
        <f t="shared" ref="C6:G6" si="0">SUM(C7:C18)</f>
        <v>0</v>
      </c>
      <c r="D6" s="119">
        <f t="shared" si="0"/>
        <v>1938445.41</v>
      </c>
      <c r="E6" s="119">
        <f t="shared" si="0"/>
        <v>2301396.7400000002</v>
      </c>
      <c r="F6" s="119">
        <f t="shared" si="0"/>
        <v>2691580.08</v>
      </c>
      <c r="G6" s="119">
        <f t="shared" si="0"/>
        <v>1161651.79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0</v>
      </c>
      <c r="C11" s="75">
        <v>0</v>
      </c>
      <c r="D11" s="75">
        <v>19.05</v>
      </c>
      <c r="E11" s="75">
        <v>41.44</v>
      </c>
      <c r="F11" s="75">
        <v>176.46</v>
      </c>
      <c r="G11" s="75">
        <v>61.84</v>
      </c>
    </row>
    <row r="12" spans="1:7" x14ac:dyDescent="0.25">
      <c r="A12" s="58" t="s">
        <v>465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466</v>
      </c>
      <c r="B13" s="75">
        <v>0</v>
      </c>
      <c r="C13" s="75">
        <v>0</v>
      </c>
      <c r="D13" s="75">
        <v>3688.1</v>
      </c>
      <c r="E13" s="75">
        <v>1229.7</v>
      </c>
      <c r="F13" s="75">
        <v>0</v>
      </c>
      <c r="G13" s="75">
        <v>0</v>
      </c>
    </row>
    <row r="14" spans="1:7" x14ac:dyDescent="0.25">
      <c r="A14" s="58" t="s">
        <v>467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469</v>
      </c>
      <c r="B16" s="75">
        <v>0</v>
      </c>
      <c r="C16" s="75">
        <v>0</v>
      </c>
      <c r="D16" s="75">
        <v>1934738.26</v>
      </c>
      <c r="E16" s="75">
        <v>2300125.6</v>
      </c>
      <c r="F16" s="75">
        <v>2691403.62</v>
      </c>
      <c r="G16" s="75">
        <v>1161589.95</v>
      </c>
    </row>
    <row r="17" spans="1:7" x14ac:dyDescent="0.25">
      <c r="A17" s="58" t="s">
        <v>470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507</v>
      </c>
      <c r="B30" s="119">
        <f>B20+B6+B27</f>
        <v>0</v>
      </c>
      <c r="C30" s="119">
        <f t="shared" ref="C30:G30" si="3">C20+C6+C27</f>
        <v>0</v>
      </c>
      <c r="D30" s="119">
        <f t="shared" si="3"/>
        <v>1938445.41</v>
      </c>
      <c r="E30" s="119">
        <f t="shared" si="3"/>
        <v>2301396.7400000002</v>
      </c>
      <c r="F30" s="119">
        <f t="shared" si="3"/>
        <v>2691580.08</v>
      </c>
      <c r="G30" s="119">
        <f t="shared" si="3"/>
        <v>1161651.79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508</v>
      </c>
    </row>
    <row r="39" spans="1:7" x14ac:dyDescent="0.25">
      <c r="A39" t="s">
        <v>509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C11 B17:G30 B16:C16 B14:G15 B13:C13 F13:G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K38" sqref="K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510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5"/>
      <c r="G2" s="186"/>
    </row>
    <row r="3" spans="1:7" x14ac:dyDescent="0.25">
      <c r="A3" s="181" t="s">
        <v>511</v>
      </c>
      <c r="B3" s="182"/>
      <c r="C3" s="182"/>
      <c r="D3" s="182"/>
      <c r="E3" s="182"/>
      <c r="F3" s="182"/>
      <c r="G3" s="183"/>
    </row>
    <row r="4" spans="1:7" x14ac:dyDescent="0.25">
      <c r="A4" s="181" t="s">
        <v>3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501</v>
      </c>
      <c r="B5" s="7" t="s">
        <v>502</v>
      </c>
      <c r="C5" s="33" t="s">
        <v>503</v>
      </c>
      <c r="D5" s="33" t="s">
        <v>603</v>
      </c>
      <c r="E5" s="33" t="s">
        <v>602</v>
      </c>
      <c r="F5" s="33" t="s">
        <v>601</v>
      </c>
      <c r="G5" s="33" t="s">
        <v>600</v>
      </c>
    </row>
    <row r="6" spans="1:7" ht="15.75" customHeight="1" x14ac:dyDescent="0.25">
      <c r="A6" s="26" t="s">
        <v>486</v>
      </c>
      <c r="B6" s="119">
        <f t="shared" ref="B6:G6" si="0">SUM(B7:B15)</f>
        <v>0</v>
      </c>
      <c r="C6" s="119">
        <f t="shared" si="0"/>
        <v>0</v>
      </c>
      <c r="D6" s="119">
        <f t="shared" si="0"/>
        <v>1567793.1400000001</v>
      </c>
      <c r="E6" s="119">
        <f t="shared" si="0"/>
        <v>1990566.06</v>
      </c>
      <c r="F6" s="119">
        <f t="shared" si="0"/>
        <v>2149599.96</v>
      </c>
      <c r="G6" s="119">
        <f t="shared" si="0"/>
        <v>1097222.52</v>
      </c>
    </row>
    <row r="7" spans="1:7" x14ac:dyDescent="0.25">
      <c r="A7" s="58" t="s">
        <v>487</v>
      </c>
      <c r="B7" s="75">
        <v>0</v>
      </c>
      <c r="C7" s="75">
        <v>0</v>
      </c>
      <c r="D7" s="75">
        <v>1048763.26</v>
      </c>
      <c r="E7" s="75">
        <v>1393930.15</v>
      </c>
      <c r="F7" s="75">
        <v>1500440.78</v>
      </c>
      <c r="G7" s="75">
        <v>819694.94</v>
      </c>
    </row>
    <row r="8" spans="1:7" ht="15.75" customHeight="1" x14ac:dyDescent="0.25">
      <c r="A8" s="58" t="s">
        <v>488</v>
      </c>
      <c r="B8" s="75">
        <v>0</v>
      </c>
      <c r="C8" s="75">
        <v>0</v>
      </c>
      <c r="D8" s="75">
        <v>74533.100000000006</v>
      </c>
      <c r="E8" s="75">
        <v>93899.47</v>
      </c>
      <c r="F8" s="75">
        <v>131195.74</v>
      </c>
      <c r="G8" s="75">
        <v>72258.61</v>
      </c>
    </row>
    <row r="9" spans="1:7" x14ac:dyDescent="0.25">
      <c r="A9" s="58" t="s">
        <v>489</v>
      </c>
      <c r="B9" s="75">
        <v>0</v>
      </c>
      <c r="C9" s="75">
        <v>0</v>
      </c>
      <c r="D9" s="75">
        <v>277537.57</v>
      </c>
      <c r="E9" s="75">
        <v>323101.32</v>
      </c>
      <c r="F9" s="75">
        <v>451345.83</v>
      </c>
      <c r="G9" s="75">
        <v>184328.98</v>
      </c>
    </row>
    <row r="10" spans="1:7" x14ac:dyDescent="0.25">
      <c r="A10" s="58" t="s">
        <v>490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491</v>
      </c>
      <c r="B11" s="75">
        <v>0</v>
      </c>
      <c r="C11" s="75">
        <v>0</v>
      </c>
      <c r="D11" s="75">
        <v>166959.21</v>
      </c>
      <c r="E11" s="75">
        <v>179635.12</v>
      </c>
      <c r="F11" s="75">
        <v>66617.61</v>
      </c>
      <c r="G11" s="75">
        <v>20939.990000000002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487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0</v>
      </c>
      <c r="C28" s="119">
        <f t="shared" ref="C28:G28" si="2">C17+C6</f>
        <v>0</v>
      </c>
      <c r="D28" s="119">
        <f t="shared" si="2"/>
        <v>1567793.1400000001</v>
      </c>
      <c r="E28" s="119">
        <f t="shared" si="2"/>
        <v>1990566.06</v>
      </c>
      <c r="F28" s="119">
        <f t="shared" si="2"/>
        <v>2149599.96</v>
      </c>
      <c r="G28" s="119">
        <f t="shared" si="2"/>
        <v>1097222.52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512</v>
      </c>
    </row>
    <row r="32" spans="1:7" x14ac:dyDescent="0.25">
      <c r="A32" t="s">
        <v>513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C7 B8:C8 B9:C9 B12:G28 B11:C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zoomScale="75" zoomScaleNormal="75" workbookViewId="0">
      <selection activeCell="A69" sqref="A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514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IINSTITUTO MUICIPAL DE PLANEACION Y DESARROLLO DE APASEO EL GRANDE  (a)</v>
      </c>
      <c r="B2" s="185"/>
      <c r="C2" s="185"/>
      <c r="D2" s="185"/>
      <c r="E2" s="185"/>
      <c r="F2" s="186"/>
    </row>
    <row r="3" spans="1:6" x14ac:dyDescent="0.25">
      <c r="A3" s="181" t="s">
        <v>515</v>
      </c>
      <c r="B3" s="182"/>
      <c r="C3" s="182"/>
      <c r="D3" s="182"/>
      <c r="E3" s="182"/>
      <c r="F3" s="183"/>
    </row>
    <row r="4" spans="1:6" ht="30" x14ac:dyDescent="0.25">
      <c r="A4" s="139" t="s">
        <v>501</v>
      </c>
      <c r="B4" s="7" t="s">
        <v>516</v>
      </c>
      <c r="C4" s="33" t="s">
        <v>517</v>
      </c>
      <c r="D4" s="33" t="s">
        <v>518</v>
      </c>
      <c r="E4" s="33" t="s">
        <v>519</v>
      </c>
      <c r="F4" s="33" t="s">
        <v>520</v>
      </c>
    </row>
    <row r="5" spans="1:6" ht="15.75" customHeight="1" x14ac:dyDescent="0.25">
      <c r="A5" s="143" t="s">
        <v>521</v>
      </c>
      <c r="B5" s="148"/>
      <c r="C5" s="148"/>
      <c r="D5" s="148"/>
      <c r="E5" s="148"/>
      <c r="F5" s="148"/>
    </row>
    <row r="6" spans="1:6" ht="30" x14ac:dyDescent="0.25">
      <c r="A6" s="146" t="s">
        <v>522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524</v>
      </c>
      <c r="B9" s="145"/>
      <c r="C9" s="145"/>
      <c r="D9" s="145"/>
      <c r="E9" s="145"/>
      <c r="F9" s="145"/>
    </row>
    <row r="10" spans="1:6" x14ac:dyDescent="0.25">
      <c r="A10" s="146" t="s">
        <v>525</v>
      </c>
      <c r="B10" s="155"/>
      <c r="C10" s="155"/>
      <c r="D10" s="155"/>
      <c r="E10" s="155"/>
      <c r="F10" s="155"/>
    </row>
    <row r="11" spans="1:6" x14ac:dyDescent="0.25">
      <c r="A11" s="67" t="s">
        <v>526</v>
      </c>
      <c r="B11" s="155"/>
      <c r="C11" s="155"/>
      <c r="D11" s="155"/>
      <c r="E11" s="155"/>
      <c r="F11" s="155"/>
    </row>
    <row r="12" spans="1:6" x14ac:dyDescent="0.25">
      <c r="A12" s="67" t="s">
        <v>527</v>
      </c>
      <c r="B12" s="155"/>
      <c r="C12" s="155"/>
      <c r="D12" s="155"/>
      <c r="E12" s="155"/>
      <c r="F12" s="155"/>
    </row>
    <row r="13" spans="1:6" x14ac:dyDescent="0.25">
      <c r="A13" s="67" t="s">
        <v>528</v>
      </c>
      <c r="B13" s="155"/>
      <c r="C13" s="155"/>
      <c r="D13" s="155"/>
      <c r="E13" s="155"/>
      <c r="F13" s="155"/>
    </row>
    <row r="14" spans="1:6" x14ac:dyDescent="0.25">
      <c r="A14" s="146" t="s">
        <v>529</v>
      </c>
      <c r="B14" s="155"/>
      <c r="C14" s="155"/>
      <c r="D14" s="155"/>
      <c r="E14" s="155"/>
      <c r="F14" s="155"/>
    </row>
    <row r="15" spans="1:6" x14ac:dyDescent="0.25">
      <c r="A15" s="67" t="s">
        <v>526</v>
      </c>
      <c r="B15" s="155"/>
      <c r="C15" s="155"/>
      <c r="D15" s="155"/>
      <c r="E15" s="155"/>
      <c r="F15" s="155"/>
    </row>
    <row r="16" spans="1:6" x14ac:dyDescent="0.25">
      <c r="A16" s="67" t="s">
        <v>527</v>
      </c>
      <c r="B16" s="156"/>
      <c r="C16" s="156"/>
      <c r="D16" s="156"/>
      <c r="E16" s="156"/>
      <c r="F16" s="156"/>
    </row>
    <row r="17" spans="1:6" x14ac:dyDescent="0.25">
      <c r="A17" s="67" t="s">
        <v>528</v>
      </c>
      <c r="B17" s="157"/>
      <c r="C17" s="157"/>
      <c r="D17" s="157"/>
      <c r="E17" s="157"/>
      <c r="F17" s="157"/>
    </row>
    <row r="18" spans="1:6" x14ac:dyDescent="0.25">
      <c r="A18" s="146" t="s">
        <v>530</v>
      </c>
      <c r="B18" s="157"/>
      <c r="C18" s="157"/>
      <c r="D18" s="157"/>
      <c r="E18" s="157"/>
      <c r="F18" s="157"/>
    </row>
    <row r="19" spans="1:6" x14ac:dyDescent="0.25">
      <c r="A19" s="146" t="s">
        <v>531</v>
      </c>
      <c r="B19" s="157"/>
      <c r="C19" s="157"/>
      <c r="D19" s="157"/>
      <c r="E19" s="157"/>
      <c r="F19" s="157"/>
    </row>
    <row r="20" spans="1:6" x14ac:dyDescent="0.25">
      <c r="A20" s="146" t="s">
        <v>532</v>
      </c>
      <c r="B20" s="158"/>
      <c r="C20" s="158"/>
      <c r="D20" s="158"/>
      <c r="E20" s="158"/>
      <c r="F20" s="158"/>
    </row>
    <row r="21" spans="1:6" x14ac:dyDescent="0.25">
      <c r="A21" s="146" t="s">
        <v>533</v>
      </c>
      <c r="B21" s="158"/>
      <c r="C21" s="158"/>
      <c r="D21" s="158"/>
      <c r="E21" s="158"/>
      <c r="F21" s="158"/>
    </row>
    <row r="22" spans="1:6" x14ac:dyDescent="0.25">
      <c r="A22" s="146" t="s">
        <v>534</v>
      </c>
      <c r="B22" s="158"/>
      <c r="C22" s="158"/>
      <c r="D22" s="158"/>
      <c r="E22" s="158"/>
      <c r="F22" s="158"/>
    </row>
    <row r="23" spans="1:6" x14ac:dyDescent="0.25">
      <c r="A23" s="146" t="s">
        <v>535</v>
      </c>
      <c r="B23" s="158"/>
      <c r="C23" s="158"/>
      <c r="D23" s="158"/>
      <c r="E23" s="158"/>
      <c r="F23" s="158"/>
    </row>
    <row r="24" spans="1:6" x14ac:dyDescent="0.25">
      <c r="A24" s="146" t="s">
        <v>536</v>
      </c>
      <c r="B24" s="150"/>
      <c r="C24" s="150"/>
      <c r="D24" s="150"/>
      <c r="E24" s="150"/>
      <c r="F24" s="150"/>
    </row>
    <row r="25" spans="1:6" x14ac:dyDescent="0.25">
      <c r="A25" s="146" t="s">
        <v>537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538</v>
      </c>
      <c r="B27" s="149"/>
      <c r="C27" s="149"/>
      <c r="D27" s="149"/>
      <c r="E27" s="149"/>
      <c r="F27" s="149"/>
    </row>
    <row r="28" spans="1:6" x14ac:dyDescent="0.25">
      <c r="A28" s="146" t="s">
        <v>539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540</v>
      </c>
      <c r="B30" s="53"/>
      <c r="C30" s="53"/>
      <c r="D30" s="53"/>
      <c r="E30" s="53"/>
      <c r="F30" s="53"/>
    </row>
    <row r="31" spans="1:6" x14ac:dyDescent="0.25">
      <c r="A31" s="154" t="s">
        <v>525</v>
      </c>
      <c r="B31" s="91"/>
      <c r="C31" s="91"/>
      <c r="D31" s="91"/>
      <c r="E31" s="91"/>
      <c r="F31" s="91"/>
    </row>
    <row r="32" spans="1:6" x14ac:dyDescent="0.25">
      <c r="A32" s="154" t="s">
        <v>529</v>
      </c>
      <c r="B32" s="91"/>
      <c r="C32" s="91"/>
      <c r="D32" s="91"/>
      <c r="E32" s="91"/>
      <c r="F32" s="91"/>
    </row>
    <row r="33" spans="1:6" x14ac:dyDescent="0.25">
      <c r="A33" s="154" t="s">
        <v>541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542</v>
      </c>
      <c r="B35" s="53"/>
      <c r="C35" s="53"/>
      <c r="D35" s="53"/>
      <c r="E35" s="53"/>
      <c r="F35" s="53"/>
    </row>
    <row r="36" spans="1:6" x14ac:dyDescent="0.25">
      <c r="A36" s="154" t="s">
        <v>543</v>
      </c>
      <c r="B36" s="53"/>
      <c r="C36" s="53"/>
      <c r="D36" s="53"/>
      <c r="E36" s="53"/>
      <c r="F36" s="53"/>
    </row>
    <row r="37" spans="1:6" x14ac:dyDescent="0.25">
      <c r="A37" s="154" t="s">
        <v>544</v>
      </c>
      <c r="B37" s="53"/>
      <c r="C37" s="53"/>
      <c r="D37" s="53"/>
      <c r="E37" s="53"/>
      <c r="F37" s="53"/>
    </row>
    <row r="38" spans="1:6" x14ac:dyDescent="0.25">
      <c r="A38" s="154" t="s">
        <v>545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547</v>
      </c>
      <c r="B42" s="53"/>
      <c r="C42" s="53"/>
      <c r="D42" s="53"/>
      <c r="E42" s="53"/>
      <c r="F42" s="53"/>
    </row>
    <row r="43" spans="1:6" x14ac:dyDescent="0.25">
      <c r="A43" s="154" t="s">
        <v>548</v>
      </c>
      <c r="B43" s="91"/>
      <c r="C43" s="91"/>
      <c r="D43" s="91"/>
      <c r="E43" s="91"/>
      <c r="F43" s="91"/>
    </row>
    <row r="44" spans="1:6" x14ac:dyDescent="0.25">
      <c r="A44" s="154" t="s">
        <v>549</v>
      </c>
      <c r="B44" s="91"/>
      <c r="C44" s="91"/>
      <c r="D44" s="91"/>
      <c r="E44" s="91"/>
      <c r="F44" s="91"/>
    </row>
    <row r="45" spans="1:6" x14ac:dyDescent="0.25">
      <c r="A45" s="154" t="s">
        <v>550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551</v>
      </c>
      <c r="B47" s="53"/>
      <c r="C47" s="53"/>
      <c r="D47" s="53"/>
      <c r="E47" s="53"/>
      <c r="F47" s="53"/>
    </row>
    <row r="48" spans="1:6" x14ac:dyDescent="0.25">
      <c r="A48" s="154" t="s">
        <v>549</v>
      </c>
      <c r="B48" s="91"/>
      <c r="C48" s="91"/>
      <c r="D48" s="91"/>
      <c r="E48" s="91"/>
      <c r="F48" s="91"/>
    </row>
    <row r="49" spans="1:6" x14ac:dyDescent="0.25">
      <c r="A49" s="154" t="s">
        <v>550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552</v>
      </c>
      <c r="B51" s="53"/>
      <c r="C51" s="53"/>
      <c r="D51" s="53"/>
      <c r="E51" s="53"/>
      <c r="F51" s="53"/>
    </row>
    <row r="52" spans="1:6" x14ac:dyDescent="0.25">
      <c r="A52" s="154" t="s">
        <v>549</v>
      </c>
      <c r="B52" s="91"/>
      <c r="C52" s="91"/>
      <c r="D52" s="91"/>
      <c r="E52" s="91"/>
      <c r="F52" s="91"/>
    </row>
    <row r="53" spans="1:6" x14ac:dyDescent="0.25">
      <c r="A53" s="154" t="s">
        <v>550</v>
      </c>
      <c r="B53" s="91"/>
      <c r="C53" s="91"/>
      <c r="D53" s="91"/>
      <c r="E53" s="91"/>
      <c r="F53" s="91"/>
    </row>
    <row r="54" spans="1:6" x14ac:dyDescent="0.25">
      <c r="A54" s="154" t="s">
        <v>553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554</v>
      </c>
      <c r="B56" s="53"/>
      <c r="C56" s="53"/>
      <c r="D56" s="53"/>
      <c r="E56" s="53"/>
      <c r="F56" s="53"/>
    </row>
    <row r="57" spans="1:6" x14ac:dyDescent="0.25">
      <c r="A57" s="154" t="s">
        <v>549</v>
      </c>
      <c r="B57" s="91"/>
      <c r="C57" s="91"/>
      <c r="D57" s="91"/>
      <c r="E57" s="91"/>
      <c r="F57" s="91"/>
    </row>
    <row r="58" spans="1:6" x14ac:dyDescent="0.25">
      <c r="A58" s="154" t="s">
        <v>550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555</v>
      </c>
      <c r="B60" s="53"/>
      <c r="C60" s="53"/>
      <c r="D60" s="53"/>
      <c r="E60" s="53"/>
      <c r="F60" s="53"/>
    </row>
    <row r="61" spans="1:6" x14ac:dyDescent="0.25">
      <c r="A61" s="154" t="s">
        <v>556</v>
      </c>
      <c r="B61" s="141"/>
      <c r="C61" s="141"/>
      <c r="D61" s="141"/>
      <c r="E61" s="141"/>
      <c r="F61" s="141"/>
    </row>
    <row r="62" spans="1:6" x14ac:dyDescent="0.25">
      <c r="A62" s="154" t="s">
        <v>557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558</v>
      </c>
      <c r="B64" s="141"/>
      <c r="C64" s="141"/>
      <c r="D64" s="141"/>
      <c r="E64" s="141"/>
      <c r="F64" s="141"/>
    </row>
    <row r="65" spans="1:6" x14ac:dyDescent="0.25">
      <c r="A65" s="154" t="s">
        <v>559</v>
      </c>
      <c r="B65" s="141"/>
      <c r="C65" s="141"/>
      <c r="D65" s="141"/>
      <c r="E65" s="141"/>
      <c r="F65" s="141"/>
    </row>
    <row r="66" spans="1:6" x14ac:dyDescent="0.25">
      <c r="A66" s="154" t="s">
        <v>560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2" t="s">
        <v>604</v>
      </c>
      <c r="C69" s="162"/>
      <c r="D69" s="160"/>
      <c r="E69" s="160"/>
      <c r="F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455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7" t="s">
        <v>501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561</v>
      </c>
      <c r="C7" s="188"/>
      <c r="D7" s="188"/>
      <c r="E7" s="188"/>
      <c r="F7" s="188"/>
      <c r="G7" s="188"/>
    </row>
    <row r="8" spans="1:7" ht="30" x14ac:dyDescent="0.25">
      <c r="A8" s="71" t="s">
        <v>504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484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91" t="s">
        <v>572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561</v>
      </c>
      <c r="C7" s="188"/>
      <c r="D7" s="188"/>
      <c r="E7" s="188"/>
      <c r="F7" s="188"/>
      <c r="G7" s="188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499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501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576</v>
      </c>
    </row>
    <row r="7" spans="1:7" x14ac:dyDescent="0.25">
      <c r="A7" s="62" t="s">
        <v>504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588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589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510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IINSTITUTO MUICIPAL DE PLANEACION Y DESARROLLO DE APASEO EL GRANDE 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511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7" t="s">
        <v>572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590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588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589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514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IINSTITUTO MUICIPAL DE PLANEACION Y DESARROLLO DE APASEO EL GRANDE 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516</v>
      </c>
      <c r="C4" s="121" t="s">
        <v>517</v>
      </c>
      <c r="D4" s="121" t="s">
        <v>518</v>
      </c>
      <c r="E4" s="121" t="s">
        <v>519</v>
      </c>
      <c r="F4" s="121" t="s">
        <v>520</v>
      </c>
    </row>
    <row r="5" spans="1:6" ht="12.75" customHeight="1" x14ac:dyDescent="0.25">
      <c r="A5" s="18" t="s">
        <v>521</v>
      </c>
      <c r="B5" s="53"/>
      <c r="C5" s="53"/>
      <c r="D5" s="53"/>
      <c r="E5" s="53"/>
      <c r="F5" s="53"/>
    </row>
    <row r="6" spans="1:6" ht="30" x14ac:dyDescent="0.25">
      <c r="A6" s="59" t="s">
        <v>522</v>
      </c>
      <c r="B6" s="60"/>
      <c r="C6" s="60"/>
      <c r="D6" s="60"/>
      <c r="E6" s="60"/>
      <c r="F6" s="60"/>
    </row>
    <row r="7" spans="1:6" ht="15" x14ac:dyDescent="0.25">
      <c r="A7" s="59" t="s">
        <v>523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524</v>
      </c>
      <c r="B9" s="45"/>
      <c r="C9" s="45"/>
      <c r="D9" s="45"/>
      <c r="E9" s="45"/>
      <c r="F9" s="45"/>
    </row>
    <row r="10" spans="1:6" ht="15" x14ac:dyDescent="0.25">
      <c r="A10" s="59" t="s">
        <v>525</v>
      </c>
      <c r="B10" s="60"/>
      <c r="C10" s="60"/>
      <c r="D10" s="60"/>
      <c r="E10" s="60"/>
      <c r="F10" s="60"/>
    </row>
    <row r="11" spans="1:6" ht="15" x14ac:dyDescent="0.25">
      <c r="A11" s="80" t="s">
        <v>526</v>
      </c>
      <c r="B11" s="60"/>
      <c r="C11" s="60"/>
      <c r="D11" s="60"/>
      <c r="E11" s="60"/>
      <c r="F11" s="60"/>
    </row>
    <row r="12" spans="1:6" ht="15" x14ac:dyDescent="0.25">
      <c r="A12" s="80" t="s">
        <v>527</v>
      </c>
      <c r="B12" s="60"/>
      <c r="C12" s="60"/>
      <c r="D12" s="60"/>
      <c r="E12" s="60"/>
      <c r="F12" s="60"/>
    </row>
    <row r="13" spans="1:6" ht="15" x14ac:dyDescent="0.25">
      <c r="A13" s="80" t="s">
        <v>528</v>
      </c>
      <c r="B13" s="60"/>
      <c r="C13" s="60"/>
      <c r="D13" s="60"/>
      <c r="E13" s="60"/>
      <c r="F13" s="60"/>
    </row>
    <row r="14" spans="1:6" ht="15" x14ac:dyDescent="0.25">
      <c r="A14" s="59" t="s">
        <v>529</v>
      </c>
      <c r="B14" s="60"/>
      <c r="C14" s="60"/>
      <c r="D14" s="60"/>
      <c r="E14" s="60"/>
      <c r="F14" s="60"/>
    </row>
    <row r="15" spans="1:6" ht="15" x14ac:dyDescent="0.25">
      <c r="A15" s="80" t="s">
        <v>526</v>
      </c>
      <c r="B15" s="60"/>
      <c r="C15" s="60"/>
      <c r="D15" s="60"/>
      <c r="E15" s="60"/>
      <c r="F15" s="60"/>
    </row>
    <row r="16" spans="1:6" ht="15" x14ac:dyDescent="0.25">
      <c r="A16" s="80" t="s">
        <v>527</v>
      </c>
      <c r="B16" s="60"/>
      <c r="C16" s="60"/>
      <c r="D16" s="60"/>
      <c r="E16" s="60"/>
      <c r="F16" s="60"/>
    </row>
    <row r="17" spans="1:6" ht="15" x14ac:dyDescent="0.25">
      <c r="A17" s="80" t="s">
        <v>528</v>
      </c>
      <c r="B17" s="60"/>
      <c r="C17" s="60"/>
      <c r="D17" s="60"/>
      <c r="E17" s="60"/>
      <c r="F17" s="60"/>
    </row>
    <row r="18" spans="1:6" ht="15" x14ac:dyDescent="0.25">
      <c r="A18" s="59" t="s">
        <v>530</v>
      </c>
      <c r="B18" s="122"/>
      <c r="C18" s="60"/>
      <c r="D18" s="60"/>
      <c r="E18" s="60"/>
      <c r="F18" s="60"/>
    </row>
    <row r="19" spans="1:6" ht="15" x14ac:dyDescent="0.25">
      <c r="A19" s="59" t="s">
        <v>531</v>
      </c>
      <c r="B19" s="60"/>
      <c r="C19" s="60"/>
      <c r="D19" s="60"/>
      <c r="E19" s="60"/>
      <c r="F19" s="60"/>
    </row>
    <row r="20" spans="1:6" ht="30" x14ac:dyDescent="0.25">
      <c r="A20" s="59" t="s">
        <v>532</v>
      </c>
      <c r="B20" s="123"/>
      <c r="C20" s="123"/>
      <c r="D20" s="123"/>
      <c r="E20" s="123"/>
      <c r="F20" s="123"/>
    </row>
    <row r="21" spans="1:6" ht="30" x14ac:dyDescent="0.25">
      <c r="A21" s="59" t="s">
        <v>533</v>
      </c>
      <c r="B21" s="123"/>
      <c r="C21" s="123"/>
      <c r="D21" s="123"/>
      <c r="E21" s="123"/>
      <c r="F21" s="123"/>
    </row>
    <row r="22" spans="1:6" ht="30" x14ac:dyDescent="0.25">
      <c r="A22" s="59" t="s">
        <v>534</v>
      </c>
      <c r="B22" s="123"/>
      <c r="C22" s="123"/>
      <c r="D22" s="123"/>
      <c r="E22" s="123"/>
      <c r="F22" s="123"/>
    </row>
    <row r="23" spans="1:6" ht="15" x14ac:dyDescent="0.25">
      <c r="A23" s="59" t="s">
        <v>535</v>
      </c>
      <c r="B23" s="123"/>
      <c r="C23" s="123"/>
      <c r="D23" s="123"/>
      <c r="E23" s="123"/>
      <c r="F23" s="123"/>
    </row>
    <row r="24" spans="1:6" ht="15" x14ac:dyDescent="0.25">
      <c r="A24" s="59" t="s">
        <v>536</v>
      </c>
      <c r="B24" s="124"/>
      <c r="C24" s="60"/>
      <c r="D24" s="60"/>
      <c r="E24" s="60"/>
      <c r="F24" s="60"/>
    </row>
    <row r="25" spans="1:6" ht="15" x14ac:dyDescent="0.25">
      <c r="A25" s="59" t="s">
        <v>537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538</v>
      </c>
      <c r="B27" s="45"/>
      <c r="C27" s="45"/>
      <c r="D27" s="45"/>
      <c r="E27" s="45"/>
      <c r="F27" s="45"/>
    </row>
    <row r="28" spans="1:6" ht="15" x14ac:dyDescent="0.25">
      <c r="A28" s="59" t="s">
        <v>539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540</v>
      </c>
      <c r="B30" s="45"/>
      <c r="C30" s="45"/>
      <c r="D30" s="45"/>
      <c r="E30" s="45"/>
      <c r="F30" s="45"/>
    </row>
    <row r="31" spans="1:6" ht="15" x14ac:dyDescent="0.25">
      <c r="A31" s="59" t="s">
        <v>525</v>
      </c>
      <c r="B31" s="60"/>
      <c r="C31" s="60"/>
      <c r="D31" s="60"/>
      <c r="E31" s="60"/>
      <c r="F31" s="60"/>
    </row>
    <row r="32" spans="1:6" ht="15" x14ac:dyDescent="0.25">
      <c r="A32" s="59" t="s">
        <v>529</v>
      </c>
      <c r="B32" s="60"/>
      <c r="C32" s="60"/>
      <c r="D32" s="60"/>
      <c r="E32" s="60"/>
      <c r="F32" s="60"/>
    </row>
    <row r="33" spans="1:6" ht="15" x14ac:dyDescent="0.25">
      <c r="A33" s="59" t="s">
        <v>541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542</v>
      </c>
      <c r="B35" s="45"/>
      <c r="C35" s="45"/>
      <c r="D35" s="45"/>
      <c r="E35" s="45"/>
      <c r="F35" s="45"/>
    </row>
    <row r="36" spans="1:6" ht="15" x14ac:dyDescent="0.25">
      <c r="A36" s="59" t="s">
        <v>543</v>
      </c>
      <c r="B36" s="60"/>
      <c r="C36" s="60"/>
      <c r="D36" s="60"/>
      <c r="E36" s="60"/>
      <c r="F36" s="60"/>
    </row>
    <row r="37" spans="1:6" ht="15" x14ac:dyDescent="0.25">
      <c r="A37" s="59" t="s">
        <v>544</v>
      </c>
      <c r="B37" s="60"/>
      <c r="C37" s="60"/>
      <c r="D37" s="60"/>
      <c r="E37" s="60"/>
      <c r="F37" s="60"/>
    </row>
    <row r="38" spans="1:6" ht="15" x14ac:dyDescent="0.25">
      <c r="A38" s="59" t="s">
        <v>545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547</v>
      </c>
      <c r="B42" s="45"/>
      <c r="C42" s="45"/>
      <c r="D42" s="45"/>
      <c r="E42" s="45"/>
      <c r="F42" s="45"/>
    </row>
    <row r="43" spans="1:6" ht="15" x14ac:dyDescent="0.25">
      <c r="A43" s="59" t="s">
        <v>548</v>
      </c>
      <c r="B43" s="60"/>
      <c r="C43" s="60"/>
      <c r="D43" s="60"/>
      <c r="E43" s="60"/>
      <c r="F43" s="60"/>
    </row>
    <row r="44" spans="1:6" ht="15" x14ac:dyDescent="0.25">
      <c r="A44" s="59" t="s">
        <v>549</v>
      </c>
      <c r="B44" s="60"/>
      <c r="C44" s="60"/>
      <c r="D44" s="60"/>
      <c r="E44" s="60"/>
      <c r="F44" s="60"/>
    </row>
    <row r="45" spans="1:6" ht="15" x14ac:dyDescent="0.25">
      <c r="A45" s="59" t="s">
        <v>550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551</v>
      </c>
      <c r="B47" s="45"/>
      <c r="C47" s="45"/>
      <c r="D47" s="45"/>
      <c r="E47" s="45"/>
      <c r="F47" s="45"/>
    </row>
    <row r="48" spans="1:6" ht="15" x14ac:dyDescent="0.25">
      <c r="A48" s="59" t="s">
        <v>549</v>
      </c>
      <c r="B48" s="123"/>
      <c r="C48" s="123"/>
      <c r="D48" s="123"/>
      <c r="E48" s="123"/>
      <c r="F48" s="123"/>
    </row>
    <row r="49" spans="1:6" ht="15" x14ac:dyDescent="0.25">
      <c r="A49" s="59" t="s">
        <v>550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552</v>
      </c>
      <c r="B51" s="45"/>
      <c r="C51" s="45"/>
      <c r="D51" s="45"/>
      <c r="E51" s="45"/>
      <c r="F51" s="45"/>
    </row>
    <row r="52" spans="1:6" ht="15" x14ac:dyDescent="0.25">
      <c r="A52" s="59" t="s">
        <v>549</v>
      </c>
      <c r="B52" s="60"/>
      <c r="C52" s="60"/>
      <c r="D52" s="60"/>
      <c r="E52" s="60"/>
      <c r="F52" s="60"/>
    </row>
    <row r="53" spans="1:6" ht="15" x14ac:dyDescent="0.25">
      <c r="A53" s="59" t="s">
        <v>550</v>
      </c>
      <c r="B53" s="60"/>
      <c r="C53" s="60"/>
      <c r="D53" s="60"/>
      <c r="E53" s="60"/>
      <c r="F53" s="60"/>
    </row>
    <row r="54" spans="1:6" ht="15" x14ac:dyDescent="0.25">
      <c r="A54" s="59" t="s">
        <v>553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dcterms:created xsi:type="dcterms:W3CDTF">2023-03-16T22:14:51Z</dcterms:created>
  <dcterms:modified xsi:type="dcterms:W3CDTF">2025-04-23T15:43:18Z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