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13D9133A-D520-4690-A975-C989C9A6860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  <sheet name="Hoja1" sheetId="9" r:id="rId9"/>
  </sheets>
  <definedNames>
    <definedName name="_xlnm._FilterDatabase" localSheetId="1" hidden="1">ACT!$A$93:$C$212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8" l="1"/>
  <c r="C50" i="5" l="1"/>
  <c r="D62" i="5"/>
  <c r="C63" i="5"/>
  <c r="C62" i="5" s="1"/>
  <c r="D38" i="5"/>
  <c r="D29" i="5"/>
  <c r="C38" i="5"/>
  <c r="C29" i="5"/>
  <c r="D16" i="5"/>
  <c r="C16" i="5"/>
  <c r="C110" i="3"/>
  <c r="C191" i="2"/>
  <c r="C182" i="2"/>
  <c r="C181" i="2" s="1"/>
  <c r="C113" i="2"/>
  <c r="C103" i="2"/>
  <c r="C96" i="2"/>
  <c r="C95" i="2" s="1"/>
  <c r="C36" i="2"/>
  <c r="C64" i="2"/>
  <c r="D44" i="5" l="1"/>
  <c r="C94" i="2"/>
  <c r="H3" i="8"/>
  <c r="H2" i="8"/>
  <c r="H1" i="8"/>
  <c r="A1" i="8"/>
  <c r="C31" i="7"/>
  <c r="C8" i="7"/>
  <c r="C16" i="6"/>
  <c r="C8" i="6"/>
  <c r="C21" i="6" s="1"/>
  <c r="D136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C40" i="7" l="1"/>
  <c r="A1" i="7"/>
  <c r="A1" i="6"/>
  <c r="A1" i="5"/>
  <c r="A1" i="4"/>
  <c r="A3" i="7"/>
  <c r="A3" i="6"/>
  <c r="A3" i="5"/>
  <c r="A3" i="4"/>
  <c r="C136" i="5"/>
</calcChain>
</file>

<file path=xl/sharedStrings.xml><?xml version="1.0" encoding="utf-8"?>
<sst xmlns="http://schemas.openxmlformats.org/spreadsheetml/2006/main" count="830" uniqueCount="589">
  <si>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</si>
  <si>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</si>
  <si>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</si>
  <si>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</si>
  <si>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</si>
  <si>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</si>
  <si>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</si>
  <si>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</si>
  <si>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</si>
  <si>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</si>
  <si>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</si>
  <si>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</si>
  <si>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</si>
  <si>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</si>
  <si>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</si>
  <si>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</si>
  <si>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</si>
  <si>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</si>
  <si>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</si>
  <si>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</si>
  <si>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</si>
  <si>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</si>
  <si>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</si>
  <si>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</si>
  <si>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</si>
  <si>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</si>
  <si>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</si>
  <si>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</si>
  <si>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</si>
  <si>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</si>
  <si>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</si>
  <si>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</si>
  <si>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</si>
  <si>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</si>
  <si>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</si>
  <si>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</si>
  <si>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</si>
  <si>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</si>
  <si>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</si>
  <si>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</si>
  <si>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</si>
  <si>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</si>
  <si>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</si>
  <si>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</si>
  <si>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</si>
  <si>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</si>
  <si>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</si>
  <si>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</si>
  <si>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</si>
  <si>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</si>
  <si>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</si>
  <si>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</si>
  <si>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</si>
  <si>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</si>
  <si>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</si>
  <si>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</si>
  <si>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</si>
  <si>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</si>
  <si>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</si>
  <si>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</si>
  <si>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</si>
  <si>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</si>
  <si>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</si>
  <si>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</si>
  <si>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</si>
  <si>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</si>
  <si>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</si>
  <si>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</si>
  <si>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</si>
  <si>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</si>
  <si>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</si>
  <si>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</si>
  <si>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</si>
  <si>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</si>
  <si>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</si>
  <si>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</si>
  <si>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</si>
  <si>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</si>
  <si>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</si>
  <si>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</si>
  <si>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</si>
  <si>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</si>
  <si>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</si>
  <si>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</si>
  <si>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</si>
  <si>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</si>
  <si>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</si>
  <si>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</si>
  <si>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</si>
  <si>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</si>
  <si>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</si>
  <si>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</si>
  <si>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</si>
  <si>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</si>
  <si>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</si>
  <si>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</si>
  <si>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</si>
  <si>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</si>
  <si>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</si>
  <si>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</si>
  <si>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</si>
  <si>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</si>
  <si>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</si>
  <si>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</si>
  <si>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</si>
  <si>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</si>
  <si>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</si>
  <si>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</si>
  <si>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</si>
  <si>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</si>
  <si>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</si>
  <si>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</si>
  <si>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</si>
  <si>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</si>
  <si>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</si>
  <si>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</si>
  <si>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</si>
  <si>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</si>
  <si>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</si>
  <si>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</si>
  <si>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</si>
  <si>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</si>
  <si>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</si>
  <si>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</si>
  <si>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</si>
  <si>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</si>
  <si>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</si>
  <si>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</si>
  <si>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</si>
  <si>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</si>
  <si>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</si>
  <si>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</si>
  <si>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</si>
  <si>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</si>
  <si>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</si>
  <si>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</si>
  <si>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</si>
  <si>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</si>
  <si>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</si>
  <si>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</si>
  <si>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</si>
  <si>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</si>
  <si>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</si>
  <si>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</si>
  <si>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</si>
  <si>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</si>
  <si>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</si>
  <si>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</si>
  <si>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</si>
  <si>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</si>
  <si>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</si>
  <si>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</si>
  <si>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</si>
  <si>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</si>
  <si>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</si>
  <si>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</si>
  <si>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</si>
  <si>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</si>
  <si>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</si>
  <si>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</si>
  <si>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</si>
  <si>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</si>
  <si>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</si>
  <si>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</si>
  <si>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</si>
  <si>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</si>
  <si>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</si>
  <si>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</si>
  <si>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</si>
  <si>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</si>
  <si>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</si>
  <si>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</si>
  <si>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</si>
  <si>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</si>
  <si>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</si>
  <si>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</si>
  <si>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</si>
  <si>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</si>
  <si>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</si>
  <si>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</si>
  <si>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</si>
  <si>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</si>
  <si>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</si>
  <si>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</si>
  <si>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</si>
  <si>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</si>
  <si>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</si>
  <si>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</si>
  <si>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</si>
  <si>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</si>
  <si>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</si>
  <si>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</si>
  <si>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</si>
  <si>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</si>
  <si>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</si>
  <si>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</si>
  <si>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</si>
  <si>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</si>
  <si>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</si>
  <si>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</si>
  <si>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</si>
  <si>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</si>
  <si>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</si>
  <si>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</si>
  <si>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</si>
  <si>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</si>
  <si>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</si>
  <si>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</si>
  <si>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</si>
  <si>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</si>
  <si>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</si>
  <si>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</si>
  <si>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</si>
  <si>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</si>
  <si>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</si>
  <si>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</si>
  <si>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</si>
  <si>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</si>
  <si>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</si>
  <si>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</si>
  <si>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</si>
  <si>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</si>
  <si>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</si>
  <si>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</si>
  <si>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</si>
  <si>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</si>
  <si>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</si>
  <si>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</si>
  <si>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</si>
  <si>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</si>
  <si>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</si>
  <si>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</si>
  <si>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</si>
  <si>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</si>
  <si>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</si>
  <si>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</si>
  <si>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</si>
  <si>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</si>
  <si>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</si>
  <si>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</si>
  <si>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</si>
  <si>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</si>
  <si>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</si>
  <si>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</si>
  <si>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</si>
  <si>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</si>
  <si>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</si>
  <si>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</si>
  <si>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</si>
  <si>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</si>
  <si>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</si>
  <si>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</si>
  <si>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</si>
  <si>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</si>
  <si>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</si>
  <si>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</si>
  <si>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</si>
  <si>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</si>
  <si>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</si>
  <si>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</si>
  <si>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</si>
  <si>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</si>
  <si>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</si>
  <si>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</si>
  <si>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</si>
  <si>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</si>
  <si>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</si>
  <si>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</si>
  <si>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</si>
  <si>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</si>
  <si>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</si>
  <si>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</si>
  <si>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</si>
  <si>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</si>
  <si>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</si>
  <si>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</si>
  <si>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</si>
  <si>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</si>
  <si>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</si>
  <si>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</si>
  <si>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</si>
  <si>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</si>
  <si>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</si>
  <si>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</si>
  <si>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</si>
  <si>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</si>
  <si>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</si>
  <si>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</si>
  <si>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</si>
  <si>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</si>
  <si>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</si>
  <si>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</si>
  <si>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</si>
  <si>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</si>
  <si>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</si>
  <si>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</si>
  <si>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</si>
  <si>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</si>
  <si>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</si>
  <si>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</si>
  <si>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</si>
  <si>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</si>
  <si>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</si>
  <si>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</si>
  <si>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</si>
  <si>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</si>
  <si>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</si>
  <si>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</si>
  <si>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</si>
  <si>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</si>
  <si>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</si>
  <si>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</si>
  <si>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</si>
  <si>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</si>
  <si>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</si>
  <si>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</si>
  <si>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</si>
  <si>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</si>
  <si>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</si>
  <si>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</si>
  <si>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</si>
  <si>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</si>
  <si>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</si>
  <si>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</si>
  <si>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</si>
  <si>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</si>
  <si>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</si>
  <si>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</si>
  <si>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</si>
  <si>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</si>
  <si>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</si>
  <si>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</si>
  <si>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</si>
  <si>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</si>
  <si>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</si>
  <si>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</si>
  <si>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</si>
  <si>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</si>
  <si>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</si>
  <si>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</si>
  <si>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</si>
  <si>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</si>
  <si>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</si>
  <si>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</si>
  <si>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</si>
  <si>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</si>
  <si>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</si>
  <si>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</si>
  <si>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</si>
  <si>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</si>
  <si>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</si>
  <si>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</si>
  <si>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</si>
  <si>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</si>
  <si>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</si>
  <si>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</si>
  <si>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</si>
  <si>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</si>
  <si>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</si>
  <si>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</si>
  <si>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</si>
  <si>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</si>
  <si>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</si>
  <si>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</si>
  <si>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</si>
  <si>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</si>
  <si>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</si>
  <si>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</si>
  <si>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</si>
  <si>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</si>
  <si>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</si>
  <si>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</si>
  <si>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</si>
  <si>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</si>
  <si>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</si>
  <si>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</si>
  <si>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</si>
  <si>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</si>
  <si>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</si>
  <si>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</si>
  <si>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</si>
  <si>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</si>
  <si>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</si>
  <si>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</si>
  <si>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</si>
  <si>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</si>
  <si>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</si>
  <si>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</si>
  <si>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</si>
  <si>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</si>
  <si>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</si>
  <si>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</si>
  <si>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</si>
  <si>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</si>
  <si>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</si>
  <si>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</si>
  <si>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</si>
  <si>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</si>
  <si>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</si>
  <si>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</si>
  <si>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</si>
  <si>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</si>
  <si>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</si>
  <si>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</si>
  <si>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</si>
  <si>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</si>
  <si>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</si>
  <si>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</si>
  <si>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</si>
  <si>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</si>
  <si>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</si>
  <si>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</si>
  <si>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</si>
  <si>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</si>
  <si>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</si>
  <si>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</si>
  <si>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</si>
  <si>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</si>
  <si>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</si>
  <si>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</si>
  <si>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</si>
  <si>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</si>
  <si>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</si>
  <si>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</si>
  <si>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</si>
  <si>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</si>
  <si>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</si>
  <si>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</si>
  <si>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</si>
  <si>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</si>
  <si>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</si>
  <si>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</si>
  <si>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</si>
  <si>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</si>
  <si>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</si>
  <si>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</si>
  <si>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</si>
  <si>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</si>
  <si>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</si>
  <si>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</si>
  <si>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</si>
  <si>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</si>
  <si>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</si>
  <si>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</si>
  <si>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</si>
  <si>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</si>
  <si>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</si>
  <si>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</si>
  <si>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</si>
  <si>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</si>
  <si>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</si>
  <si>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</si>
  <si>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</si>
  <si>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</si>
  <si>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</si>
  <si>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</si>
  <si>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</si>
  <si>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</si>
  <si>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</si>
  <si>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</si>
  <si>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</si>
  <si>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</si>
  <si>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</si>
  <si>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</si>
  <si>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</si>
  <si>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</si>
  <si>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</si>
  <si>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</si>
  <si>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</si>
  <si>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</si>
  <si>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</si>
  <si>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</si>
  <si>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</si>
  <si>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</si>
  <si>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</si>
  <si>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</si>
  <si>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</si>
  <si>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</si>
  <si>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</si>
  <si>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</si>
  <si>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</si>
  <si>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</si>
  <si>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</si>
  <si>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</si>
  <si>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</si>
  <si>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</si>
  <si>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</si>
  <si>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</si>
  <si>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</si>
  <si>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</si>
  <si>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</si>
  <si>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</si>
  <si>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</si>
  <si>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</si>
  <si>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</si>
  <si>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</si>
  <si>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</si>
  <si>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</si>
  <si>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</si>
  <si>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</si>
  <si>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</si>
  <si>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</si>
  <si>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</si>
  <si>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</si>
  <si>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</si>
  <si>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</si>
  <si>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</si>
  <si>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</si>
  <si>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</si>
  <si>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</si>
  <si>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</si>
  <si>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</si>
  <si>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</si>
  <si>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</si>
  <si>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</si>
  <si>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</si>
  <si>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</si>
  <si>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</si>
  <si>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</si>
  <si>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</si>
  <si>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</si>
  <si>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</si>
  <si>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</si>
  <si>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</si>
  <si>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</si>
  <si>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</si>
  <si>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</si>
  <si>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</si>
  <si>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</si>
  <si>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</si>
  <si>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</si>
  <si>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</si>
  <si>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</si>
  <si>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</si>
  <si>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</si>
  <si>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</si>
  <si>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</si>
  <si>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</si>
  <si>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</si>
  <si>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</si>
  <si>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</si>
  <si>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</si>
  <si>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</si>
  <si>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</si>
  <si>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</si>
  <si>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</si>
  <si>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</si>
  <si>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</si>
  <si>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</si>
  <si>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</si>
  <si>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</si>
  <si>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</si>
  <si>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</si>
  <si>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</si>
  <si>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</si>
  <si>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</si>
  <si>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</si>
  <si>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</si>
  <si>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</si>
  <si>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</si>
  <si>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</si>
  <si>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</si>
  <si>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</si>
  <si>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</si>
  <si>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</si>
  <si>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</si>
  <si>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</si>
  <si>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</si>
  <si>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</si>
  <si>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</si>
  <si>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</si>
  <si>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</si>
  <si>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</si>
  <si>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</si>
  <si>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</si>
  <si>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</si>
  <si>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</si>
  <si>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</si>
  <si>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</si>
  <si>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</si>
  <si>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</si>
  <si>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</si>
  <si>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</si>
  <si>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</si>
  <si>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</si>
  <si>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INSTITUTO MUNICIPAL DE PLANEACION Y DESARROLLO DE APASEO EL GRANDE </t>
  </si>
  <si>
    <t>SON  RESPONSABILIDAD DEL EMISOR.</t>
  </si>
  <si>
    <t xml:space="preserve">Bajo protesta de decir verdad declaramos que los Estados Financieros y sus notas, son razonablemente correctos y </t>
  </si>
  <si>
    <t>Del 1 DE ENERO 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</si>
</sst>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13"/>
  </cellStyleXfs>
  <cellXfs count="128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7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13" fillId="0" borderId="13" xfId="1" applyNumberFormat="1" applyFont="1"/>
    <xf numFmtId="0" fontId="14" fillId="0" borderId="0" xfId="0" applyFont="1"/>
    <xf numFmtId="0" fontId="1" fillId="0" borderId="0" xfId="0" applyFont="1"/>
    <xf numFmtId="0" fontId="1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2">
    <cellStyle name="Normal" xfId="0" builtinId="0"/>
    <cellStyle name="Normal 2 3" xfId="1" xr:uid="{0B86176A-B4A4-410E-9AA2-3A5198AC1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44</xdr:row>
      <xdr:rowOff>342900</xdr:rowOff>
    </xdr:from>
    <xdr:to>
      <xdr:col>1</xdr:col>
      <xdr:colOff>2047875</xdr:colOff>
      <xdr:row>50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529E63-333E-4D24-ADE1-72F04FED5BD6}"/>
            </a:ext>
          </a:extLst>
        </xdr:cNvPr>
        <xdr:cNvSpPr txBox="1"/>
      </xdr:nvSpPr>
      <xdr:spPr>
        <a:xfrm>
          <a:off x="38100" y="60674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</a:t>
          </a:r>
          <a:r>
            <a:rPr lang="es-MX" sz="900" b="1" baseline="0"/>
            <a:t>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2676525</xdr:colOff>
      <xdr:row>44</xdr:row>
      <xdr:rowOff>323850</xdr:rowOff>
    </xdr:from>
    <xdr:to>
      <xdr:col>2</xdr:col>
      <xdr:colOff>752475</xdr:colOff>
      <xdr:row>50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18A58F4-A064-48FB-B941-C6B02B34BAE9}"/>
            </a:ext>
          </a:extLst>
        </xdr:cNvPr>
        <xdr:cNvSpPr txBox="1"/>
      </xdr:nvSpPr>
      <xdr:spPr>
        <a:xfrm>
          <a:off x="3667125" y="6048375"/>
          <a:ext cx="3000375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 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0</xdr:row>
      <xdr:rowOff>66675</xdr:rowOff>
    </xdr:from>
    <xdr:to>
      <xdr:col>0</xdr:col>
      <xdr:colOff>857251</xdr:colOff>
      <xdr:row>3</xdr:row>
      <xdr:rowOff>114301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9BD1DD-D065-4163-8344-4E83547F1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6675"/>
          <a:ext cx="857250" cy="476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214</xdr:row>
      <xdr:rowOff>76200</xdr:rowOff>
    </xdr:from>
    <xdr:to>
      <xdr:col>1</xdr:col>
      <xdr:colOff>2343150</xdr:colOff>
      <xdr:row>220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196DAA-DDF5-415B-9E43-0D6841C8E9E8}"/>
            </a:ext>
          </a:extLst>
        </xdr:cNvPr>
        <xdr:cNvSpPr txBox="1"/>
      </xdr:nvSpPr>
      <xdr:spPr>
        <a:xfrm>
          <a:off x="9525" y="266890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4610100</xdr:colOff>
      <xdr:row>214</xdr:row>
      <xdr:rowOff>19050</xdr:rowOff>
    </xdr:from>
    <xdr:to>
      <xdr:col>5</xdr:col>
      <xdr:colOff>19050</xdr:colOff>
      <xdr:row>220</xdr:row>
      <xdr:rowOff>47625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B9A277C-F4D5-49CC-A510-58BE72263905}"/>
            </a:ext>
          </a:extLst>
        </xdr:cNvPr>
        <xdr:cNvSpPr txBox="1"/>
      </xdr:nvSpPr>
      <xdr:spPr>
        <a:xfrm>
          <a:off x="5276850" y="26631900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238125</xdr:colOff>
      <xdr:row>3</xdr:row>
      <xdr:rowOff>133351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34920A-85F2-45A3-9F5E-5266C05F8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857250" cy="476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333375</xdr:colOff>
      <xdr:row>3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58D5A5-A030-4456-B1CF-BA182822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857250" cy="47625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173</xdr:row>
      <xdr:rowOff>66675</xdr:rowOff>
    </xdr:from>
    <xdr:to>
      <xdr:col>1</xdr:col>
      <xdr:colOff>2381250</xdr:colOff>
      <xdr:row>178</xdr:row>
      <xdr:rowOff>180975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40CA5E-43E8-46E1-A962-2164FC7D22CB}"/>
            </a:ext>
          </a:extLst>
        </xdr:cNvPr>
        <xdr:cNvSpPr txBox="1"/>
      </xdr:nvSpPr>
      <xdr:spPr>
        <a:xfrm>
          <a:off x="47625" y="216312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173</xdr:row>
      <xdr:rowOff>47624</xdr:rowOff>
    </xdr:from>
    <xdr:to>
      <xdr:col>4</xdr:col>
      <xdr:colOff>628650</xdr:colOff>
      <xdr:row>179</xdr:row>
      <xdr:rowOff>76199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1FE6AE0-3F6C-432D-BBDB-ABFBFE0E17D8}"/>
            </a:ext>
          </a:extLst>
        </xdr:cNvPr>
        <xdr:cNvSpPr txBox="1"/>
      </xdr:nvSpPr>
      <xdr:spPr>
        <a:xfrm>
          <a:off x="4972050" y="21612224"/>
          <a:ext cx="3000375" cy="1171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</xdr:row>
      <xdr:rowOff>0</xdr:rowOff>
    </xdr:from>
    <xdr:to>
      <xdr:col>1</xdr:col>
      <xdr:colOff>2343150</xdr:colOff>
      <xdr:row>35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8ACA57F-CEED-4CF3-9E75-22C7D730AC0C}"/>
            </a:ext>
          </a:extLst>
        </xdr:cNvPr>
        <xdr:cNvSpPr txBox="1"/>
      </xdr:nvSpPr>
      <xdr:spPr>
        <a:xfrm>
          <a:off x="9525" y="37909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47625</xdr:colOff>
      <xdr:row>30</xdr:row>
      <xdr:rowOff>66674</xdr:rowOff>
    </xdr:from>
    <xdr:to>
      <xdr:col>4</xdr:col>
      <xdr:colOff>400050</xdr:colOff>
      <xdr:row>36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B97B8DF-8273-4423-83DF-6EBBF485A3B7}"/>
            </a:ext>
          </a:extLst>
        </xdr:cNvPr>
        <xdr:cNvSpPr txBox="1"/>
      </xdr:nvSpPr>
      <xdr:spPr>
        <a:xfrm>
          <a:off x="3924300" y="3857624"/>
          <a:ext cx="300037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47625</xdr:colOff>
      <xdr:row>0</xdr:row>
      <xdr:rowOff>85725</xdr:rowOff>
    </xdr:from>
    <xdr:to>
      <xdr:col>1</xdr:col>
      <xdr:colOff>171450</xdr:colOff>
      <xdr:row>3</xdr:row>
      <xdr:rowOff>114302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0E44A7-58C9-49D5-8544-028463525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790575" cy="457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138</xdr:row>
      <xdr:rowOff>0</xdr:rowOff>
    </xdr:from>
    <xdr:to>
      <xdr:col>1</xdr:col>
      <xdr:colOff>2333625</xdr:colOff>
      <xdr:row>143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737F34-D5A2-4363-A2EB-8A25263CBED5}"/>
            </a:ext>
          </a:extLst>
        </xdr:cNvPr>
        <xdr:cNvSpPr txBox="1"/>
      </xdr:nvSpPr>
      <xdr:spPr>
        <a:xfrm>
          <a:off x="0" y="185451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3324225</xdr:colOff>
      <xdr:row>138</xdr:row>
      <xdr:rowOff>47625</xdr:rowOff>
    </xdr:from>
    <xdr:to>
      <xdr:col>3</xdr:col>
      <xdr:colOff>1085850</xdr:colOff>
      <xdr:row>144</xdr:row>
      <xdr:rowOff>161925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5013A84-CF09-4770-B100-31CAAAC68088}"/>
            </a:ext>
          </a:extLst>
        </xdr:cNvPr>
        <xdr:cNvSpPr txBox="1"/>
      </xdr:nvSpPr>
      <xdr:spPr>
        <a:xfrm>
          <a:off x="3990975" y="18592800"/>
          <a:ext cx="300037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47625</xdr:colOff>
      <xdr:row>3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4F753A-BD23-4E88-A3CB-884368B9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714375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190499</xdr:rowOff>
    </xdr:from>
    <xdr:to>
      <xdr:col>1</xdr:col>
      <xdr:colOff>2809875</xdr:colOff>
      <xdr:row>30</xdr:row>
      <xdr:rowOff>104774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DC0050-072A-456D-9836-4C99C955C727}"/>
            </a:ext>
          </a:extLst>
        </xdr:cNvPr>
        <xdr:cNvSpPr txBox="1"/>
      </xdr:nvSpPr>
      <xdr:spPr>
        <a:xfrm>
          <a:off x="266700" y="3009899"/>
          <a:ext cx="2809875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3000376</xdr:colOff>
      <xdr:row>24</xdr:row>
      <xdr:rowOff>28574</xdr:rowOff>
    </xdr:from>
    <xdr:to>
      <xdr:col>3</xdr:col>
      <xdr:colOff>285751</xdr:colOff>
      <xdr:row>30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8D0D77-52A3-47A5-BD10-F8A6E62C53B3}"/>
            </a:ext>
          </a:extLst>
        </xdr:cNvPr>
        <xdr:cNvSpPr txBox="1"/>
      </xdr:nvSpPr>
      <xdr:spPr>
        <a:xfrm>
          <a:off x="3267076" y="3038474"/>
          <a:ext cx="2686050" cy="1238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361951</xdr:colOff>
      <xdr:row>3</xdr:row>
      <xdr:rowOff>19051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49CEAE-744F-410C-B568-D2ECD3CC8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2876"/>
          <a:ext cx="62865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42</xdr:row>
      <xdr:rowOff>66675</xdr:rowOff>
    </xdr:from>
    <xdr:to>
      <xdr:col>1</xdr:col>
      <xdr:colOff>2857500</xdr:colOff>
      <xdr:row>47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8673EE-D52F-45A6-9072-B725D93A7482}"/>
            </a:ext>
          </a:extLst>
        </xdr:cNvPr>
        <xdr:cNvSpPr txBox="1"/>
      </xdr:nvSpPr>
      <xdr:spPr>
        <a:xfrm>
          <a:off x="304800" y="5257800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1</xdr:col>
      <xdr:colOff>3752850</xdr:colOff>
      <xdr:row>42</xdr:row>
      <xdr:rowOff>47625</xdr:rowOff>
    </xdr:from>
    <xdr:to>
      <xdr:col>4</xdr:col>
      <xdr:colOff>200025</xdr:colOff>
      <xdr:row>48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5D683E0-2459-4D73-8E79-AEA97C84B11E}"/>
            </a:ext>
          </a:extLst>
        </xdr:cNvPr>
        <xdr:cNvSpPr txBox="1"/>
      </xdr:nvSpPr>
      <xdr:spPr>
        <a:xfrm>
          <a:off x="4010025" y="5238750"/>
          <a:ext cx="254317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 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371475</xdr:colOff>
      <xdr:row>2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C6E6B6B-FC54-4897-8584-86E0E25FC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28650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59</xdr:row>
      <xdr:rowOff>38100</xdr:rowOff>
    </xdr:from>
    <xdr:to>
      <xdr:col>1</xdr:col>
      <xdr:colOff>2009775</xdr:colOff>
      <xdr:row>64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0F3624-7F81-49A6-9F42-43650C96FADA}"/>
            </a:ext>
          </a:extLst>
        </xdr:cNvPr>
        <xdr:cNvSpPr txBox="1"/>
      </xdr:nvSpPr>
      <xdr:spPr>
        <a:xfrm>
          <a:off x="57150" y="7610475"/>
          <a:ext cx="28098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</a:t>
          </a:r>
          <a:r>
            <a:rPr lang="es-MX" sz="900" b="1" baseline="0"/>
            <a:t> FRANCISCO JAVIER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685800</xdr:colOff>
      <xdr:row>59</xdr:row>
      <xdr:rowOff>9524</xdr:rowOff>
    </xdr:from>
    <xdr:to>
      <xdr:col>6</xdr:col>
      <xdr:colOff>161925</xdr:colOff>
      <xdr:row>65</xdr:row>
      <xdr:rowOff>57149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2E63DFF-3040-43A7-9250-CF114E99BED8}"/>
            </a:ext>
          </a:extLst>
        </xdr:cNvPr>
        <xdr:cNvSpPr txBox="1"/>
      </xdr:nvSpPr>
      <xdr:spPr>
        <a:xfrm>
          <a:off x="7410450" y="7581899"/>
          <a:ext cx="2647950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ALMA</a:t>
          </a:r>
          <a:r>
            <a:rPr lang="es-MX" sz="900" b="1" baseline="0"/>
            <a:t> DELIA RAMIREZ GUERRA</a:t>
          </a:r>
        </a:p>
        <a:p>
          <a:pPr algn="ctr"/>
          <a:r>
            <a:rPr lang="es-MX" sz="900" b="1" baseline="0"/>
            <a:t>COORDINADOR ADMINISTRATIVA Y DE RECURSOS HUMANOS DEL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752475</xdr:colOff>
      <xdr:row>3</xdr:row>
      <xdr:rowOff>85724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D00F19-D81C-4E65-B8C0-8A01E608F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752475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workbookViewId="0">
      <selection activeCell="E55" sqref="E54:F55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09" t="s">
        <v>585</v>
      </c>
      <c r="B1" s="110"/>
      <c r="C1" s="76" t="s">
        <v>0</v>
      </c>
      <c r="D1" s="77">
        <v>2025</v>
      </c>
    </row>
    <row r="2" spans="1:4" ht="11.25" customHeight="1" x14ac:dyDescent="0.25">
      <c r="A2" s="111" t="s">
        <v>1</v>
      </c>
      <c r="B2" s="112"/>
      <c r="C2" s="78" t="s">
        <v>2</v>
      </c>
      <c r="D2" s="79" t="s">
        <v>3</v>
      </c>
    </row>
    <row r="3" spans="1:4" ht="11.25" customHeight="1" x14ac:dyDescent="0.25">
      <c r="A3" s="111" t="s">
        <v>588</v>
      </c>
      <c r="B3" s="112"/>
      <c r="C3" s="78" t="s">
        <v>4</v>
      </c>
      <c r="D3" s="80">
        <v>1</v>
      </c>
    </row>
    <row r="4" spans="1:4" ht="11.25" customHeight="1" x14ac:dyDescent="0.25">
      <c r="A4" s="115" t="s">
        <v>5</v>
      </c>
      <c r="B4" s="116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2" ht="9.75" customHeight="1" x14ac:dyDescent="0.25">
      <c r="A35" s="11" t="s">
        <v>56</v>
      </c>
      <c r="B35" s="81" t="s">
        <v>57</v>
      </c>
    </row>
    <row r="36" spans="1:2" ht="9.75" customHeight="1" x14ac:dyDescent="0.25">
      <c r="A36" s="11" t="s">
        <v>58</v>
      </c>
      <c r="B36" s="81" t="s">
        <v>59</v>
      </c>
    </row>
    <row r="37" spans="1:2" ht="9.75" customHeight="1" x14ac:dyDescent="0.25">
      <c r="A37" s="8"/>
      <c r="B37" s="12"/>
    </row>
    <row r="38" spans="1:2" ht="9.75" customHeight="1" x14ac:dyDescent="0.25">
      <c r="A38" s="8"/>
      <c r="B38" s="9" t="s">
        <v>60</v>
      </c>
    </row>
    <row r="39" spans="1:2" ht="9.75" customHeight="1" x14ac:dyDescent="0.25">
      <c r="A39" s="8" t="s">
        <v>61</v>
      </c>
      <c r="B39" s="81" t="s">
        <v>62</v>
      </c>
    </row>
    <row r="40" spans="1:2" ht="9.75" customHeight="1" x14ac:dyDescent="0.25">
      <c r="A40" s="8"/>
      <c r="B40" s="81" t="s">
        <v>63</v>
      </c>
    </row>
    <row r="41" spans="1:2" ht="9.75" customHeight="1" x14ac:dyDescent="0.25">
      <c r="A41" s="8"/>
      <c r="B41" s="13" t="s">
        <v>64</v>
      </c>
    </row>
    <row r="42" spans="1:2" ht="9.75" customHeight="1" x14ac:dyDescent="0.25">
      <c r="A42" s="8"/>
      <c r="B42" s="13" t="s">
        <v>65</v>
      </c>
    </row>
    <row r="43" spans="1:2" ht="9.75" customHeight="1" x14ac:dyDescent="0.25">
      <c r="A43" s="14"/>
      <c r="B43" s="15"/>
    </row>
    <row r="44" spans="1:2" ht="9.75" customHeight="1" x14ac:dyDescent="0.25">
      <c r="A44" s="1"/>
      <c r="B44" s="1"/>
    </row>
    <row r="45" spans="1:2" ht="32.25" customHeight="1" x14ac:dyDescent="0.25">
      <c r="A45" s="113" t="s">
        <v>66</v>
      </c>
      <c r="B45" s="114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1" orientation="landscape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9" workbookViewId="0">
      <selection activeCell="C123" sqref="C123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82" t="s">
        <v>0</v>
      </c>
      <c r="E1" s="83">
        <f>'Notas a los Edos Financieros'!D1</f>
        <v>2025</v>
      </c>
    </row>
    <row r="2" spans="1:5" ht="11.25" customHeight="1" x14ac:dyDescent="0.25">
      <c r="A2" s="117" t="s">
        <v>67</v>
      </c>
      <c r="B2" s="112"/>
      <c r="C2" s="112"/>
      <c r="D2" s="82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31 DE MARZO DE 2025</v>
      </c>
      <c r="B3" s="112"/>
      <c r="C3" s="112"/>
      <c r="D3" s="82" t="s">
        <v>4</v>
      </c>
      <c r="E3" s="83">
        <f>'Notas a los Edos Financieros'!D3</f>
        <v>1</v>
      </c>
    </row>
    <row r="4" spans="1:5" ht="11.25" customHeight="1" x14ac:dyDescent="0.25">
      <c r="A4" s="117" t="s">
        <v>5</v>
      </c>
      <c r="B4" s="112"/>
      <c r="C4" s="112"/>
      <c r="D4" s="84"/>
      <c r="E4" s="84"/>
    </row>
    <row r="5" spans="1:5" ht="9.75" customHeight="1" x14ac:dyDescent="0.25">
      <c r="A5" s="85" t="s">
        <v>68</v>
      </c>
      <c r="B5" s="86"/>
      <c r="C5" s="86"/>
      <c r="D5" s="87"/>
      <c r="E5" s="86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6" t="s">
        <v>69</v>
      </c>
      <c r="B7" s="86"/>
      <c r="C7" s="86"/>
      <c r="D7" s="87"/>
      <c r="E7" s="86"/>
    </row>
    <row r="8" spans="1:5" ht="9.75" customHeight="1" x14ac:dyDescent="0.25">
      <c r="A8" s="88" t="s">
        <v>70</v>
      </c>
      <c r="B8" s="88" t="s">
        <v>71</v>
      </c>
      <c r="C8" s="89" t="s">
        <v>72</v>
      </c>
      <c r="D8" s="90" t="s">
        <v>73</v>
      </c>
      <c r="E8" s="89" t="s">
        <v>74</v>
      </c>
    </row>
    <row r="9" spans="1:5" ht="9.75" customHeight="1" x14ac:dyDescent="0.25">
      <c r="A9" s="18">
        <v>4000</v>
      </c>
      <c r="B9" s="19" t="s">
        <v>11</v>
      </c>
      <c r="C9" s="20">
        <v>1161651.79</v>
      </c>
      <c r="D9" s="21"/>
      <c r="E9" s="16"/>
    </row>
    <row r="10" spans="1:5" ht="9.75" customHeight="1" x14ac:dyDescent="0.25">
      <c r="A10" s="18">
        <v>4100</v>
      </c>
      <c r="B10" s="19" t="s">
        <v>75</v>
      </c>
      <c r="C10" s="20">
        <v>0</v>
      </c>
      <c r="D10" s="21"/>
      <c r="E10" s="16"/>
    </row>
    <row r="11" spans="1:5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101</v>
      </c>
      <c r="C36" s="20">
        <f>+C37+C38</f>
        <v>61.84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101</v>
      </c>
      <c r="C37" s="23">
        <v>61.84</v>
      </c>
      <c r="D37" s="21">
        <f t="shared" si="4"/>
        <v>1</v>
      </c>
      <c r="E37" s="16"/>
    </row>
    <row r="38" spans="1:5" ht="9.75" customHeight="1" x14ac:dyDescent="0.25">
      <c r="A38" s="22">
        <v>4154</v>
      </c>
      <c r="B38" s="24" t="s">
        <v>102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</row>
    <row r="50" spans="1:5" ht="9.7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</row>
    <row r="51" spans="1:5" ht="9.7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</row>
    <row r="52" spans="1:5" ht="9.75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</row>
    <row r="53" spans="1:5" ht="9.7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</row>
    <row r="54" spans="1:5" ht="9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</row>
    <row r="55" spans="1:5" ht="9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</row>
    <row r="56" spans="1:5" ht="23.25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</row>
    <row r="57" spans="1:5" ht="34.5" x14ac:dyDescent="0.25">
      <c r="A57" s="18">
        <v>4200</v>
      </c>
      <c r="B57" s="25" t="s">
        <v>121</v>
      </c>
      <c r="C57" s="20">
        <v>0</v>
      </c>
      <c r="D57" s="21"/>
      <c r="E57" s="16"/>
    </row>
    <row r="58" spans="1:5" ht="23.25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128</v>
      </c>
      <c r="C64" s="20">
        <f>+C65+C66+C67+C68</f>
        <v>1161589.95</v>
      </c>
      <c r="D64" s="21">
        <f t="shared" ref="D64:D68" si="8">IFERROR(C64/$C$64,"")</f>
        <v>1</v>
      </c>
      <c r="E64" s="16"/>
    </row>
    <row r="65" spans="1:5" ht="9.75" customHeight="1" x14ac:dyDescent="0.25">
      <c r="A65" s="22">
        <v>4221</v>
      </c>
      <c r="B65" s="1" t="s">
        <v>129</v>
      </c>
      <c r="C65" s="23">
        <v>1161589.95</v>
      </c>
      <c r="D65" s="21">
        <f t="shared" si="8"/>
        <v>1</v>
      </c>
      <c r="E65" s="16"/>
    </row>
    <row r="66" spans="1:5" ht="9.75" customHeight="1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133</v>
      </c>
      <c r="C69" s="20">
        <v>0</v>
      </c>
      <c r="D69" s="21"/>
      <c r="E69" s="1"/>
    </row>
    <row r="70" spans="1:5" ht="9.7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145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 x14ac:dyDescent="0.25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</row>
    <row r="85" spans="1:5" ht="9.75" customHeight="1" x14ac:dyDescent="0.25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</row>
    <row r="86" spans="1:5" ht="9.75" customHeight="1" x14ac:dyDescent="0.25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</row>
    <row r="87" spans="1:5" ht="9.75" customHeight="1" x14ac:dyDescent="0.25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</row>
    <row r="88" spans="1:5" ht="9.75" customHeight="1" x14ac:dyDescent="0.25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</row>
    <row r="89" spans="1:5" ht="9.75" customHeight="1" x14ac:dyDescent="0.25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</row>
    <row r="90" spans="1:5" ht="9.75" customHeight="1" x14ac:dyDescent="0.25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6" t="s">
        <v>152</v>
      </c>
      <c r="B92" s="86"/>
      <c r="C92" s="86"/>
      <c r="D92" s="87"/>
      <c r="E92" s="86"/>
    </row>
    <row r="93" spans="1:5" ht="9.75" customHeight="1" x14ac:dyDescent="0.25">
      <c r="A93" s="88" t="s">
        <v>70</v>
      </c>
      <c r="B93" s="88" t="s">
        <v>71</v>
      </c>
      <c r="C93" s="89" t="s">
        <v>72</v>
      </c>
      <c r="D93" s="90" t="s">
        <v>73</v>
      </c>
      <c r="E93" s="89" t="s">
        <v>74</v>
      </c>
    </row>
    <row r="94" spans="1:5" ht="9.75" customHeight="1" x14ac:dyDescent="0.25">
      <c r="A94" s="26">
        <v>5000</v>
      </c>
      <c r="B94" s="19" t="s">
        <v>13</v>
      </c>
      <c r="C94" s="20">
        <f>+C95+C103+C113+C181</f>
        <v>1076282.5299999998</v>
      </c>
      <c r="D94" s="21"/>
      <c r="E94" s="1"/>
    </row>
    <row r="95" spans="1:5" ht="9.75" customHeight="1" x14ac:dyDescent="0.25">
      <c r="A95" s="26">
        <v>5100</v>
      </c>
      <c r="B95" s="19" t="s">
        <v>153</v>
      </c>
      <c r="C95" s="20">
        <f>+C96</f>
        <v>819694.94</v>
      </c>
      <c r="D95" s="21"/>
      <c r="E95" s="1"/>
    </row>
    <row r="96" spans="1:5" ht="9.75" customHeight="1" x14ac:dyDescent="0.25">
      <c r="A96" s="26">
        <v>5110</v>
      </c>
      <c r="B96" s="19" t="s">
        <v>154</v>
      </c>
      <c r="C96" s="20">
        <f>+C97+C98+C99+C100+C101+C102</f>
        <v>819694.94</v>
      </c>
      <c r="D96" s="21">
        <f t="shared" ref="D96:D102" si="14">IFERROR(C96/$C$96,"")</f>
        <v>1</v>
      </c>
      <c r="E96" s="1"/>
    </row>
    <row r="97" spans="1:5" x14ac:dyDescent="0.25">
      <c r="A97" s="27">
        <v>5111</v>
      </c>
      <c r="B97" s="1" t="s">
        <v>155</v>
      </c>
      <c r="C97" s="23">
        <v>502359.74</v>
      </c>
      <c r="D97" s="21">
        <f t="shared" si="14"/>
        <v>0.6128618288164619</v>
      </c>
      <c r="E97" s="1"/>
    </row>
    <row r="98" spans="1:5" ht="9.75" customHeight="1" x14ac:dyDescent="0.25">
      <c r="A98" s="27">
        <v>5112</v>
      </c>
      <c r="B98" s="1" t="s">
        <v>156</v>
      </c>
      <c r="C98" s="23">
        <v>63000</v>
      </c>
      <c r="D98" s="21">
        <f t="shared" si="14"/>
        <v>7.6857861291665414E-2</v>
      </c>
      <c r="E98" s="1"/>
    </row>
    <row r="99" spans="1:5" x14ac:dyDescent="0.25">
      <c r="A99" s="27">
        <v>5113</v>
      </c>
      <c r="B99" s="1" t="s">
        <v>157</v>
      </c>
      <c r="C99" s="23">
        <v>0</v>
      </c>
      <c r="D99" s="21">
        <f t="shared" si="14"/>
        <v>0</v>
      </c>
      <c r="E99" s="1"/>
    </row>
    <row r="100" spans="1:5" x14ac:dyDescent="0.25">
      <c r="A100" s="27">
        <v>5114</v>
      </c>
      <c r="B100" s="1" t="s">
        <v>158</v>
      </c>
      <c r="C100" s="23">
        <v>121138.52</v>
      </c>
      <c r="D100" s="21">
        <f t="shared" si="14"/>
        <v>0.14778488201964504</v>
      </c>
      <c r="E100" s="1"/>
    </row>
    <row r="101" spans="1:5" ht="11.25" customHeight="1" x14ac:dyDescent="0.25">
      <c r="A101" s="27">
        <v>5115</v>
      </c>
      <c r="B101" s="1" t="s">
        <v>159</v>
      </c>
      <c r="C101" s="23">
        <v>0</v>
      </c>
      <c r="D101" s="21">
        <f t="shared" si="14"/>
        <v>0</v>
      </c>
      <c r="E101" s="1"/>
    </row>
    <row r="102" spans="1:5" x14ac:dyDescent="0.25">
      <c r="A102" s="27">
        <v>5116</v>
      </c>
      <c r="B102" s="1" t="s">
        <v>160</v>
      </c>
      <c r="C102" s="23">
        <v>133196.68</v>
      </c>
      <c r="D102" s="21">
        <f t="shared" si="14"/>
        <v>0.16249542787222768</v>
      </c>
      <c r="E102" s="1"/>
    </row>
    <row r="103" spans="1:5" x14ac:dyDescent="0.25">
      <c r="A103" s="26">
        <v>5120</v>
      </c>
      <c r="B103" s="19" t="s">
        <v>161</v>
      </c>
      <c r="C103" s="20">
        <f>+C104+C105+C106+C107+C108+C109+C110+C111+C112</f>
        <v>72258.61</v>
      </c>
      <c r="D103" s="21">
        <f t="shared" ref="D103:D112" si="15">IFERROR(C103/$C$103,"")</f>
        <v>1</v>
      </c>
      <c r="E103" s="1"/>
    </row>
    <row r="104" spans="1:5" x14ac:dyDescent="0.25">
      <c r="A104" s="27">
        <v>5121</v>
      </c>
      <c r="B104" s="1" t="s">
        <v>162</v>
      </c>
      <c r="C104" s="23">
        <v>12067.62</v>
      </c>
      <c r="D104" s="21">
        <f t="shared" si="15"/>
        <v>0.1670059803253896</v>
      </c>
      <c r="E104" s="1"/>
    </row>
    <row r="105" spans="1:5" ht="9.75" customHeight="1" x14ac:dyDescent="0.25">
      <c r="A105" s="27">
        <v>5122</v>
      </c>
      <c r="B105" s="1" t="s">
        <v>163</v>
      </c>
      <c r="C105" s="23">
        <v>600</v>
      </c>
      <c r="D105" s="21">
        <f t="shared" si="15"/>
        <v>8.3035087444942538E-3</v>
      </c>
      <c r="E105" s="1"/>
    </row>
    <row r="106" spans="1:5" ht="9.75" customHeight="1" x14ac:dyDescent="0.25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</row>
    <row r="107" spans="1:5" x14ac:dyDescent="0.25">
      <c r="A107" s="27">
        <v>5124</v>
      </c>
      <c r="B107" s="1" t="s">
        <v>165</v>
      </c>
      <c r="C107" s="23">
        <v>11249.12</v>
      </c>
      <c r="D107" s="21">
        <f t="shared" si="15"/>
        <v>0.15567861047977535</v>
      </c>
      <c r="E107" s="1"/>
    </row>
    <row r="108" spans="1:5" ht="9.75" customHeight="1" x14ac:dyDescent="0.25">
      <c r="A108" s="27">
        <v>5125</v>
      </c>
      <c r="B108" s="1" t="s">
        <v>166</v>
      </c>
      <c r="C108" s="23">
        <v>0</v>
      </c>
      <c r="D108" s="21">
        <f t="shared" si="15"/>
        <v>0</v>
      </c>
      <c r="E108" s="1"/>
    </row>
    <row r="109" spans="1:5" x14ac:dyDescent="0.25">
      <c r="A109" s="27">
        <v>5126</v>
      </c>
      <c r="B109" s="1" t="s">
        <v>167</v>
      </c>
      <c r="C109" s="23">
        <v>19412.14</v>
      </c>
      <c r="D109" s="21">
        <f t="shared" si="15"/>
        <v>0.2686481237322445</v>
      </c>
      <c r="E109" s="1"/>
    </row>
    <row r="110" spans="1:5" ht="9.75" customHeight="1" x14ac:dyDescent="0.25">
      <c r="A110" s="27">
        <v>5127</v>
      </c>
      <c r="B110" s="1" t="s">
        <v>168</v>
      </c>
      <c r="C110" s="23">
        <v>0</v>
      </c>
      <c r="D110" s="21">
        <f t="shared" si="15"/>
        <v>0</v>
      </c>
      <c r="E110" s="1"/>
    </row>
    <row r="111" spans="1:5" ht="9.75" customHeight="1" x14ac:dyDescent="0.25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</row>
    <row r="112" spans="1:5" x14ac:dyDescent="0.25">
      <c r="A112" s="27">
        <v>5129</v>
      </c>
      <c r="B112" s="1" t="s">
        <v>170</v>
      </c>
      <c r="C112" s="23">
        <v>28929.73</v>
      </c>
      <c r="D112" s="21">
        <f t="shared" si="15"/>
        <v>0.40036377671809631</v>
      </c>
      <c r="E112" s="1"/>
    </row>
    <row r="113" spans="1:5" x14ac:dyDescent="0.25">
      <c r="A113" s="26">
        <v>5130</v>
      </c>
      <c r="B113" s="19" t="s">
        <v>171</v>
      </c>
      <c r="C113" s="20">
        <f>+C114+C115+C116+C117+C118+C119+C120+C121+C122</f>
        <v>184328.97999999998</v>
      </c>
      <c r="D113" s="21">
        <f t="shared" ref="D113:D122" si="16">IFERROR(C113/$C$113,"")</f>
        <v>1</v>
      </c>
      <c r="E113" s="1"/>
    </row>
    <row r="114" spans="1:5" x14ac:dyDescent="0.25">
      <c r="A114" s="27">
        <v>5131</v>
      </c>
      <c r="B114" s="1" t="s">
        <v>172</v>
      </c>
      <c r="C114" s="23">
        <v>6763.8</v>
      </c>
      <c r="D114" s="21">
        <f t="shared" si="16"/>
        <v>3.6694175815436082E-2</v>
      </c>
      <c r="E114" s="1"/>
    </row>
    <row r="115" spans="1:5" x14ac:dyDescent="0.25">
      <c r="A115" s="27">
        <v>5132</v>
      </c>
      <c r="B115" s="1" t="s">
        <v>173</v>
      </c>
      <c r="C115" s="23">
        <v>139323.81</v>
      </c>
      <c r="D115" s="21">
        <f t="shared" si="16"/>
        <v>0.75584322117987102</v>
      </c>
      <c r="E115" s="1"/>
    </row>
    <row r="116" spans="1:5" x14ac:dyDescent="0.25">
      <c r="A116" s="27">
        <v>5133</v>
      </c>
      <c r="B116" s="1" t="s">
        <v>174</v>
      </c>
      <c r="C116" s="23">
        <v>0</v>
      </c>
      <c r="D116" s="21">
        <f t="shared" si="16"/>
        <v>0</v>
      </c>
      <c r="E116" s="1"/>
    </row>
    <row r="117" spans="1:5" x14ac:dyDescent="0.25">
      <c r="A117" s="27">
        <v>5134</v>
      </c>
      <c r="B117" s="1" t="s">
        <v>175</v>
      </c>
      <c r="C117" s="23">
        <v>284.88</v>
      </c>
      <c r="D117" s="21">
        <f t="shared" si="16"/>
        <v>1.5454976206128847E-3</v>
      </c>
      <c r="E117" s="1"/>
    </row>
    <row r="118" spans="1:5" x14ac:dyDescent="0.25">
      <c r="A118" s="27">
        <v>5135</v>
      </c>
      <c r="B118" s="1" t="s">
        <v>176</v>
      </c>
      <c r="C118" s="23">
        <v>14064.99</v>
      </c>
      <c r="D118" s="21">
        <f t="shared" si="16"/>
        <v>7.6303736938163502E-2</v>
      </c>
      <c r="E118" s="1"/>
    </row>
    <row r="119" spans="1:5" x14ac:dyDescent="0.25">
      <c r="A119" s="27">
        <v>5136</v>
      </c>
      <c r="B119" s="1" t="s">
        <v>177</v>
      </c>
      <c r="C119" s="23">
        <v>0</v>
      </c>
      <c r="D119" s="21">
        <f t="shared" si="16"/>
        <v>0</v>
      </c>
      <c r="E119" s="1"/>
    </row>
    <row r="120" spans="1:5" x14ac:dyDescent="0.25">
      <c r="A120" s="27">
        <v>5137</v>
      </c>
      <c r="B120" s="1" t="s">
        <v>178</v>
      </c>
      <c r="C120" s="23">
        <v>2574</v>
      </c>
      <c r="D120" s="21">
        <f t="shared" si="16"/>
        <v>1.3964163421291651E-2</v>
      </c>
      <c r="E120" s="1"/>
    </row>
    <row r="121" spans="1:5" x14ac:dyDescent="0.25">
      <c r="A121" s="27">
        <v>5138</v>
      </c>
      <c r="B121" s="1" t="s">
        <v>179</v>
      </c>
      <c r="C121" s="23">
        <v>1342.96</v>
      </c>
      <c r="D121" s="21">
        <f t="shared" si="16"/>
        <v>7.28566935052752E-3</v>
      </c>
      <c r="E121" s="1"/>
    </row>
    <row r="122" spans="1:5" x14ac:dyDescent="0.25">
      <c r="A122" s="27">
        <v>5139</v>
      </c>
      <c r="B122" s="1" t="s">
        <v>180</v>
      </c>
      <c r="C122" s="23">
        <v>19974.54</v>
      </c>
      <c r="D122" s="21">
        <f t="shared" si="16"/>
        <v>0.1083635356740975</v>
      </c>
      <c r="E122" s="1"/>
    </row>
    <row r="123" spans="1:5" ht="9.75" customHeight="1" x14ac:dyDescent="0.25">
      <c r="A123" s="26">
        <v>5200</v>
      </c>
      <c r="B123" s="19" t="s">
        <v>181</v>
      </c>
      <c r="C123" s="20">
        <v>0</v>
      </c>
      <c r="D123" s="21"/>
      <c r="E123" s="1"/>
    </row>
    <row r="124" spans="1:5" ht="9.75" customHeight="1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</row>
    <row r="126" spans="1:5" ht="9.75" customHeight="1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</row>
    <row r="127" spans="1:5" ht="9.75" customHeight="1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</row>
    <row r="129" spans="1:5" ht="9.75" customHeight="1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</row>
    <row r="130" spans="1:5" ht="9.75" customHeight="1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</row>
    <row r="132" spans="1:5" ht="9.75" customHeight="1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</row>
    <row r="133" spans="1:5" ht="9.75" customHeight="1" x14ac:dyDescent="0.25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 x14ac:dyDescent="0.25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</row>
    <row r="135" spans="1:5" ht="9.75" customHeight="1" x14ac:dyDescent="0.25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</row>
    <row r="136" spans="1:5" ht="9.75" customHeight="1" x14ac:dyDescent="0.25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</row>
    <row r="137" spans="1:5" ht="9.75" customHeight="1" x14ac:dyDescent="0.25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</row>
    <row r="138" spans="1:5" ht="9.75" customHeight="1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</row>
    <row r="140" spans="1:5" ht="9.75" customHeight="1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</row>
    <row r="141" spans="1:5" ht="9.75" customHeight="1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</row>
    <row r="142" spans="1:5" ht="9.75" customHeight="1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</row>
    <row r="144" spans="1:5" ht="9.75" customHeight="1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</row>
    <row r="145" spans="1:5" ht="9.75" customHeight="1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</row>
    <row r="147" spans="1:5" ht="9.75" customHeight="1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</row>
    <row r="149" spans="1:5" ht="9.75" customHeight="1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</row>
    <row r="150" spans="1:5" ht="9.75" customHeight="1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</row>
    <row r="151" spans="1:5" ht="9.75" customHeight="1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</row>
    <row r="152" spans="1:5" ht="9.75" customHeight="1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</row>
    <row r="153" spans="1:5" ht="9.75" customHeight="1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</row>
    <row r="155" spans="1:5" ht="9.75" customHeight="1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</row>
    <row r="156" spans="1:5" ht="9.75" customHeight="1" x14ac:dyDescent="0.25">
      <c r="A156" s="26">
        <v>5300</v>
      </c>
      <c r="B156" s="19" t="s">
        <v>212</v>
      </c>
      <c r="C156" s="20">
        <v>0</v>
      </c>
      <c r="D156" s="21"/>
      <c r="E156" s="1"/>
    </row>
    <row r="157" spans="1:5" ht="9.75" customHeight="1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</row>
    <row r="159" spans="1:5" ht="9.75" customHeight="1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</row>
    <row r="160" spans="1:5" ht="9.75" customHeight="1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</row>
    <row r="162" spans="1:5" ht="9.75" customHeight="1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</row>
    <row r="163" spans="1:5" ht="9.75" customHeight="1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</row>
    <row r="165" spans="1:5" ht="9.75" customHeight="1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</row>
    <row r="166" spans="1:5" ht="9.75" customHeight="1" x14ac:dyDescent="0.25">
      <c r="A166" s="26">
        <v>5400</v>
      </c>
      <c r="B166" s="19" t="s">
        <v>219</v>
      </c>
      <c r="C166" s="20">
        <v>0</v>
      </c>
      <c r="D166" s="21"/>
      <c r="E166" s="1"/>
    </row>
    <row r="167" spans="1:5" ht="9.75" customHeight="1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</row>
    <row r="169" spans="1:5" ht="9.75" customHeight="1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</row>
    <row r="170" spans="1:5" ht="9.75" customHeight="1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</row>
    <row r="172" spans="1:5" ht="9.75" customHeight="1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</row>
    <row r="173" spans="1:5" ht="9.75" customHeight="1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</row>
    <row r="175" spans="1:5" ht="9.75" customHeight="1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</row>
    <row r="176" spans="1:5" ht="9.75" customHeight="1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</row>
    <row r="178" spans="1:5" ht="9.75" customHeight="1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</row>
    <row r="180" spans="1:5" ht="9.75" customHeight="1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</row>
    <row r="181" spans="1:5" x14ac:dyDescent="0.25">
      <c r="A181" s="26">
        <v>5500</v>
      </c>
      <c r="B181" s="19" t="s">
        <v>233</v>
      </c>
      <c r="C181" s="20">
        <f>+C182</f>
        <v>0</v>
      </c>
      <c r="D181" s="21"/>
      <c r="E181" s="1"/>
    </row>
    <row r="182" spans="1:5" x14ac:dyDescent="0.25">
      <c r="A182" s="26">
        <v>5510</v>
      </c>
      <c r="B182" s="19" t="s">
        <v>234</v>
      </c>
      <c r="C182" s="20">
        <f>+C183+C184+C185+C186+C187+C188+C189+C190</f>
        <v>0</v>
      </c>
      <c r="D182" s="21" t="str">
        <f t="shared" ref="D182:D190" si="34">IFERROR(C182/$C$182,"")</f>
        <v/>
      </c>
      <c r="E182" s="1"/>
    </row>
    <row r="183" spans="1:5" ht="9.75" customHeight="1" x14ac:dyDescent="0.25">
      <c r="A183" s="27">
        <v>5511</v>
      </c>
      <c r="B183" s="1" t="s">
        <v>235</v>
      </c>
      <c r="C183" s="23">
        <v>0</v>
      </c>
      <c r="D183" s="21" t="str">
        <f t="shared" si="34"/>
        <v/>
      </c>
      <c r="E183" s="1"/>
    </row>
    <row r="184" spans="1:5" ht="9.75" customHeight="1" x14ac:dyDescent="0.25">
      <c r="A184" s="27">
        <v>5512</v>
      </c>
      <c r="B184" s="1" t="s">
        <v>236</v>
      </c>
      <c r="C184" s="23">
        <v>0</v>
      </c>
      <c r="D184" s="21" t="str">
        <f t="shared" si="34"/>
        <v/>
      </c>
      <c r="E184" s="1"/>
    </row>
    <row r="185" spans="1:5" ht="9.75" customHeight="1" x14ac:dyDescent="0.25">
      <c r="A185" s="27">
        <v>5513</v>
      </c>
      <c r="B185" s="1" t="s">
        <v>237</v>
      </c>
      <c r="C185" s="23">
        <v>0</v>
      </c>
      <c r="D185" s="21" t="str">
        <f t="shared" si="34"/>
        <v/>
      </c>
      <c r="E185" s="1"/>
    </row>
    <row r="186" spans="1:5" ht="9.75" customHeight="1" x14ac:dyDescent="0.25">
      <c r="A186" s="27">
        <v>5514</v>
      </c>
      <c r="B186" s="1" t="s">
        <v>238</v>
      </c>
      <c r="C186" s="23">
        <v>0</v>
      </c>
      <c r="D186" s="21" t="str">
        <f t="shared" si="34"/>
        <v/>
      </c>
      <c r="E186" s="1"/>
    </row>
    <row r="187" spans="1:5" ht="9.75" customHeight="1" x14ac:dyDescent="0.25">
      <c r="A187" s="27">
        <v>5515</v>
      </c>
      <c r="B187" s="1" t="s">
        <v>239</v>
      </c>
      <c r="C187" s="23">
        <v>0</v>
      </c>
      <c r="D187" s="21" t="str">
        <f t="shared" si="34"/>
        <v/>
      </c>
      <c r="E187" s="1"/>
    </row>
    <row r="188" spans="1:5" ht="9.75" customHeight="1" x14ac:dyDescent="0.25">
      <c r="A188" s="27">
        <v>5516</v>
      </c>
      <c r="B188" s="1" t="s">
        <v>240</v>
      </c>
      <c r="C188" s="23">
        <v>0</v>
      </c>
      <c r="D188" s="21" t="str">
        <f t="shared" si="34"/>
        <v/>
      </c>
      <c r="E188" s="1"/>
    </row>
    <row r="189" spans="1:5" ht="9.75" customHeight="1" x14ac:dyDescent="0.25">
      <c r="A189" s="27">
        <v>5517</v>
      </c>
      <c r="B189" s="1" t="s">
        <v>241</v>
      </c>
      <c r="C189" s="23">
        <v>0</v>
      </c>
      <c r="D189" s="21" t="str">
        <f t="shared" si="34"/>
        <v/>
      </c>
      <c r="E189" s="1"/>
    </row>
    <row r="190" spans="1:5" ht="9.75" customHeight="1" x14ac:dyDescent="0.25">
      <c r="A190" s="27">
        <v>5518</v>
      </c>
      <c r="B190" s="1" t="s">
        <v>242</v>
      </c>
      <c r="C190" s="23">
        <v>0</v>
      </c>
      <c r="D190" s="21" t="str">
        <f t="shared" si="34"/>
        <v/>
      </c>
      <c r="E190" s="1"/>
    </row>
    <row r="191" spans="1:5" ht="9.75" customHeight="1" x14ac:dyDescent="0.25">
      <c r="A191" s="26">
        <v>5520</v>
      </c>
      <c r="B191" s="19" t="s">
        <v>243</v>
      </c>
      <c r="C191" s="20">
        <f>+C192+C193</f>
        <v>0</v>
      </c>
      <c r="D191" s="21" t="str">
        <f t="shared" ref="D191:D193" si="35">IFERROR(C191/$C$191,"")</f>
        <v/>
      </c>
      <c r="E191" s="1"/>
    </row>
    <row r="192" spans="1:5" ht="9.75" customHeight="1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</row>
    <row r="193" spans="1:5" ht="9.75" customHeight="1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</row>
    <row r="194" spans="1:5" ht="9.75" customHeight="1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</row>
    <row r="196" spans="1:5" ht="9.75" customHeight="1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</row>
    <row r="197" spans="1:5" ht="9.75" customHeight="1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</row>
    <row r="198" spans="1:5" ht="9.75" customHeight="1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</row>
    <row r="199" spans="1:5" ht="9.75" customHeight="1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</row>
    <row r="200" spans="1:5" ht="9.75" customHeight="1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</row>
    <row r="202" spans="1:5" ht="9.75" customHeight="1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</row>
    <row r="203" spans="1:5" ht="9.75" customHeight="1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</row>
    <row r="204" spans="1:5" ht="9.75" customHeight="1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</row>
    <row r="205" spans="1:5" ht="9.75" customHeight="1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</row>
    <row r="206" spans="1:5" ht="9.75" customHeight="1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</row>
    <row r="207" spans="1:5" ht="9.75" customHeight="1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</row>
    <row r="208" spans="1:5" ht="9.75" customHeight="1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</row>
    <row r="209" spans="1:5" ht="9.75" customHeight="1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</row>
    <row r="210" spans="1:5" ht="9.75" customHeight="1" x14ac:dyDescent="0.25">
      <c r="A210" s="26">
        <v>5600</v>
      </c>
      <c r="B210" s="19" t="s">
        <v>261</v>
      </c>
      <c r="C210" s="20">
        <v>0</v>
      </c>
      <c r="D210" s="21"/>
      <c r="E210" s="1"/>
    </row>
    <row r="211" spans="1:5" ht="9.75" customHeight="1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31496062992125984" right="0.31496062992125984" top="0.74803149606299213" bottom="0.74803149606299213" header="0" footer="0"/>
  <pageSetup scale="7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12" workbookViewId="0">
      <selection activeCell="E129" sqref="E129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3.42578125" customWidth="1"/>
    <col min="6" max="6" width="21.140625" customWidth="1"/>
    <col min="7" max="7" width="16.85546875" customWidth="1"/>
    <col min="8" max="8" width="16.7109375" customWidth="1"/>
    <col min="9" max="9" width="13.85546875" customWidth="1"/>
    <col min="10" max="10" width="14.28515625" customWidth="1"/>
    <col min="11" max="26" width="9.140625" customWidth="1"/>
  </cols>
  <sheetData>
    <row r="1" spans="1:8" ht="11.25" customHeight="1" x14ac:dyDescent="0.25">
      <c r="A1" s="118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2025</v>
      </c>
    </row>
    <row r="2" spans="1:8" ht="11.25" customHeight="1" x14ac:dyDescent="0.25">
      <c r="A2" s="118" t="s">
        <v>264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Trimestral</v>
      </c>
    </row>
    <row r="3" spans="1:8" ht="11.25" customHeight="1" x14ac:dyDescent="0.25">
      <c r="A3" s="118" t="str">
        <f>'Notas a los Edos Financieros'!A3</f>
        <v>Del 1 DE ENERO  al 31 DE MARZO DE 2025</v>
      </c>
      <c r="B3" s="112"/>
      <c r="C3" s="112"/>
      <c r="D3" s="112"/>
      <c r="E3" s="112"/>
      <c r="F3" s="112"/>
      <c r="G3" s="91" t="s">
        <v>4</v>
      </c>
      <c r="H3" s="83">
        <f>'Notas a los Edos Financieros'!D3</f>
        <v>1</v>
      </c>
    </row>
    <row r="4" spans="1:8" ht="11.25" customHeight="1" x14ac:dyDescent="0.25">
      <c r="A4" s="117" t="s">
        <v>5</v>
      </c>
      <c r="B4" s="112"/>
      <c r="C4" s="112"/>
      <c r="D4" s="112"/>
      <c r="E4" s="112"/>
      <c r="F4" s="112"/>
      <c r="G4" s="91"/>
      <c r="H4" s="83"/>
    </row>
    <row r="5" spans="1:8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6" t="s">
        <v>265</v>
      </c>
      <c r="B7" s="86"/>
      <c r="C7" s="86"/>
      <c r="D7" s="86"/>
      <c r="E7" s="86"/>
      <c r="F7" s="86"/>
      <c r="G7" s="86"/>
      <c r="H7" s="86"/>
    </row>
    <row r="8" spans="1:8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/>
      <c r="F8" s="88"/>
      <c r="G8" s="88"/>
      <c r="H8" s="88"/>
    </row>
    <row r="9" spans="1:8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 x14ac:dyDescent="0.25">
      <c r="A12" s="16"/>
      <c r="B12" s="16"/>
      <c r="C12" s="16"/>
      <c r="D12" s="16"/>
      <c r="E12" s="16"/>
      <c r="F12" s="16"/>
      <c r="G12" s="16"/>
      <c r="H12" s="16"/>
    </row>
    <row r="13" spans="1:8" ht="9.75" customHeight="1" x14ac:dyDescent="0.25">
      <c r="A13" s="86" t="s">
        <v>270</v>
      </c>
      <c r="B13" s="86"/>
      <c r="C13" s="86"/>
      <c r="D13" s="86"/>
      <c r="E13" s="86"/>
      <c r="F13" s="86"/>
      <c r="G13" s="86"/>
      <c r="H13" s="86"/>
    </row>
    <row r="14" spans="1:8" ht="9.75" customHeight="1" x14ac:dyDescent="0.25">
      <c r="A14" s="88" t="s">
        <v>70</v>
      </c>
      <c r="B14" s="88" t="s">
        <v>71</v>
      </c>
      <c r="C14" s="88" t="s">
        <v>72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271</v>
      </c>
    </row>
    <row r="15" spans="1:8" ht="9.75" customHeight="1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6" t="s">
        <v>274</v>
      </c>
      <c r="B18" s="86"/>
      <c r="C18" s="86"/>
      <c r="D18" s="86"/>
      <c r="E18" s="86"/>
      <c r="F18" s="86"/>
      <c r="G18" s="86"/>
      <c r="H18" s="86"/>
    </row>
    <row r="19" spans="1:8" ht="9.75" customHeight="1" x14ac:dyDescent="0.25">
      <c r="A19" s="88" t="s">
        <v>70</v>
      </c>
      <c r="B19" s="88" t="s">
        <v>71</v>
      </c>
      <c r="C19" s="88" t="s">
        <v>72</v>
      </c>
      <c r="D19" s="88" t="s">
        <v>275</v>
      </c>
      <c r="E19" s="88" t="s">
        <v>276</v>
      </c>
      <c r="F19" s="88" t="s">
        <v>277</v>
      </c>
      <c r="G19" s="88" t="s">
        <v>278</v>
      </c>
      <c r="H19" s="88" t="s">
        <v>279</v>
      </c>
    </row>
    <row r="20" spans="1:8" ht="9.75" customHeight="1" x14ac:dyDescent="0.25">
      <c r="A20" s="28">
        <v>1123</v>
      </c>
      <c r="B20" s="16" t="s">
        <v>280</v>
      </c>
      <c r="C20" s="29">
        <v>169.57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6" t="s">
        <v>289</v>
      </c>
      <c r="B30" s="86"/>
      <c r="C30" s="86"/>
      <c r="D30" s="86"/>
      <c r="E30" s="86"/>
      <c r="F30" s="86"/>
      <c r="G30" s="86"/>
      <c r="H30" s="86"/>
    </row>
    <row r="31" spans="1:8" ht="9.75" customHeight="1" x14ac:dyDescent="0.25">
      <c r="A31" s="88" t="s">
        <v>70</v>
      </c>
      <c r="B31" s="88" t="s">
        <v>71</v>
      </c>
      <c r="C31" s="88" t="s">
        <v>72</v>
      </c>
      <c r="D31" s="88" t="s">
        <v>290</v>
      </c>
      <c r="E31" s="88" t="s">
        <v>291</v>
      </c>
      <c r="F31" s="88" t="s">
        <v>292</v>
      </c>
      <c r="G31" s="88"/>
      <c r="H31" s="88"/>
    </row>
    <row r="32" spans="1:8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6" t="s">
        <v>299</v>
      </c>
      <c r="B39" s="86"/>
      <c r="C39" s="86"/>
      <c r="D39" s="86"/>
      <c r="E39" s="86"/>
      <c r="F39" s="86"/>
    </row>
    <row r="40" spans="1:6" ht="9.75" customHeight="1" x14ac:dyDescent="0.25">
      <c r="A40" s="88" t="s">
        <v>70</v>
      </c>
      <c r="B40" s="88" t="s">
        <v>71</v>
      </c>
      <c r="C40" s="88" t="s">
        <v>72</v>
      </c>
      <c r="D40" s="88" t="s">
        <v>291</v>
      </c>
      <c r="E40" s="88" t="s">
        <v>300</v>
      </c>
      <c r="F40" s="88" t="s">
        <v>292</v>
      </c>
    </row>
    <row r="41" spans="1:6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6" t="s">
        <v>303</v>
      </c>
      <c r="B44" s="86"/>
      <c r="C44" s="86"/>
      <c r="D44" s="86"/>
      <c r="E44" s="86"/>
      <c r="F44" s="86"/>
    </row>
    <row r="45" spans="1:6" ht="9.75" customHeight="1" x14ac:dyDescent="0.25">
      <c r="A45" s="88" t="s">
        <v>70</v>
      </c>
      <c r="B45" s="88" t="s">
        <v>71</v>
      </c>
      <c r="C45" s="88" t="s">
        <v>72</v>
      </c>
      <c r="D45" s="88" t="s">
        <v>266</v>
      </c>
      <c r="E45" s="88" t="s">
        <v>279</v>
      </c>
      <c r="F45" s="88"/>
    </row>
    <row r="46" spans="1:6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6" t="s">
        <v>305</v>
      </c>
      <c r="B48" s="86"/>
      <c r="C48" s="86"/>
      <c r="D48" s="86"/>
      <c r="E48" s="86"/>
      <c r="F48" s="86"/>
    </row>
    <row r="49" spans="1:10" ht="9.75" customHeight="1" x14ac:dyDescent="0.25">
      <c r="A49" s="88" t="s">
        <v>70</v>
      </c>
      <c r="B49" s="88" t="s">
        <v>71</v>
      </c>
      <c r="C49" s="88" t="s">
        <v>72</v>
      </c>
      <c r="D49" s="88"/>
      <c r="E49" s="88"/>
      <c r="F49" s="88"/>
      <c r="G49" s="88"/>
      <c r="H49" s="88"/>
      <c r="I49" s="16"/>
      <c r="J49" s="16"/>
    </row>
    <row r="50" spans="1:10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6" t="s">
        <v>309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ht="9.75" customHeight="1" x14ac:dyDescent="0.25">
      <c r="A55" s="88" t="s">
        <v>70</v>
      </c>
      <c r="B55" s="88" t="s">
        <v>71</v>
      </c>
      <c r="C55" s="88" t="s">
        <v>72</v>
      </c>
      <c r="D55" s="88" t="s">
        <v>310</v>
      </c>
      <c r="E55" s="88" t="s">
        <v>311</v>
      </c>
      <c r="F55" s="88" t="s">
        <v>312</v>
      </c>
      <c r="G55" s="88" t="s">
        <v>313</v>
      </c>
      <c r="H55" s="88" t="s">
        <v>314</v>
      </c>
      <c r="I55" s="88" t="s">
        <v>315</v>
      </c>
      <c r="J55" s="88" t="s">
        <v>316</v>
      </c>
    </row>
    <row r="56" spans="1:10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318</v>
      </c>
      <c r="C57" s="29">
        <v>0</v>
      </c>
      <c r="D57" s="92"/>
      <c r="E57" s="92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x14ac:dyDescent="0.25">
      <c r="A64" s="28">
        <v>1240</v>
      </c>
      <c r="B64" s="16" t="s">
        <v>325</v>
      </c>
      <c r="C64" s="29">
        <v>387239.96</v>
      </c>
      <c r="D64" s="29">
        <v>0</v>
      </c>
      <c r="E64" s="29">
        <v>181870.42</v>
      </c>
      <c r="F64" s="16"/>
      <c r="G64" s="16"/>
      <c r="H64" s="16"/>
      <c r="I64" s="16"/>
      <c r="J64" s="16"/>
    </row>
    <row r="65" spans="1:10" x14ac:dyDescent="0.25">
      <c r="A65" s="28">
        <v>1241</v>
      </c>
      <c r="B65" s="16" t="s">
        <v>326</v>
      </c>
      <c r="C65" s="29">
        <v>387239.96</v>
      </c>
      <c r="D65" s="29">
        <v>0</v>
      </c>
      <c r="E65" s="29">
        <v>181870.42</v>
      </c>
      <c r="F65" s="16"/>
      <c r="G65" s="16"/>
      <c r="H65" s="16"/>
      <c r="I65" s="16"/>
      <c r="J65" s="16"/>
    </row>
    <row r="66" spans="1:10" ht="9.75" customHeight="1" x14ac:dyDescent="0.25">
      <c r="A66" s="28">
        <v>1242</v>
      </c>
      <c r="B66" s="16" t="s">
        <v>327</v>
      </c>
      <c r="C66" s="29">
        <v>0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 x14ac:dyDescent="0.25">
      <c r="A68" s="28">
        <v>1244</v>
      </c>
      <c r="B68" s="16" t="s">
        <v>329</v>
      </c>
      <c r="C68" s="29">
        <v>0</v>
      </c>
      <c r="D68" s="29">
        <v>0</v>
      </c>
      <c r="E68" s="29">
        <v>0</v>
      </c>
      <c r="F68" s="16"/>
      <c r="G68" s="16"/>
      <c r="H68" s="16"/>
      <c r="I68" s="16"/>
      <c r="J68" s="16"/>
    </row>
    <row r="69" spans="1:10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9.75" customHeight="1" x14ac:dyDescent="0.25">
      <c r="A70" s="28">
        <v>1246</v>
      </c>
      <c r="B70" s="16" t="s">
        <v>331</v>
      </c>
      <c r="C70" s="29">
        <v>0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6" t="s">
        <v>334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ht="9.75" customHeight="1" x14ac:dyDescent="0.25">
      <c r="A75" s="88" t="s">
        <v>70</v>
      </c>
      <c r="B75" s="88" t="s">
        <v>71</v>
      </c>
      <c r="C75" s="88" t="s">
        <v>72</v>
      </c>
      <c r="D75" s="88" t="s">
        <v>335</v>
      </c>
      <c r="E75" s="88" t="s">
        <v>336</v>
      </c>
      <c r="F75" s="88" t="s">
        <v>337</v>
      </c>
      <c r="G75" s="88" t="s">
        <v>338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339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x14ac:dyDescent="0.25">
      <c r="A77" s="28">
        <v>1251</v>
      </c>
      <c r="B77" s="16" t="s">
        <v>340</v>
      </c>
      <c r="C77" s="29">
        <v>45785.56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345</v>
      </c>
      <c r="C82" s="29">
        <v>0</v>
      </c>
      <c r="D82" s="92"/>
      <c r="E82" s="92"/>
      <c r="F82" s="16"/>
      <c r="G82" s="16"/>
    </row>
    <row r="83" spans="1:7" ht="9.75" customHeight="1" x14ac:dyDescent="0.25">
      <c r="A83" s="28">
        <v>1271</v>
      </c>
      <c r="B83" s="16" t="s">
        <v>346</v>
      </c>
      <c r="C83" s="29">
        <v>0</v>
      </c>
      <c r="D83" s="92"/>
      <c r="E83" s="92"/>
      <c r="F83" s="16"/>
      <c r="G83" s="16"/>
    </row>
    <row r="84" spans="1:7" ht="9.75" customHeight="1" x14ac:dyDescent="0.25">
      <c r="A84" s="28">
        <v>1272</v>
      </c>
      <c r="B84" s="16" t="s">
        <v>347</v>
      </c>
      <c r="C84" s="29">
        <v>0</v>
      </c>
      <c r="D84" s="92"/>
      <c r="E84" s="92"/>
      <c r="F84" s="16"/>
      <c r="G84" s="16"/>
    </row>
    <row r="85" spans="1:7" ht="9.75" customHeight="1" x14ac:dyDescent="0.25">
      <c r="A85" s="28">
        <v>1273</v>
      </c>
      <c r="B85" s="16" t="s">
        <v>348</v>
      </c>
      <c r="C85" s="29">
        <v>0</v>
      </c>
      <c r="D85" s="92"/>
      <c r="E85" s="92"/>
      <c r="F85" s="16"/>
      <c r="G85" s="16"/>
    </row>
    <row r="86" spans="1:7" ht="9.75" customHeight="1" x14ac:dyDescent="0.25">
      <c r="A86" s="28">
        <v>1274</v>
      </c>
      <c r="B86" s="16" t="s">
        <v>349</v>
      </c>
      <c r="C86" s="29">
        <v>0</v>
      </c>
      <c r="D86" s="92"/>
      <c r="E86" s="92"/>
      <c r="F86" s="16"/>
      <c r="G86" s="16"/>
    </row>
    <row r="87" spans="1:7" ht="9.75" customHeight="1" x14ac:dyDescent="0.25">
      <c r="A87" s="28">
        <v>1275</v>
      </c>
      <c r="B87" s="16" t="s">
        <v>350</v>
      </c>
      <c r="C87" s="29">
        <v>0</v>
      </c>
      <c r="D87" s="92"/>
      <c r="E87" s="92"/>
      <c r="F87" s="16"/>
      <c r="G87" s="16"/>
    </row>
    <row r="88" spans="1:7" ht="9.75" customHeight="1" x14ac:dyDescent="0.25">
      <c r="A88" s="28">
        <v>1279</v>
      </c>
      <c r="B88" s="16" t="s">
        <v>351</v>
      </c>
      <c r="C88" s="29">
        <v>0</v>
      </c>
      <c r="D88" s="92"/>
      <c r="E88" s="92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6" t="s">
        <v>352</v>
      </c>
      <c r="B90" s="86"/>
      <c r="C90" s="86"/>
      <c r="D90" s="86"/>
      <c r="E90" s="86"/>
      <c r="F90" s="86"/>
      <c r="G90" s="86"/>
    </row>
    <row r="91" spans="1:7" ht="9.75" customHeight="1" x14ac:dyDescent="0.25">
      <c r="A91" s="88" t="s">
        <v>70</v>
      </c>
      <c r="B91" s="88" t="s">
        <v>71</v>
      </c>
      <c r="C91" s="88" t="s">
        <v>72</v>
      </c>
      <c r="D91" s="88" t="s">
        <v>314</v>
      </c>
      <c r="E91" s="88"/>
      <c r="F91" s="88"/>
      <c r="G91" s="88"/>
    </row>
    <row r="92" spans="1:7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6" t="s">
        <v>356</v>
      </c>
      <c r="B96" s="86"/>
      <c r="C96" s="86"/>
      <c r="D96" s="86"/>
      <c r="E96" s="86"/>
      <c r="F96" s="86"/>
      <c r="G96" s="86"/>
    </row>
    <row r="97" spans="1:8" ht="9.75" customHeight="1" x14ac:dyDescent="0.25">
      <c r="A97" s="88" t="s">
        <v>70</v>
      </c>
      <c r="B97" s="88" t="s">
        <v>71</v>
      </c>
      <c r="C97" s="88" t="s">
        <v>72</v>
      </c>
      <c r="D97" s="88" t="s">
        <v>279</v>
      </c>
      <c r="E97" s="88"/>
      <c r="F97" s="88"/>
      <c r="G97" s="88"/>
      <c r="H97" s="88"/>
    </row>
    <row r="98" spans="1:8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6" t="s">
        <v>366</v>
      </c>
      <c r="B108" s="86"/>
      <c r="C108" s="86"/>
      <c r="D108" s="86"/>
      <c r="E108" s="86"/>
      <c r="F108" s="86"/>
      <c r="G108" s="86"/>
      <c r="H108" s="86"/>
    </row>
    <row r="109" spans="1:8" ht="9.75" customHeight="1" x14ac:dyDescent="0.25">
      <c r="A109" s="88" t="s">
        <v>70</v>
      </c>
      <c r="B109" s="88" t="s">
        <v>71</v>
      </c>
      <c r="C109" s="88" t="s">
        <v>72</v>
      </c>
      <c r="D109" s="88" t="s">
        <v>275</v>
      </c>
      <c r="E109" s="88" t="s">
        <v>276</v>
      </c>
      <c r="F109" s="88" t="s">
        <v>277</v>
      </c>
      <c r="G109" s="88" t="s">
        <v>367</v>
      </c>
      <c r="H109" s="88" t="s">
        <v>368</v>
      </c>
    </row>
    <row r="110" spans="1:8" x14ac:dyDescent="0.25">
      <c r="A110" s="28">
        <v>2110</v>
      </c>
      <c r="B110" s="16" t="s">
        <v>369</v>
      </c>
      <c r="C110" s="29">
        <f>+C111+C112+C113+C114+C115+C116+C117+C118+C119+C120+C121+C122+C123</f>
        <v>102480.13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x14ac:dyDescent="0.25">
      <c r="A111" s="28">
        <v>2111</v>
      </c>
      <c r="B111" s="16" t="s">
        <v>370</v>
      </c>
      <c r="C111" s="29">
        <v>47651.28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25">
      <c r="A112" s="28">
        <v>2112</v>
      </c>
      <c r="B112" s="16" t="s">
        <v>371</v>
      </c>
      <c r="C112" s="29">
        <v>-0.12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x14ac:dyDescent="0.25">
      <c r="A117" s="28">
        <v>2117</v>
      </c>
      <c r="B117" s="16" t="s">
        <v>376</v>
      </c>
      <c r="C117" s="29">
        <v>54828.97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6" t="s">
        <v>383</v>
      </c>
      <c r="B125" s="86"/>
      <c r="C125" s="86"/>
      <c r="D125" s="86"/>
      <c r="E125" s="86"/>
      <c r="F125" s="86"/>
      <c r="G125" s="86"/>
      <c r="H125" s="86"/>
    </row>
    <row r="126" spans="1:8" ht="9.75" customHeight="1" x14ac:dyDescent="0.25">
      <c r="A126" s="88" t="s">
        <v>70</v>
      </c>
      <c r="B126" s="88" t="s">
        <v>71</v>
      </c>
      <c r="C126" s="88" t="s">
        <v>72</v>
      </c>
      <c r="D126" s="88" t="s">
        <v>384</v>
      </c>
      <c r="E126" s="88" t="s">
        <v>279</v>
      </c>
      <c r="F126" s="88"/>
      <c r="G126" s="88"/>
      <c r="H126" s="88"/>
    </row>
    <row r="127" spans="1:8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6" t="s">
        <v>399</v>
      </c>
      <c r="B142" s="86"/>
      <c r="C142" s="86"/>
      <c r="D142" s="86"/>
      <c r="E142" s="86"/>
    </row>
    <row r="143" spans="1:5" ht="9.75" customHeight="1" x14ac:dyDescent="0.25">
      <c r="A143" s="93" t="s">
        <v>70</v>
      </c>
      <c r="B143" s="93" t="s">
        <v>71</v>
      </c>
      <c r="C143" s="93" t="s">
        <v>72</v>
      </c>
      <c r="D143" s="88" t="s">
        <v>384</v>
      </c>
      <c r="E143" s="88" t="s">
        <v>279</v>
      </c>
    </row>
    <row r="144" spans="1:5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6" t="s">
        <v>408</v>
      </c>
      <c r="B153" s="86"/>
      <c r="C153" s="86"/>
      <c r="D153" s="86"/>
      <c r="E153" s="86"/>
    </row>
    <row r="154" spans="1:5" ht="9.75" customHeight="1" x14ac:dyDescent="0.25">
      <c r="A154" s="93" t="s">
        <v>70</v>
      </c>
      <c r="B154" s="93" t="s">
        <v>71</v>
      </c>
      <c r="C154" s="93" t="s">
        <v>72</v>
      </c>
      <c r="D154" s="88" t="s">
        <v>384</v>
      </c>
      <c r="E154" s="88" t="s">
        <v>279</v>
      </c>
    </row>
    <row r="155" spans="1:5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6" t="s">
        <v>418</v>
      </c>
      <c r="B165" s="86"/>
      <c r="C165" s="86"/>
      <c r="D165" s="86"/>
      <c r="E165" s="86"/>
    </row>
    <row r="166" spans="1:5" ht="9.75" customHeight="1" x14ac:dyDescent="0.25">
      <c r="A166" s="93" t="s">
        <v>70</v>
      </c>
      <c r="B166" s="93" t="s">
        <v>71</v>
      </c>
      <c r="C166" s="93" t="s">
        <v>72</v>
      </c>
      <c r="D166" s="88" t="s">
        <v>384</v>
      </c>
      <c r="E166" s="88" t="s">
        <v>279</v>
      </c>
    </row>
    <row r="167" spans="1:5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" right="0.11811023622047245" top="0.55118110236220474" bottom="0.55118110236220474" header="0" footer="0"/>
  <pageSetup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D18" sqref="D18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2025</v>
      </c>
    </row>
    <row r="2" spans="1:5" ht="11.25" customHeight="1" x14ac:dyDescent="0.25">
      <c r="A2" s="117" t="s">
        <v>423</v>
      </c>
      <c r="B2" s="112"/>
      <c r="C2" s="112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31 DE MARZO DE 2025</v>
      </c>
      <c r="B3" s="112"/>
      <c r="C3" s="112"/>
      <c r="D3" s="91" t="s">
        <v>4</v>
      </c>
      <c r="E3" s="83">
        <f>'Notas a los Edos Financieros'!D3</f>
        <v>1</v>
      </c>
    </row>
    <row r="4" spans="1:5" ht="11.25" customHeight="1" x14ac:dyDescent="0.25">
      <c r="A4" s="117" t="s">
        <v>5</v>
      </c>
      <c r="B4" s="112"/>
      <c r="C4" s="112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424</v>
      </c>
      <c r="B7" s="86"/>
      <c r="C7" s="86"/>
      <c r="D7" s="86"/>
      <c r="E7" s="86"/>
    </row>
    <row r="8" spans="1:5" ht="9.75" customHeight="1" x14ac:dyDescent="0.25">
      <c r="A8" s="88" t="s">
        <v>70</v>
      </c>
      <c r="B8" s="88" t="s">
        <v>71</v>
      </c>
      <c r="C8" s="88" t="s">
        <v>72</v>
      </c>
      <c r="D8" s="88" t="s">
        <v>266</v>
      </c>
      <c r="E8" s="88" t="s">
        <v>384</v>
      </c>
    </row>
    <row r="9" spans="1:5" ht="9.75" customHeight="1" x14ac:dyDescent="0.25">
      <c r="A9" s="28">
        <v>3110</v>
      </c>
      <c r="B9" s="16" t="s">
        <v>124</v>
      </c>
      <c r="C9" s="29">
        <v>0</v>
      </c>
      <c r="D9" s="16"/>
      <c r="E9" s="16"/>
    </row>
    <row r="10" spans="1:5" ht="9.75" customHeight="1" x14ac:dyDescent="0.25">
      <c r="A10" s="28">
        <v>3120</v>
      </c>
      <c r="B10" s="16" t="s">
        <v>425</v>
      </c>
      <c r="C10" s="29">
        <v>0</v>
      </c>
      <c r="D10" s="16"/>
      <c r="E10" s="16"/>
    </row>
    <row r="11" spans="1:5" ht="9.75" customHeight="1" x14ac:dyDescent="0.25">
      <c r="A11" s="28">
        <v>3130</v>
      </c>
      <c r="B11" s="16" t="s">
        <v>426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6" t="s">
        <v>427</v>
      </c>
      <c r="B13" s="86"/>
      <c r="C13" s="86"/>
      <c r="D13" s="86"/>
      <c r="E13" s="86"/>
    </row>
    <row r="14" spans="1:5" ht="9.75" customHeight="1" x14ac:dyDescent="0.25">
      <c r="A14" s="88" t="s">
        <v>70</v>
      </c>
      <c r="B14" s="88" t="s">
        <v>71</v>
      </c>
      <c r="C14" s="88" t="s">
        <v>72</v>
      </c>
      <c r="D14" s="88" t="s">
        <v>428</v>
      </c>
      <c r="E14" s="88"/>
    </row>
    <row r="15" spans="1:5" ht="9.75" customHeight="1" x14ac:dyDescent="0.25">
      <c r="A15" s="28">
        <v>3210</v>
      </c>
      <c r="B15" s="16" t="s">
        <v>429</v>
      </c>
      <c r="C15" s="29">
        <v>85369.26</v>
      </c>
      <c r="D15" s="16"/>
      <c r="E15" s="16"/>
    </row>
    <row r="16" spans="1:5" ht="9.75" customHeight="1" x14ac:dyDescent="0.25">
      <c r="A16" s="28">
        <v>3220</v>
      </c>
      <c r="B16" s="16" t="s">
        <v>430</v>
      </c>
      <c r="C16" s="29">
        <v>1454650.53</v>
      </c>
      <c r="D16" s="16"/>
      <c r="E16" s="16"/>
    </row>
    <row r="17" spans="1:4" ht="9.75" customHeight="1" x14ac:dyDescent="0.25">
      <c r="A17" s="28">
        <v>3230</v>
      </c>
      <c r="B17" s="16" t="s">
        <v>431</v>
      </c>
      <c r="C17" s="29">
        <v>0</v>
      </c>
      <c r="D17" s="16"/>
    </row>
    <row r="18" spans="1:4" ht="9.75" customHeight="1" x14ac:dyDescent="0.25">
      <c r="A18" s="28">
        <v>3231</v>
      </c>
      <c r="B18" s="16" t="s">
        <v>432</v>
      </c>
      <c r="C18" s="29">
        <v>0</v>
      </c>
      <c r="D18" s="16"/>
    </row>
    <row r="19" spans="1:4" ht="9.75" customHeight="1" x14ac:dyDescent="0.25">
      <c r="A19" s="28">
        <v>3232</v>
      </c>
      <c r="B19" s="16" t="s">
        <v>433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434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435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436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437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438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439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440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441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442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91" workbookViewId="0">
      <selection activeCell="C54" sqref="C54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7" t="str">
        <f>ESF!A1</f>
        <v xml:space="preserve">INSTITUTO MUNICIPAL DE PLANEACION Y DESARROLLO DE APASEO EL GRANDE </v>
      </c>
      <c r="B1" s="112"/>
      <c r="C1" s="112"/>
      <c r="D1" s="91" t="s">
        <v>0</v>
      </c>
      <c r="E1" s="83">
        <f>'Notas a los Edos Financieros'!D1</f>
        <v>2025</v>
      </c>
    </row>
    <row r="2" spans="1:5" ht="11.25" customHeight="1" x14ac:dyDescent="0.25">
      <c r="A2" s="117" t="s">
        <v>443</v>
      </c>
      <c r="B2" s="112"/>
      <c r="C2" s="112"/>
      <c r="D2" s="91" t="s">
        <v>2</v>
      </c>
      <c r="E2" s="83" t="str">
        <f>'Notas a los Edos Financieros'!D2</f>
        <v>Trimestral</v>
      </c>
    </row>
    <row r="3" spans="1:5" ht="11.25" customHeight="1" x14ac:dyDescent="0.25">
      <c r="A3" s="117" t="str">
        <f>ESF!A3</f>
        <v>Del 1 DE ENERO  al 31 DE MARZO DE 2025</v>
      </c>
      <c r="B3" s="112"/>
      <c r="C3" s="112"/>
      <c r="D3" s="91" t="s">
        <v>4</v>
      </c>
      <c r="E3" s="83">
        <f>'Notas a los Edos Financieros'!D3</f>
        <v>1</v>
      </c>
    </row>
    <row r="4" spans="1:5" ht="11.25" customHeight="1" x14ac:dyDescent="0.25">
      <c r="A4" s="117" t="s">
        <v>5</v>
      </c>
      <c r="B4" s="112"/>
      <c r="C4" s="112"/>
      <c r="D4" s="91"/>
      <c r="E4" s="83"/>
    </row>
    <row r="5" spans="1:5" ht="9.75" customHeight="1" x14ac:dyDescent="0.25">
      <c r="A5" s="85" t="s">
        <v>68</v>
      </c>
      <c r="B5" s="86"/>
      <c r="C5" s="86"/>
      <c r="D5" s="86"/>
      <c r="E5" s="86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6" t="s">
        <v>444</v>
      </c>
      <c r="B7" s="86"/>
      <c r="C7" s="86"/>
      <c r="D7" s="86"/>
      <c r="E7" s="16"/>
    </row>
    <row r="8" spans="1:5" ht="9.75" customHeight="1" x14ac:dyDescent="0.25">
      <c r="A8" s="88" t="s">
        <v>70</v>
      </c>
      <c r="B8" s="88" t="s">
        <v>71</v>
      </c>
      <c r="C8" s="89">
        <v>2025</v>
      </c>
      <c r="D8" s="89">
        <v>2024</v>
      </c>
      <c r="E8" s="16"/>
    </row>
    <row r="9" spans="1:5" ht="9.75" customHeight="1" x14ac:dyDescent="0.25">
      <c r="A9" s="28">
        <v>1111</v>
      </c>
      <c r="B9" s="16" t="s">
        <v>445</v>
      </c>
      <c r="C9" s="29">
        <v>10000</v>
      </c>
      <c r="D9" s="29">
        <v>10000</v>
      </c>
      <c r="E9" s="16"/>
    </row>
    <row r="10" spans="1:5" ht="9.75" customHeight="1" x14ac:dyDescent="0.25">
      <c r="A10" s="28">
        <v>1112</v>
      </c>
      <c r="B10" s="16" t="s">
        <v>446</v>
      </c>
      <c r="C10" s="29">
        <v>1381175.35</v>
      </c>
      <c r="D10" s="29">
        <v>1335408.8799999999</v>
      </c>
      <c r="E10" s="16"/>
    </row>
    <row r="11" spans="1:5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267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448</v>
      </c>
      <c r="C14" s="29">
        <v>0</v>
      </c>
      <c r="D14" s="29">
        <v>0</v>
      </c>
      <c r="E14" s="16"/>
    </row>
    <row r="15" spans="1:5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450</v>
      </c>
      <c r="C16" s="32">
        <f>+C9+C10+C11+C12+C13+C14</f>
        <v>1391175.35</v>
      </c>
      <c r="D16" s="32">
        <f>+D9+D10+D11+D12+D13+D14</f>
        <v>1345408.88</v>
      </c>
      <c r="E16" s="16"/>
    </row>
    <row r="19" spans="1:4" ht="9.75" customHeight="1" x14ac:dyDescent="0.25">
      <c r="A19" s="86" t="s">
        <v>451</v>
      </c>
      <c r="B19" s="86"/>
      <c r="C19" s="86"/>
      <c r="D19" s="86"/>
    </row>
    <row r="20" spans="1:4" ht="9.75" customHeight="1" x14ac:dyDescent="0.25">
      <c r="A20" s="88" t="s">
        <v>70</v>
      </c>
      <c r="B20" s="88" t="s">
        <v>71</v>
      </c>
      <c r="C20" s="89">
        <v>2025</v>
      </c>
      <c r="D20" s="89">
        <v>2024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f>+C30+C31+C32+C33+C34+C35+C36+C37</f>
        <v>387239.96</v>
      </c>
      <c r="D29" s="32">
        <f>+D30+D31+D32+D33+D34+D35+D36+D37</f>
        <v>366299.97</v>
      </c>
    </row>
    <row r="30" spans="1:4" ht="9.75" customHeight="1" x14ac:dyDescent="0.25">
      <c r="A30" s="28">
        <v>1241</v>
      </c>
      <c r="B30" s="16" t="s">
        <v>326</v>
      </c>
      <c r="C30" s="29">
        <v>387239.96</v>
      </c>
      <c r="D30" s="29">
        <v>366299.97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f>+C39+C40+C41+C42+C43</f>
        <v>45785.56</v>
      </c>
      <c r="D38" s="32">
        <f>+D39+D40+D41+D42+D43</f>
        <v>45785.56</v>
      </c>
    </row>
    <row r="39" spans="1:4" ht="9.75" customHeight="1" x14ac:dyDescent="0.25">
      <c r="A39" s="28">
        <v>1251</v>
      </c>
      <c r="B39" s="16" t="s">
        <v>340</v>
      </c>
      <c r="C39" s="29">
        <v>45785.56</v>
      </c>
      <c r="D39" s="29">
        <v>45785.56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 t="shared" ref="C44:D44" si="0">C21+C29+C38</f>
        <v>433025.52</v>
      </c>
      <c r="D44" s="32">
        <f t="shared" si="0"/>
        <v>412085.52999999997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6" t="s">
        <v>453</v>
      </c>
      <c r="B46" s="86"/>
      <c r="C46" s="86"/>
      <c r="D46" s="86"/>
    </row>
    <row r="47" spans="1:4" ht="9.75" customHeight="1" x14ac:dyDescent="0.25">
      <c r="A47" s="88" t="s">
        <v>70</v>
      </c>
      <c r="B47" s="88" t="s">
        <v>71</v>
      </c>
      <c r="C47" s="89">
        <v>2025</v>
      </c>
      <c r="D47" s="89">
        <v>2024</v>
      </c>
    </row>
    <row r="48" spans="1:4" ht="11.25" customHeight="1" x14ac:dyDescent="0.25">
      <c r="A48" s="30">
        <v>3210</v>
      </c>
      <c r="B48" s="33" t="s">
        <v>454</v>
      </c>
      <c r="C48" s="32">
        <v>85369.26</v>
      </c>
      <c r="D48" s="32">
        <v>511977.31</v>
      </c>
    </row>
    <row r="49" spans="1:4" ht="11.25" customHeight="1" x14ac:dyDescent="0.25">
      <c r="A49" s="28"/>
      <c r="B49" s="31" t="s">
        <v>455</v>
      </c>
      <c r="C49" s="105">
        <v>181870.42</v>
      </c>
      <c r="D49" s="32">
        <v>181870.42</v>
      </c>
    </row>
    <row r="50" spans="1:4" ht="11.25" customHeight="1" x14ac:dyDescent="0.25">
      <c r="A50" s="30">
        <v>5400</v>
      </c>
      <c r="B50" s="33" t="s">
        <v>219</v>
      </c>
      <c r="C50" s="32">
        <f>+C51+C52+C53+C54+C55+C56+C57+C58+C59+C60+C61</f>
        <v>0</v>
      </c>
      <c r="D50" s="32">
        <v>0</v>
      </c>
    </row>
    <row r="51" spans="1:4" ht="11.25" customHeight="1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32">
        <f>+C63</f>
        <v>181870.42</v>
      </c>
      <c r="D62" s="32">
        <f>+D63</f>
        <v>181870.42</v>
      </c>
    </row>
    <row r="63" spans="1:4" ht="11.25" customHeight="1" x14ac:dyDescent="0.25">
      <c r="A63" s="30">
        <v>5510</v>
      </c>
      <c r="B63" s="33" t="s">
        <v>234</v>
      </c>
      <c r="C63" s="32">
        <f>+C64+C65+C66+C67+C68+C69+C70+C71</f>
        <v>181870.42</v>
      </c>
      <c r="D63" s="32">
        <v>181870.42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239</v>
      </c>
      <c r="C68" s="29">
        <v>181870.42</v>
      </c>
      <c r="D68" s="29">
        <v>181870.42</v>
      </c>
    </row>
    <row r="69" spans="1:4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241</v>
      </c>
      <c r="C70" s="29">
        <v>0</v>
      </c>
      <c r="D70" s="29">
        <v>0</v>
      </c>
    </row>
    <row r="71" spans="1:4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v>0</v>
      </c>
      <c r="D101" s="32">
        <v>0</v>
      </c>
    </row>
    <row r="102" spans="1:4" ht="9.75" customHeight="1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 t="shared" ref="C136:D136" si="1">C48+C49-C101</f>
        <v>267239.67999999999</v>
      </c>
      <c r="D136" s="32">
        <f t="shared" si="1"/>
        <v>693847.73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 t="s">
        <v>66</v>
      </c>
      <c r="B138" s="16"/>
      <c r="C138" s="16"/>
      <c r="D138" s="16"/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" xr:uid="{E148C598-716E-44A7-91A2-7F2DCAA8EC2E}"/>
  </dataValidations>
  <pageMargins left="0.70866141732283472" right="0.31496062992125984" top="0.35433070866141736" bottom="0.35433070866141736" header="0" footer="0"/>
  <pageSetup scale="75" orientation="portrait" horizontalDpi="300" verticalDpi="300" r:id="rId1"/>
  <rowBreaks count="1" manualBreakCount="1">
    <brk id="8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>
      <selection activeCell="G40" sqref="G40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09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11" t="s">
        <v>480</v>
      </c>
      <c r="B2" s="112"/>
      <c r="C2" s="120"/>
    </row>
    <row r="3" spans="1:3" ht="11.25" customHeight="1" x14ac:dyDescent="0.25">
      <c r="A3" s="111" t="str">
        <f>ESF!A3</f>
        <v>Del 1 DE ENERO  al 31 DE MARZO DE 2025</v>
      </c>
      <c r="B3" s="112"/>
      <c r="C3" s="120"/>
    </row>
    <row r="4" spans="1:3" ht="9.75" customHeight="1" x14ac:dyDescent="0.25">
      <c r="A4" s="115" t="s">
        <v>481</v>
      </c>
      <c r="B4" s="116"/>
      <c r="C4" s="121"/>
    </row>
    <row r="5" spans="1:3" ht="9.75" customHeight="1" x14ac:dyDescent="0.25">
      <c r="A5" s="122" t="s">
        <v>482</v>
      </c>
      <c r="B5" s="123"/>
      <c r="C5" s="37">
        <v>2025</v>
      </c>
    </row>
    <row r="6" spans="1:3" ht="9.75" customHeight="1" x14ac:dyDescent="0.25">
      <c r="A6" s="38" t="s">
        <v>483</v>
      </c>
      <c r="B6" s="38"/>
      <c r="C6" s="39">
        <v>1161589.95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4" t="s">
        <v>484</v>
      </c>
      <c r="B8" s="94"/>
      <c r="C8" s="42">
        <f>SUM(C9:C14)</f>
        <v>61.84</v>
      </c>
    </row>
    <row r="9" spans="1:3" ht="9.75" customHeight="1" x14ac:dyDescent="0.25">
      <c r="A9" s="95" t="s">
        <v>485</v>
      </c>
      <c r="B9" s="43" t="s">
        <v>134</v>
      </c>
      <c r="C9" s="44">
        <v>0</v>
      </c>
    </row>
    <row r="10" spans="1:3" ht="9.75" customHeight="1" x14ac:dyDescent="0.25">
      <c r="A10" s="96" t="s">
        <v>486</v>
      </c>
      <c r="B10" s="45" t="s">
        <v>487</v>
      </c>
      <c r="C10" s="44">
        <v>0</v>
      </c>
    </row>
    <row r="11" spans="1:3" ht="9.75" customHeight="1" x14ac:dyDescent="0.25">
      <c r="A11" s="96" t="s">
        <v>488</v>
      </c>
      <c r="B11" s="45" t="s">
        <v>143</v>
      </c>
      <c r="C11" s="44">
        <v>0</v>
      </c>
    </row>
    <row r="12" spans="1:3" ht="9.75" customHeight="1" x14ac:dyDescent="0.25">
      <c r="A12" s="96" t="s">
        <v>489</v>
      </c>
      <c r="B12" s="45" t="s">
        <v>144</v>
      </c>
      <c r="C12" s="44">
        <v>0</v>
      </c>
    </row>
    <row r="13" spans="1:3" ht="9.75" customHeight="1" x14ac:dyDescent="0.25">
      <c r="A13" s="96" t="s">
        <v>490</v>
      </c>
      <c r="B13" s="45" t="s">
        <v>145</v>
      </c>
      <c r="C13" s="44">
        <v>0</v>
      </c>
    </row>
    <row r="14" spans="1:3" ht="9.75" customHeight="1" x14ac:dyDescent="0.25">
      <c r="A14" s="97" t="s">
        <v>491</v>
      </c>
      <c r="B14" s="46" t="s">
        <v>492</v>
      </c>
      <c r="C14" s="44">
        <v>61.84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4" t="s">
        <v>493</v>
      </c>
      <c r="B16" s="40"/>
      <c r="C16" s="42">
        <f>SUM(C17:C19)</f>
        <v>0</v>
      </c>
    </row>
    <row r="17" spans="1:3" ht="9.75" customHeight="1" x14ac:dyDescent="0.25">
      <c r="A17" s="98">
        <v>3.1</v>
      </c>
      <c r="B17" s="45" t="s">
        <v>494</v>
      </c>
      <c r="C17" s="44">
        <v>0</v>
      </c>
    </row>
    <row r="18" spans="1:3" ht="9.75" customHeight="1" x14ac:dyDescent="0.25">
      <c r="A18" s="99">
        <v>3.2</v>
      </c>
      <c r="B18" s="45" t="s">
        <v>495</v>
      </c>
      <c r="C18" s="44">
        <v>0</v>
      </c>
    </row>
    <row r="19" spans="1:3" ht="9.75" customHeight="1" x14ac:dyDescent="0.25">
      <c r="A19" s="99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1161651.79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08" t="s">
        <v>587</v>
      </c>
      <c r="C23" s="1"/>
    </row>
    <row r="24" spans="1:3" ht="15" customHeight="1" x14ac:dyDescent="0.25">
      <c r="A24" s="106" t="s">
        <v>586</v>
      </c>
      <c r="B24" s="107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>
      <selection activeCell="F16" sqref="F16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4" t="str">
        <f>ESF!A1</f>
        <v xml:space="preserve">INSTITUTO MUNICIPAL DE PLANEACION Y DESARROLLO DE APASEO EL GRANDE </v>
      </c>
      <c r="B1" s="110"/>
      <c r="C1" s="119"/>
    </row>
    <row r="2" spans="1:3" ht="11.25" customHeight="1" x14ac:dyDescent="0.25">
      <c r="A2" s="125" t="s">
        <v>498</v>
      </c>
      <c r="B2" s="112"/>
      <c r="C2" s="120"/>
    </row>
    <row r="3" spans="1:3" ht="11.25" customHeight="1" x14ac:dyDescent="0.25">
      <c r="A3" s="125" t="str">
        <f>ESF!A3</f>
        <v>Del 1 DE ENERO  al 31 DE MARZO DE 2025</v>
      </c>
      <c r="B3" s="112"/>
      <c r="C3" s="120"/>
    </row>
    <row r="4" spans="1:3" ht="9.75" customHeight="1" x14ac:dyDescent="0.25">
      <c r="A4" s="115" t="s">
        <v>481</v>
      </c>
      <c r="B4" s="116"/>
      <c r="C4" s="121"/>
    </row>
    <row r="5" spans="1:3" ht="11.25" customHeight="1" x14ac:dyDescent="0.25">
      <c r="A5" s="122" t="s">
        <v>482</v>
      </c>
      <c r="B5" s="123"/>
      <c r="C5" s="37">
        <v>2025</v>
      </c>
    </row>
    <row r="6" spans="1:3" ht="9.75" customHeight="1" x14ac:dyDescent="0.25">
      <c r="A6" s="52" t="s">
        <v>499</v>
      </c>
      <c r="B6" s="38"/>
      <c r="C6" s="53">
        <v>1097222.52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4" t="s">
        <v>500</v>
      </c>
      <c r="B8" s="56"/>
      <c r="C8" s="42">
        <f>SUM(C9:C29)</f>
        <v>20939.990000000002</v>
      </c>
    </row>
    <row r="9" spans="1:3" ht="9.75" customHeight="1" x14ac:dyDescent="0.25">
      <c r="A9" s="100">
        <v>2.1</v>
      </c>
      <c r="B9" s="57" t="s">
        <v>164</v>
      </c>
      <c r="C9" s="58">
        <v>0</v>
      </c>
    </row>
    <row r="10" spans="1:3" ht="9.75" customHeight="1" x14ac:dyDescent="0.25">
      <c r="A10" s="100">
        <v>2.2000000000000002</v>
      </c>
      <c r="B10" s="57" t="s">
        <v>161</v>
      </c>
      <c r="C10" s="58">
        <v>0</v>
      </c>
    </row>
    <row r="11" spans="1:3" ht="9.75" customHeight="1" x14ac:dyDescent="0.25">
      <c r="A11" s="101">
        <v>2.2999999999999998</v>
      </c>
      <c r="B11" s="59" t="s">
        <v>326</v>
      </c>
      <c r="C11" s="58">
        <v>20939.990000000002</v>
      </c>
    </row>
    <row r="12" spans="1:3" ht="9.75" customHeight="1" x14ac:dyDescent="0.25">
      <c r="A12" s="101">
        <v>2.4</v>
      </c>
      <c r="B12" s="59" t="s">
        <v>327</v>
      </c>
      <c r="C12" s="58">
        <v>0</v>
      </c>
    </row>
    <row r="13" spans="1:3" ht="9.75" customHeight="1" x14ac:dyDescent="0.25">
      <c r="A13" s="101">
        <v>2.5</v>
      </c>
      <c r="B13" s="59" t="s">
        <v>328</v>
      </c>
      <c r="C13" s="58">
        <v>0</v>
      </c>
    </row>
    <row r="14" spans="1:3" ht="9.75" customHeight="1" x14ac:dyDescent="0.25">
      <c r="A14" s="101">
        <v>2.6</v>
      </c>
      <c r="B14" s="59" t="s">
        <v>329</v>
      </c>
      <c r="C14" s="58">
        <v>0</v>
      </c>
    </row>
    <row r="15" spans="1:3" ht="9.75" customHeight="1" x14ac:dyDescent="0.25">
      <c r="A15" s="101">
        <v>2.7</v>
      </c>
      <c r="B15" s="59" t="s">
        <v>330</v>
      </c>
      <c r="C15" s="58">
        <v>0</v>
      </c>
    </row>
    <row r="16" spans="1:3" ht="9.75" customHeight="1" x14ac:dyDescent="0.25">
      <c r="A16" s="101">
        <v>2.8</v>
      </c>
      <c r="B16" s="59" t="s">
        <v>331</v>
      </c>
      <c r="C16" s="58">
        <v>0</v>
      </c>
    </row>
    <row r="17" spans="1:3" ht="9.75" customHeight="1" x14ac:dyDescent="0.25">
      <c r="A17" s="101">
        <v>2.9</v>
      </c>
      <c r="B17" s="59" t="s">
        <v>333</v>
      </c>
      <c r="C17" s="58">
        <v>0</v>
      </c>
    </row>
    <row r="18" spans="1:3" ht="9.75" customHeight="1" x14ac:dyDescent="0.25">
      <c r="A18" s="101" t="s">
        <v>501</v>
      </c>
      <c r="B18" s="59" t="s">
        <v>502</v>
      </c>
      <c r="C18" s="58">
        <v>0</v>
      </c>
    </row>
    <row r="19" spans="1:3" ht="9.75" customHeight="1" x14ac:dyDescent="0.25">
      <c r="A19" s="101" t="s">
        <v>503</v>
      </c>
      <c r="B19" s="59" t="s">
        <v>339</v>
      </c>
      <c r="C19" s="58">
        <v>0</v>
      </c>
    </row>
    <row r="20" spans="1:3" ht="9.75" customHeight="1" x14ac:dyDescent="0.25">
      <c r="A20" s="101" t="s">
        <v>504</v>
      </c>
      <c r="B20" s="59" t="s">
        <v>505</v>
      </c>
      <c r="C20" s="58">
        <v>0</v>
      </c>
    </row>
    <row r="21" spans="1:3" ht="9.75" customHeight="1" x14ac:dyDescent="0.25">
      <c r="A21" s="101" t="s">
        <v>506</v>
      </c>
      <c r="B21" s="59" t="s">
        <v>507</v>
      </c>
      <c r="C21" s="58">
        <v>0</v>
      </c>
    </row>
    <row r="22" spans="1:3" ht="9.75" customHeight="1" x14ac:dyDescent="0.25">
      <c r="A22" s="101" t="s">
        <v>508</v>
      </c>
      <c r="B22" s="59" t="s">
        <v>509</v>
      </c>
      <c r="C22" s="58">
        <v>0</v>
      </c>
    </row>
    <row r="23" spans="1:3" ht="9.75" customHeight="1" x14ac:dyDescent="0.25">
      <c r="A23" s="101" t="s">
        <v>510</v>
      </c>
      <c r="B23" s="59" t="s">
        <v>511</v>
      </c>
      <c r="C23" s="58">
        <v>0</v>
      </c>
    </row>
    <row r="24" spans="1:3" ht="9.75" customHeight="1" x14ac:dyDescent="0.25">
      <c r="A24" s="101" t="s">
        <v>512</v>
      </c>
      <c r="B24" s="59" t="s">
        <v>513</v>
      </c>
      <c r="C24" s="58">
        <v>0</v>
      </c>
    </row>
    <row r="25" spans="1:3" ht="9.75" customHeight="1" x14ac:dyDescent="0.25">
      <c r="A25" s="101" t="s">
        <v>514</v>
      </c>
      <c r="B25" s="59" t="s">
        <v>515</v>
      </c>
      <c r="C25" s="58">
        <v>0</v>
      </c>
    </row>
    <row r="26" spans="1:3" ht="9.75" customHeight="1" x14ac:dyDescent="0.25">
      <c r="A26" s="101" t="s">
        <v>516</v>
      </c>
      <c r="B26" s="59" t="s">
        <v>517</v>
      </c>
      <c r="C26" s="58">
        <v>0</v>
      </c>
    </row>
    <row r="27" spans="1:3" ht="9.75" customHeight="1" x14ac:dyDescent="0.25">
      <c r="A27" s="101" t="s">
        <v>518</v>
      </c>
      <c r="B27" s="59" t="s">
        <v>519</v>
      </c>
      <c r="C27" s="58">
        <v>0</v>
      </c>
    </row>
    <row r="28" spans="1:3" ht="9.75" customHeight="1" x14ac:dyDescent="0.25">
      <c r="A28" s="101" t="s">
        <v>520</v>
      </c>
      <c r="B28" s="59" t="s">
        <v>521</v>
      </c>
      <c r="C28" s="58">
        <v>0</v>
      </c>
    </row>
    <row r="29" spans="1:3" ht="9.75" customHeight="1" x14ac:dyDescent="0.25">
      <c r="A29" s="101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2" t="s">
        <v>524</v>
      </c>
      <c r="B31" s="62"/>
      <c r="C31" s="63">
        <f>SUM(C32:C38)</f>
        <v>0</v>
      </c>
    </row>
    <row r="32" spans="1:3" ht="9.75" customHeight="1" x14ac:dyDescent="0.25">
      <c r="A32" s="101" t="s">
        <v>525</v>
      </c>
      <c r="B32" s="59" t="s">
        <v>234</v>
      </c>
      <c r="C32" s="58">
        <v>0</v>
      </c>
    </row>
    <row r="33" spans="1:3" ht="9.75" customHeight="1" x14ac:dyDescent="0.25">
      <c r="A33" s="101" t="s">
        <v>526</v>
      </c>
      <c r="B33" s="59" t="s">
        <v>243</v>
      </c>
      <c r="C33" s="58">
        <v>0</v>
      </c>
    </row>
    <row r="34" spans="1:3" ht="9.75" customHeight="1" x14ac:dyDescent="0.25">
      <c r="A34" s="101" t="s">
        <v>527</v>
      </c>
      <c r="B34" s="59" t="s">
        <v>246</v>
      </c>
      <c r="C34" s="58">
        <v>0</v>
      </c>
    </row>
    <row r="35" spans="1:3" ht="9.75" customHeight="1" x14ac:dyDescent="0.25">
      <c r="A35" s="101" t="s">
        <v>528</v>
      </c>
      <c r="B35" s="59" t="s">
        <v>252</v>
      </c>
      <c r="C35" s="58">
        <v>0</v>
      </c>
    </row>
    <row r="36" spans="1:3" ht="9.75" customHeight="1" x14ac:dyDescent="0.25">
      <c r="A36" s="101" t="s">
        <v>529</v>
      </c>
      <c r="B36" s="59" t="s">
        <v>262</v>
      </c>
      <c r="C36" s="58">
        <v>0</v>
      </c>
    </row>
    <row r="37" spans="1:3" ht="9.75" customHeight="1" x14ac:dyDescent="0.25">
      <c r="A37" s="101" t="s">
        <v>530</v>
      </c>
      <c r="B37" s="59" t="s">
        <v>531</v>
      </c>
      <c r="C37" s="58">
        <v>0</v>
      </c>
    </row>
    <row r="38" spans="1:3" ht="9.75" customHeight="1" x14ac:dyDescent="0.25">
      <c r="A38" s="101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1076282.53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6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workbookViewId="0">
      <selection activeCell="D54" sqref="D54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" customWidth="1"/>
    <col min="9" max="9" width="12.7109375" customWidth="1"/>
    <col min="10" max="10" width="11.42578125" customWidth="1"/>
    <col min="11" max="26" width="9.140625" customWidth="1"/>
  </cols>
  <sheetData>
    <row r="1" spans="1:10" ht="11.25" customHeight="1" x14ac:dyDescent="0.25">
      <c r="A1" s="117" t="str">
        <f>'Notas a los Edos Financieros'!A1</f>
        <v xml:space="preserve">INSTITUTO MUNICIPAL DE PLANEACION Y DESARROLLO DE APASEO EL GRANDE </v>
      </c>
      <c r="B1" s="112"/>
      <c r="C1" s="112"/>
      <c r="D1" s="112"/>
      <c r="E1" s="112"/>
      <c r="F1" s="112"/>
      <c r="G1" s="91" t="s">
        <v>0</v>
      </c>
      <c r="H1" s="83">
        <f>'Notas a los Edos Financieros'!D1</f>
        <v>2025</v>
      </c>
      <c r="I1" s="16"/>
      <c r="J1" s="16"/>
    </row>
    <row r="2" spans="1:10" ht="11.25" customHeight="1" x14ac:dyDescent="0.25">
      <c r="A2" s="117" t="s">
        <v>535</v>
      </c>
      <c r="B2" s="112"/>
      <c r="C2" s="112"/>
      <c r="D2" s="112"/>
      <c r="E2" s="112"/>
      <c r="F2" s="112"/>
      <c r="G2" s="91" t="s">
        <v>2</v>
      </c>
      <c r="H2" s="83" t="str">
        <f>'Notas a los Edos Financieros'!D2</f>
        <v>Trimestral</v>
      </c>
      <c r="I2" s="16"/>
      <c r="J2" s="16"/>
    </row>
    <row r="3" spans="1:10" ht="11.25" customHeight="1" x14ac:dyDescent="0.25">
      <c r="A3" s="117" t="str">
        <f>'Notas a los Edos Financieros'!A3</f>
        <v>Del 1 DE ENERO  al 31 DE MARZO DE 2025</v>
      </c>
      <c r="B3" s="112"/>
      <c r="C3" s="112"/>
      <c r="D3" s="112"/>
      <c r="E3" s="112"/>
      <c r="F3" s="112"/>
      <c r="G3" s="91" t="s">
        <v>4</v>
      </c>
      <c r="H3" s="83">
        <f>'Notas a los Edos Financieros'!D3</f>
        <v>1</v>
      </c>
      <c r="I3" s="16"/>
      <c r="J3" s="16"/>
    </row>
    <row r="4" spans="1:10" ht="11.25" customHeight="1" x14ac:dyDescent="0.25">
      <c r="A4" s="117" t="s">
        <v>5</v>
      </c>
      <c r="B4" s="112"/>
      <c r="C4" s="112"/>
      <c r="D4" s="112"/>
      <c r="E4" s="112"/>
      <c r="F4" s="112"/>
      <c r="G4" s="91"/>
      <c r="H4" s="83"/>
      <c r="I4" s="16"/>
      <c r="J4" s="16"/>
    </row>
    <row r="5" spans="1:10" ht="9.75" customHeight="1" x14ac:dyDescent="0.25">
      <c r="A5" s="85" t="s">
        <v>68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3" t="s">
        <v>70</v>
      </c>
      <c r="B8" s="103" t="s">
        <v>482</v>
      </c>
      <c r="C8" s="104" t="s">
        <v>536</v>
      </c>
      <c r="D8" s="104" t="s">
        <v>537</v>
      </c>
      <c r="E8" s="104" t="s">
        <v>538</v>
      </c>
      <c r="F8" s="104" t="s">
        <v>539</v>
      </c>
      <c r="G8" s="104" t="s">
        <v>540</v>
      </c>
      <c r="H8" s="104" t="s">
        <v>541</v>
      </c>
      <c r="I8" s="104" t="s">
        <v>542</v>
      </c>
      <c r="J8" s="104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26" t="s">
        <v>571</v>
      </c>
      <c r="C39" s="127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2025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71">
        <v>6187007.9800000004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71">
        <v>5025418.03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71">
        <v>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71">
        <v>1161589.95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2" t="s">
        <v>576</v>
      </c>
      <c r="C45" s="73">
        <v>1161589.95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26" t="s">
        <v>577</v>
      </c>
      <c r="C48" s="127"/>
      <c r="D48" s="16"/>
      <c r="E48" s="16"/>
      <c r="F48" s="16"/>
      <c r="G48" s="16"/>
      <c r="H48" s="16"/>
      <c r="I48" s="16"/>
      <c r="J48" s="16"/>
    </row>
    <row r="49" spans="1:3" ht="9.75" customHeight="1" x14ac:dyDescent="0.25">
      <c r="A49" s="16"/>
      <c r="B49" s="68" t="s">
        <v>482</v>
      </c>
      <c r="C49" s="69">
        <v>2024</v>
      </c>
    </row>
    <row r="50" spans="1:3" ht="9.75" customHeight="1" x14ac:dyDescent="0.25">
      <c r="A50" s="16">
        <v>8210</v>
      </c>
      <c r="B50" s="70" t="s">
        <v>578</v>
      </c>
      <c r="C50" s="74">
        <v>6187007.9800000004</v>
      </c>
    </row>
    <row r="51" spans="1:3" ht="9.75" customHeight="1" x14ac:dyDescent="0.25">
      <c r="A51" s="16">
        <v>8220</v>
      </c>
      <c r="B51" s="70" t="s">
        <v>579</v>
      </c>
      <c r="C51" s="74">
        <v>5997289.2199999997</v>
      </c>
    </row>
    <row r="52" spans="1:3" ht="9.75" customHeight="1" x14ac:dyDescent="0.25">
      <c r="A52" s="16">
        <v>8230</v>
      </c>
      <c r="B52" s="70" t="s">
        <v>580</v>
      </c>
      <c r="C52" s="74">
        <v>1218303.76</v>
      </c>
    </row>
    <row r="53" spans="1:3" ht="9.75" customHeight="1" x14ac:dyDescent="0.25">
      <c r="A53" s="16">
        <v>8240</v>
      </c>
      <c r="B53" s="70" t="s">
        <v>581</v>
      </c>
      <c r="C53" s="74">
        <v>310800</v>
      </c>
    </row>
    <row r="54" spans="1:3" ht="9.75" customHeight="1" x14ac:dyDescent="0.25">
      <c r="A54" s="16">
        <v>8250</v>
      </c>
      <c r="B54" s="70" t="s">
        <v>582</v>
      </c>
      <c r="C54" s="74">
        <v>1097222.52</v>
      </c>
    </row>
    <row r="55" spans="1:3" ht="9.75" customHeight="1" x14ac:dyDescent="0.25">
      <c r="A55" s="16">
        <v>8260</v>
      </c>
      <c r="B55" s="70" t="s">
        <v>583</v>
      </c>
      <c r="C55" s="74">
        <v>1089817.97</v>
      </c>
    </row>
    <row r="56" spans="1:3" ht="9.75" customHeight="1" x14ac:dyDescent="0.25">
      <c r="A56" s="16">
        <v>8270</v>
      </c>
      <c r="B56" s="72" t="s">
        <v>584</v>
      </c>
      <c r="C56" s="75">
        <v>1089817.97</v>
      </c>
    </row>
    <row r="57" spans="1:3" ht="9.75" customHeight="1" x14ac:dyDescent="0.25">
      <c r="A57" s="16"/>
      <c r="B57" s="16"/>
      <c r="C57" s="16"/>
    </row>
    <row r="58" spans="1:3" ht="9.75" customHeight="1" x14ac:dyDescent="0.25">
      <c r="A58" s="16"/>
      <c r="B58" s="16"/>
      <c r="C58" s="16"/>
    </row>
    <row r="59" spans="1:3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" right="0" top="0.35433070866141736" bottom="0.35433070866141736" header="0" footer="0"/>
  <pageSetup scale="75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365C-5C31-4D9B-B7CF-11755E2D716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cp:lastPrinted>2025-01-24T21:48:59Z</cp:lastPrinted>
  <dcterms:created xsi:type="dcterms:W3CDTF">2024-04-09T21:57:28Z</dcterms:created>
  <dcterms:modified xsi:type="dcterms:W3CDTF">2025-04-14T15:34:57Z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