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FEE4CA2F-3A77-4FF5-81E2-580A31DBD4B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E42" i="4" l="1"/>
  <c r="E35" i="4"/>
  <c r="E30" i="4"/>
  <c r="E24" i="4"/>
  <c r="E14" i="4"/>
  <c r="F42" i="4"/>
  <c r="F35" i="4"/>
  <c r="F30" i="4"/>
  <c r="F24" i="4"/>
  <c r="F14" i="4"/>
  <c r="F26" i="4" s="1"/>
  <c r="B26" i="4"/>
  <c r="B13" i="4"/>
  <c r="C26" i="4"/>
  <c r="C13" i="4"/>
  <c r="E46" i="4" l="1"/>
  <c r="E26" i="4"/>
  <c r="E48" i="4" s="1"/>
  <c r="F46" i="4"/>
  <c r="F48" i="4" s="1"/>
  <c r="C28" i="4"/>
  <c r="B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<sst xmlns="http://schemas.openxmlformats.org/spreadsheetml/2006/main" count="62" uniqueCount="61">
  <si>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</si>
  <si>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</si>
  <si>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</si>
  <si>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</si>
  <si>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</si>
  <si>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</si>
  <si>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</si>
  <si>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</si>
  <si>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</si>
  <si>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</si>
  <si>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</si>
  <si>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</si>
  <si>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</si>
  <si>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</si>
  <si>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</si>
  <si>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</si>
  <si>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</si>
  <si>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</si>
  <si>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</si>
  <si>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</si>
  <si>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</si>
  <si>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</si>
  <si>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</si>
  <si>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</si>
  <si>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</si>
  <si>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</si>
  <si>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</si>
  <si>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</si>
  <si>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</si>
  <si>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</si>
  <si>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</si>
  <si>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</si>
  <si>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</si>
  <si>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</si>
  <si>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</si>
  <si>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</si>
  <si>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</si>
  <si>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</si>
  <si>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</si>
  <si>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</si>
  <si>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</si>
  <si>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</si>
  <si>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</si>
  <si>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</si>
  <si>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</si>
  <si>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</si>
  <si>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</si>
  <si>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</si>
  <si>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</si>
  <si>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</si>
  <si>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</si>
  <si>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</si>
  <si>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</si>
  <si>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</si>
  <si>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</si>
  <si>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</si>
  <si>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</si>
  <si>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</si>
  <si>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</si>
  <si>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</si>
  <si>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PLANEACION Y DESARROLLO DE APASEO EL GRANDE
Estado de Situación Financiera
Al 30 DE SEPTIEMBRE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</si>
</sst>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26DF46-EFA0-47C4-A269-0CD7E10C1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142874</xdr:rowOff>
    </xdr:from>
    <xdr:to>
      <xdr:col>0</xdr:col>
      <xdr:colOff>3000375</xdr:colOff>
      <xdr:row>60</xdr:row>
      <xdr:rowOff>85724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1756E3D-08A3-4379-B479-7A756C9C103E}"/>
            </a:ext>
          </a:extLst>
        </xdr:cNvPr>
        <xdr:cNvSpPr txBox="1"/>
      </xdr:nvSpPr>
      <xdr:spPr>
        <a:xfrm>
          <a:off x="0" y="8305799"/>
          <a:ext cx="30003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9525</xdr:colOff>
      <xdr:row>51</xdr:row>
      <xdr:rowOff>66674</xdr:rowOff>
    </xdr:from>
    <xdr:to>
      <xdr:col>3</xdr:col>
      <xdr:colOff>3228975</xdr:colOff>
      <xdr:row>61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3501AEE-72DC-4CE3-8013-466626B28BA7}"/>
            </a:ext>
          </a:extLst>
        </xdr:cNvPr>
        <xdr:cNvSpPr txBox="1"/>
      </xdr:nvSpPr>
      <xdr:spPr>
        <a:xfrm>
          <a:off x="5353050" y="8229599"/>
          <a:ext cx="3219450" cy="1371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52" sqref="E5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1220936.1399999999</v>
      </c>
      <c r="C5" s="11">
        <v>793491.2</v>
      </c>
      <c r="D5" s="10" t="s">
        <v>6</v>
      </c>
      <c r="E5" s="11">
        <v>76469.64</v>
      </c>
      <c r="F5" s="12">
        <v>112131.8</v>
      </c>
    </row>
    <row r="6" spans="1:6" x14ac:dyDescent="0.2">
      <c r="A6" s="10" t="s">
        <v>7</v>
      </c>
      <c r="B6" s="11">
        <v>144.22999999999999</v>
      </c>
      <c r="C6" s="11">
        <v>142.43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1221080.3699999999</v>
      </c>
      <c r="C13" s="14">
        <f>+C5+C6+C7+C8+C9+C10+C11</f>
        <v>793633.63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76469.64</v>
      </c>
      <c r="F14" s="18">
        <f>+F5+F6+F7+F8+F9+F10+F11+F12</f>
        <v>112131.8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331999.96999999997</v>
      </c>
      <c r="C19" s="11">
        <v>315759.96000000002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45785.56</v>
      </c>
      <c r="C20" s="11">
        <v>29707.96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-109405.48</v>
      </c>
      <c r="C21" s="11">
        <v>-90939.82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8">
        <f>+E17+E18+E19+E20+E21+E22</f>
        <v>0</v>
      </c>
      <c r="F24" s="18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268380.05</v>
      </c>
      <c r="C26" s="14">
        <f>+C16+C17+C18+C19+C20+C21+C22+C23+C24</f>
        <v>254528.10000000003</v>
      </c>
      <c r="D26" s="20" t="s">
        <v>41</v>
      </c>
      <c r="E26" s="18">
        <f>+E14+E24</f>
        <v>76469.64</v>
      </c>
      <c r="F26" s="18">
        <f>+F14+F24</f>
        <v>112131.8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1489460.42</v>
      </c>
      <c r="C28" s="14">
        <f>+C13+C26</f>
        <v>1048161.73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8">
        <f>+E31+E33</f>
        <v>0</v>
      </c>
      <c r="F30" s="18">
        <f>+F31+F33</f>
        <v>0</v>
      </c>
    </row>
    <row r="31" spans="1:6" x14ac:dyDescent="0.2">
      <c r="A31" s="21"/>
      <c r="B31" s="22"/>
      <c r="C31" s="16"/>
      <c r="D31" s="10" t="s">
        <v>45</v>
      </c>
      <c r="E31" s="11">
        <v>0</v>
      </c>
      <c r="F31" s="12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2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8">
        <f>+E36+E37+E38+E39+E40</f>
        <v>1412990.78</v>
      </c>
      <c r="F35" s="18">
        <f>+F36+F37+F38+F39+F40</f>
        <v>936029.93</v>
      </c>
    </row>
    <row r="36" spans="1:6" x14ac:dyDescent="0.2">
      <c r="A36" s="21"/>
      <c r="B36" s="22"/>
      <c r="C36" s="16"/>
      <c r="D36" s="10" t="s">
        <v>49</v>
      </c>
      <c r="E36" s="11">
        <v>471271.56</v>
      </c>
      <c r="F36" s="12">
        <v>0</v>
      </c>
    </row>
    <row r="37" spans="1:6" x14ac:dyDescent="0.2">
      <c r="A37" s="21"/>
      <c r="B37" s="22"/>
      <c r="C37" s="16"/>
      <c r="D37" s="10" t="s">
        <v>50</v>
      </c>
      <c r="E37" s="11">
        <v>941719.22</v>
      </c>
      <c r="F37" s="12">
        <v>936029.93</v>
      </c>
    </row>
    <row r="38" spans="1:6" x14ac:dyDescent="0.2">
      <c r="A38" s="21"/>
      <c r="B38" s="22"/>
      <c r="C38" s="16"/>
      <c r="D38" s="10" t="s">
        <v>51</v>
      </c>
      <c r="E38" s="11">
        <v>0</v>
      </c>
      <c r="F38" s="12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2">
        <v>0</v>
      </c>
    </row>
    <row r="40" spans="1:6" x14ac:dyDescent="0.2">
      <c r="A40" s="21"/>
      <c r="B40" s="22"/>
      <c r="C40" s="16"/>
      <c r="D40" s="10" t="s">
        <v>53</v>
      </c>
      <c r="E40" s="11">
        <v>0</v>
      </c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54</v>
      </c>
      <c r="E42" s="18">
        <f>+E43+E44</f>
        <v>0</v>
      </c>
      <c r="F42" s="18">
        <f>+F43+F44</f>
        <v>0</v>
      </c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8">
        <f>+E30+E35+E42</f>
        <v>1412990.78</v>
      </c>
      <c r="F46" s="18">
        <f>+F30+F35+F42</f>
        <v>936029.93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58</v>
      </c>
      <c r="E48" s="14">
        <f>+E26+E46</f>
        <v>1489460.42</v>
      </c>
      <c r="F48" s="14">
        <f>+F26+F46</f>
        <v>1048161.7300000001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59055118110236227" header="0" footer="0"/>
  <pageSetup scale="73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2024-10-18T21:23:11Z</cp:lastPrinted>
  <dcterms:created xsi:type="dcterms:W3CDTF">2012-12-11T20:26:08Z</dcterms:created>
  <dcterms:modified xsi:type="dcterms:W3CDTF">2024-10-18T21:23:33Z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