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-servi\impladeag1824\2021-2024\Contabilidad Impladeag\2 Informacion Financiera Trimestre\INFORME FINANCIEROS TRIMESTRALES\2024\"/>
    </mc:Choice>
  </mc:AlternateContent>
  <xr:revisionPtr revIDLastSave="0" documentId="13_ncr:1_{F17730CD-CD71-4FAA-B46E-912D46C45DAC}" xr6:coauthVersionLast="47" xr6:coauthVersionMax="47" xr10:uidLastSave="{00000000-0000-0000-0000-000000000000}"/>
  <bookViews>
    <workbookView xWindow="-120" yWindow="-120" windowWidth="38640" windowHeight="2124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CFG!$A$3:$G$37</definedName>
    <definedName name="_xlnm._FilterDatabase" localSheetId="0" hidden="1">COG!$A$4:$A$77</definedName>
  </definedNames>
  <calcPr calcId="181029"/>
</workbook>
</file>

<file path=xl/calcChain.xml><?xml version="1.0" encoding="utf-8"?>
<calcChain xmlns="http://schemas.openxmlformats.org/spreadsheetml/2006/main">
  <c r="G35" i="5" l="1"/>
  <c r="F15" i="5"/>
  <c r="E15" i="5"/>
  <c r="G52" i="4"/>
  <c r="F52" i="4"/>
  <c r="E52" i="4"/>
  <c r="D52" i="4"/>
  <c r="G50" i="4"/>
  <c r="G48" i="4"/>
  <c r="G46" i="4"/>
  <c r="G44" i="4"/>
  <c r="G42" i="4"/>
  <c r="G40" i="4"/>
  <c r="G38" i="4"/>
  <c r="D50" i="4"/>
  <c r="D48" i="4"/>
  <c r="D46" i="4"/>
  <c r="D44" i="4"/>
  <c r="D42" i="4"/>
  <c r="D40" i="4"/>
  <c r="D38" i="4"/>
  <c r="C52" i="4"/>
  <c r="B52" i="4"/>
  <c r="G30" i="4"/>
  <c r="F30" i="4"/>
  <c r="E30" i="4"/>
  <c r="D30" i="4"/>
  <c r="C30" i="4"/>
  <c r="B30" i="4"/>
  <c r="G28" i="4"/>
  <c r="G27" i="4"/>
  <c r="G26" i="4"/>
  <c r="G25" i="4"/>
  <c r="D28" i="4"/>
  <c r="D27" i="4"/>
  <c r="D26" i="4"/>
  <c r="D25" i="4"/>
  <c r="G16" i="8"/>
  <c r="F16" i="8"/>
  <c r="E16" i="8"/>
  <c r="C16" i="8"/>
  <c r="B16" i="8"/>
  <c r="F16" i="4" l="1"/>
  <c r="E16" i="4"/>
  <c r="C16" i="4"/>
  <c r="B16" i="4"/>
  <c r="D16" i="4" s="1"/>
  <c r="G16" i="4" s="1"/>
  <c r="D7" i="4"/>
  <c r="G7" i="4" s="1"/>
  <c r="D16" i="8"/>
  <c r="D6" i="8"/>
  <c r="G6" i="8" s="1"/>
  <c r="G77" i="6"/>
  <c r="F77" i="6"/>
  <c r="E77" i="6"/>
  <c r="C77" i="6"/>
  <c r="D77" i="6" s="1"/>
  <c r="B77" i="6"/>
  <c r="D76" i="6"/>
  <c r="G76" i="6" s="1"/>
  <c r="D75" i="6"/>
  <c r="G75" i="6" s="1"/>
  <c r="D74" i="6"/>
  <c r="G74" i="6" s="1"/>
  <c r="D73" i="6"/>
  <c r="G73" i="6" s="1"/>
  <c r="G72" i="6"/>
  <c r="D72" i="6"/>
  <c r="D71" i="6"/>
  <c r="G71" i="6" s="1"/>
  <c r="D70" i="6"/>
  <c r="G70" i="6" s="1"/>
  <c r="F69" i="6"/>
  <c r="E69" i="6"/>
  <c r="C69" i="6"/>
  <c r="B69" i="6"/>
  <c r="D69" i="6" s="1"/>
  <c r="G69" i="6" s="1"/>
  <c r="D68" i="6"/>
  <c r="G68" i="6" s="1"/>
  <c r="D67" i="6"/>
  <c r="G67" i="6" s="1"/>
  <c r="G66" i="6"/>
  <c r="D66" i="6"/>
  <c r="F65" i="6"/>
  <c r="E65" i="6"/>
  <c r="C65" i="6"/>
  <c r="B65" i="6"/>
  <c r="D65" i="6" s="1"/>
  <c r="G65" i="6" s="1"/>
  <c r="D64" i="6"/>
  <c r="G64" i="6" s="1"/>
  <c r="D63" i="6"/>
  <c r="G63" i="6" s="1"/>
  <c r="D62" i="6"/>
  <c r="G62" i="6" s="1"/>
  <c r="D61" i="6"/>
  <c r="G61" i="6" s="1"/>
  <c r="G60" i="6"/>
  <c r="D60" i="6"/>
  <c r="D59" i="6"/>
  <c r="G59" i="6" s="1"/>
  <c r="D58" i="6"/>
  <c r="G58" i="6" s="1"/>
  <c r="F57" i="6"/>
  <c r="E57" i="6"/>
  <c r="C57" i="6"/>
  <c r="B57" i="6"/>
  <c r="D57" i="6" s="1"/>
  <c r="G57" i="6" s="1"/>
  <c r="D56" i="6"/>
  <c r="G56" i="6" s="1"/>
  <c r="D55" i="6"/>
  <c r="G55" i="6" s="1"/>
  <c r="G54" i="6"/>
  <c r="D54" i="6"/>
  <c r="C53" i="6"/>
  <c r="B53" i="6"/>
  <c r="D53" i="6" s="1"/>
  <c r="D52" i="6"/>
  <c r="G52" i="6" s="1"/>
  <c r="G51" i="6"/>
  <c r="G50" i="6"/>
  <c r="G49" i="6"/>
  <c r="G48" i="6"/>
  <c r="G47" i="6"/>
  <c r="G46" i="6"/>
  <c r="G45" i="6"/>
  <c r="D44" i="6"/>
  <c r="G44" i="6" s="1"/>
  <c r="F43" i="6"/>
  <c r="E43" i="6"/>
  <c r="C43" i="6"/>
  <c r="B43" i="6"/>
  <c r="D43" i="6" s="1"/>
  <c r="G43" i="6" s="1"/>
  <c r="D42" i="6"/>
  <c r="G42" i="6" s="1"/>
  <c r="G41" i="6"/>
  <c r="D41" i="6"/>
  <c r="G40" i="6"/>
  <c r="D40" i="6"/>
  <c r="D39" i="6"/>
  <c r="G39" i="6" s="1"/>
  <c r="D38" i="6"/>
  <c r="G38" i="6" s="1"/>
  <c r="G37" i="6"/>
  <c r="D37" i="6"/>
  <c r="D36" i="6"/>
  <c r="G36" i="6" s="1"/>
  <c r="D35" i="6"/>
  <c r="G35" i="6" s="1"/>
  <c r="G34" i="6"/>
  <c r="F33" i="6"/>
  <c r="E33" i="6"/>
  <c r="C33" i="6" s="1"/>
  <c r="D33" i="6" s="1"/>
  <c r="G33" i="6" s="1"/>
  <c r="B33" i="6"/>
  <c r="G32" i="6"/>
  <c r="D32" i="6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G24" i="6"/>
  <c r="D24" i="6"/>
  <c r="F23" i="6"/>
  <c r="E23" i="6"/>
  <c r="C23" i="6"/>
  <c r="B23" i="6"/>
  <c r="D23" i="6" s="1"/>
  <c r="G23" i="6" s="1"/>
  <c r="D22" i="6"/>
  <c r="G22" i="6" s="1"/>
  <c r="D21" i="6"/>
  <c r="G21" i="6" s="1"/>
  <c r="D20" i="6"/>
  <c r="G20" i="6" s="1"/>
  <c r="D19" i="6"/>
  <c r="G19" i="6" s="1"/>
  <c r="G18" i="6"/>
  <c r="D18" i="6"/>
  <c r="D17" i="6"/>
  <c r="G17" i="6" s="1"/>
  <c r="D16" i="6"/>
  <c r="G16" i="6" s="1"/>
  <c r="D15" i="6"/>
  <c r="G15" i="6" s="1"/>
  <c r="D14" i="6"/>
  <c r="G14" i="6" s="1"/>
  <c r="G13" i="6"/>
  <c r="F13" i="6"/>
  <c r="E13" i="6"/>
  <c r="D13" i="6"/>
  <c r="C13" i="6"/>
  <c r="B13" i="6"/>
  <c r="G12" i="6"/>
  <c r="D12" i="6"/>
  <c r="D11" i="6"/>
  <c r="G11" i="6" s="1"/>
  <c r="D10" i="6"/>
  <c r="G10" i="6" s="1"/>
  <c r="D9" i="6"/>
  <c r="G9" i="6" s="1"/>
  <c r="D8" i="6"/>
  <c r="G8" i="6" s="1"/>
  <c r="D7" i="6"/>
  <c r="G7" i="6" s="1"/>
  <c r="D6" i="6"/>
  <c r="G6" i="6" s="1"/>
  <c r="F5" i="6"/>
  <c r="E5" i="6"/>
  <c r="C5" i="6"/>
  <c r="B5" i="6"/>
  <c r="D5" i="6" s="1"/>
  <c r="G5" i="6" s="1"/>
  <c r="G37" i="5"/>
  <c r="G36" i="5"/>
  <c r="G34" i="5"/>
  <c r="F33" i="5"/>
  <c r="E33" i="5"/>
  <c r="C33" i="5"/>
  <c r="B33" i="5"/>
  <c r="D33" i="5" s="1"/>
  <c r="G33" i="5" s="1"/>
  <c r="G32" i="5"/>
  <c r="G31" i="5"/>
  <c r="G30" i="5"/>
  <c r="G29" i="5"/>
  <c r="G28" i="5"/>
  <c r="G27" i="5"/>
  <c r="G26" i="5"/>
  <c r="G25" i="5"/>
  <c r="G24" i="5"/>
  <c r="F23" i="5"/>
  <c r="E23" i="5"/>
  <c r="C23" i="5"/>
  <c r="B23" i="5"/>
  <c r="D23" i="5" s="1"/>
  <c r="G23" i="5" s="1"/>
  <c r="G22" i="5"/>
  <c r="G21" i="5"/>
  <c r="G20" i="5"/>
  <c r="G19" i="5"/>
  <c r="G18" i="5"/>
  <c r="G17" i="5"/>
  <c r="G16" i="5"/>
  <c r="C15" i="5"/>
  <c r="B15" i="5"/>
  <c r="D15" i="5" s="1"/>
  <c r="G14" i="5"/>
  <c r="G13" i="5"/>
  <c r="G12" i="5"/>
  <c r="G11" i="5"/>
  <c r="G10" i="5"/>
  <c r="D9" i="5"/>
  <c r="G9" i="5" s="1"/>
  <c r="G8" i="5"/>
  <c r="G7" i="5"/>
  <c r="F6" i="5"/>
  <c r="E6" i="5"/>
  <c r="C6" i="5"/>
  <c r="B6" i="5"/>
  <c r="G15" i="5" l="1"/>
  <c r="B38" i="5"/>
  <c r="C38" i="5"/>
  <c r="D6" i="5"/>
  <c r="G6" i="5" s="1"/>
  <c r="E38" i="5"/>
  <c r="F38" i="5"/>
  <c r="G53" i="6"/>
  <c r="E53" i="6"/>
  <c r="F53" i="6" s="1"/>
  <c r="D38" i="5" l="1"/>
  <c r="G38" i="5" s="1"/>
</calcChain>
</file>

<file path=xl/sharedStrings.xml><?xml version="1.0" encoding="utf-8"?>
<sst xmlns="http://schemas.openxmlformats.org/spreadsheetml/2006/main" count="193" uniqueCount="135">
  <si>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</si>
  <si>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</si>
  <si>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</si>
  <si>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</si>
  <si>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</si>
  <si>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</si>
  <si>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</si>
  <si>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</si>
  <si>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</si>
  <si>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</si>
  <si>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</si>
  <si>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</si>
  <si>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</si>
  <si>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</si>
  <si>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</si>
  <si>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</si>
  <si>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</si>
  <si>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</si>
  <si>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</si>
  <si>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</si>
  <si>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</si>
  <si>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</si>
  <si>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</si>
  <si>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</si>
  <si>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</si>
  <si>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</si>
  <si>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</si>
  <si>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</si>
  <si>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</si>
  <si>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</si>
  <si>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</si>
  <si>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</si>
  <si>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</si>
  <si>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</si>
  <si>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</si>
  <si>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</si>
  <si>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</si>
  <si>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</si>
  <si>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</si>
  <si>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</si>
  <si>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</si>
  <si>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</si>
  <si>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</si>
  <si>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</si>
  <si>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</si>
  <si>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</si>
  <si>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</si>
  <si>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</si>
  <si>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</si>
  <si>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</si>
  <si>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</si>
  <si>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</si>
  <si>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</si>
  <si>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</si>
  <si>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</si>
  <si>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</si>
  <si>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</si>
  <si>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</si>
  <si>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</si>
  <si>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</si>
  <si>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</si>
  <si>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</si>
  <si>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</si>
  <si>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</si>
  <si>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</si>
  <si>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</si>
  <si>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</si>
  <si>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</si>
  <si>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</si>
  <si>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</si>
  <si>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</si>
  <si>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</si>
  <si>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</si>
  <si>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</si>
  <si>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</si>
  <si>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</si>
  <si>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</si>
  <si>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</si>
  <si>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</si>
  <si>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</si>
  <si>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</si>
  <si>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</si>
  <si>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</si>
  <si>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</si>
  <si>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</si>
  <si>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</si>
  <si>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</si>
  <si>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</si>
  <si>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</si>
  <si>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</si>
  <si>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</si>
  <si>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</si>
  <si>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</si>
  <si>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</si>
  <si>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</si>
  <si>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</si>
  <si>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</si>
  <si>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</si>
  <si>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</si>
  <si>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</si>
  <si>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</si>
  <si>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</si>
  <si>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</si>
  <si>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</si>
  <si>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</si>
  <si>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</si>
  <si>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</si>
  <si>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</si>
  <si>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</si>
  <si>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</si>
  <si>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</si>
  <si>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</si>
  <si>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</si>
  <si>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</si>
  <si>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</si>
  <si>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</si>
  <si>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</si>
  <si>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</si>
  <si>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</si>
  <si>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</si>
  <si>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</si>
  <si>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</si>
  <si>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Gobierno (Federal/Estatal/Municipal) de __________________________
Estado Analítico del Ejercicio del Presupuesto de Egresos
Clasificación Administrativa
Del XXXX al XXXX</t>
  </si>
  <si>
    <t>Sector Paraestatal del Gobierno (Federal/Estatal/Municipal) de ______________________
Estado Analítico del Ejercicio del Presupuesto de Egresos
Clasificación Administrativa
Del XXXX al XXXX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</si>
  <si>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</si>
  <si>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</si>
  <si>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</si>
  <si>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</si>
  <si>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</si>
  <si>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Coordinación de la Política de Gobierno</t>
  </si>
  <si>
    <t xml:space="preserve">INSTITUTO MUNICIPAL DE PLANEACION Y DESARROLLO DE APASEO EL GRANDE </t>
  </si>
  <si>
    <t>INTITUTO MUNICIPAL DE PLANEACION Y DESARROLLO DE APASEO EL GRANDE
Estado Analítico del Ejercicio del Presupuesto de Egresos
Clasificación por Objeto del Gasto (Capítulo y Concepto)
Del 1 DE ENERO  al 31 DE MARZO DE 2024</t>
  </si>
  <si>
    <t>INSTITUTO MUNICIPAL DE PLANEACION Y DESARROLLO DE APASEO EL GRANDE
Estado Analítico del Ejercicio del Presupuesto de Egresos
Clasificación Económica (por Tipo de Gasto)
Del 1 DE ENERO al 31 DE MARZO DE 2024</t>
  </si>
  <si>
    <t>INSTITUTO MUNICIPAL DE PLANEACION Y DESARROLLO DE APASEO EL GRANDE
Estado Analítico del Ejercicio del Presupuesto de Egresos
Clasificación Administrativa
Del 1 DE ENERO  al 31 DE MARZO DE 2024</t>
  </si>
  <si>
    <t>INSTITUTO MUNICIPAL DE PLANEACION Y DESARROLLO DE APASEO EL GRANDE
Estado Analítico del Ejercicio del Presupuesto de Egresos
Clasificación Funcional (Finalidad y Función)
Del 1 DE ENERO 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</si>
</sst>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8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3" xfId="0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6" fillId="0" borderId="5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4" fontId="6" fillId="0" borderId="14" xfId="0" applyNumberFormat="1" applyFont="1" applyBorder="1" applyProtection="1">
      <protection locked="0"/>
    </xf>
    <xf numFmtId="43" fontId="2" fillId="0" borderId="14" xfId="16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3" fontId="6" fillId="0" borderId="14" xfId="16" applyFont="1" applyBorder="1" applyProtection="1"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79</xdr:row>
      <xdr:rowOff>0</xdr:rowOff>
    </xdr:from>
    <xdr:to>
      <xdr:col>0</xdr:col>
      <xdr:colOff>3000375</xdr:colOff>
      <xdr:row>86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CE8BDAC-3FAA-4189-903C-D2C087F893E9}"/>
            </a:ext>
          </a:extLst>
        </xdr:cNvPr>
        <xdr:cNvSpPr txBox="1"/>
      </xdr:nvSpPr>
      <xdr:spPr>
        <a:xfrm>
          <a:off x="0" y="1188720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0</xdr:colOff>
      <xdr:row>79</xdr:row>
      <xdr:rowOff>0</xdr:rowOff>
    </xdr:from>
    <xdr:to>
      <xdr:col>5</xdr:col>
      <xdr:colOff>904875</xdr:colOff>
      <xdr:row>86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4DEC9DC-94A1-448F-8B51-86E2133E97B0}"/>
            </a:ext>
          </a:extLst>
        </xdr:cNvPr>
        <xdr:cNvSpPr txBox="1"/>
      </xdr:nvSpPr>
      <xdr:spPr>
        <a:xfrm>
          <a:off x="5772150" y="11887200"/>
          <a:ext cx="3000375" cy="10668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PROCESA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ALMA DELIA RAMIREZ GUERRA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AUXILIAR CONTABLE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INSTITUTO MUNICIPAL DE PLANEACIÓN Y DESARROLLO DE APASEO EL GRANDE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540327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A0003F6-84C2-4FDC-AD42-5745BA9A9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03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1</xdr:col>
      <xdr:colOff>276225</xdr:colOff>
      <xdr:row>25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C0C3318-9705-4784-B48D-CD2E99C8E10B}"/>
            </a:ext>
          </a:extLst>
        </xdr:cNvPr>
        <xdr:cNvSpPr txBox="1"/>
      </xdr:nvSpPr>
      <xdr:spPr>
        <a:xfrm>
          <a:off x="0" y="317182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0</xdr:colOff>
      <xdr:row>18</xdr:row>
      <xdr:rowOff>0</xdr:rowOff>
    </xdr:from>
    <xdr:to>
      <xdr:col>5</xdr:col>
      <xdr:colOff>904875</xdr:colOff>
      <xdr:row>25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20A146F-91B0-447D-B2CF-09DF0022E1E2}"/>
            </a:ext>
          </a:extLst>
        </xdr:cNvPr>
        <xdr:cNvSpPr txBox="1"/>
      </xdr:nvSpPr>
      <xdr:spPr>
        <a:xfrm>
          <a:off x="4819650" y="3171825"/>
          <a:ext cx="3000375" cy="10668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PROCESA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ALMA DELIA RAMIREZ GUERRA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AUXILIAR CONTABLE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INSTITUTO MUNICIPAL DE PLANEACIÓN Y DESARROLLO DE APASEO EL GRANDE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1000125</xdr:colOff>
      <xdr:row>0</xdr:row>
      <xdr:rowOff>540327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1517439-2B05-4C12-A4A3-AB078B928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" cy="5403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0</xdr:rowOff>
    </xdr:from>
    <xdr:to>
      <xdr:col>0</xdr:col>
      <xdr:colOff>3000375</xdr:colOff>
      <xdr:row>61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163C372-9DAA-4256-A146-ED6B595D7B15}"/>
            </a:ext>
          </a:extLst>
        </xdr:cNvPr>
        <xdr:cNvSpPr txBox="1"/>
      </xdr:nvSpPr>
      <xdr:spPr>
        <a:xfrm>
          <a:off x="0" y="1017270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0</xdr:colOff>
      <xdr:row>54</xdr:row>
      <xdr:rowOff>0</xdr:rowOff>
    </xdr:from>
    <xdr:to>
      <xdr:col>5</xdr:col>
      <xdr:colOff>904875</xdr:colOff>
      <xdr:row>61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E5175D45-8552-4CB5-A8FD-9E454FE2E50E}"/>
            </a:ext>
          </a:extLst>
        </xdr:cNvPr>
        <xdr:cNvSpPr txBox="1"/>
      </xdr:nvSpPr>
      <xdr:spPr>
        <a:xfrm>
          <a:off x="5572125" y="10172700"/>
          <a:ext cx="3000375" cy="10668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PROCESA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ALMA DELIA RAMIREZ GUERRA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AUXILIAR CONTABLE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INSTITUTO MUNICIPAL DE PLANEACIÓN Y DESARROLLO DE APASEO EL GRANDE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1000125</xdr:colOff>
      <xdr:row>0</xdr:row>
      <xdr:rowOff>540327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0797B50-9C52-4904-BBBE-E55119403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" cy="5403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1000125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2E04EA4-246B-45CA-9B8C-FAFD5E2D9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0</xdr:col>
      <xdr:colOff>3000375</xdr:colOff>
      <xdr:row>47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7765DD1-68F6-4B9E-B71C-1F17C1C4AEDB}"/>
            </a:ext>
          </a:extLst>
        </xdr:cNvPr>
        <xdr:cNvSpPr txBox="1"/>
      </xdr:nvSpPr>
      <xdr:spPr>
        <a:xfrm>
          <a:off x="0" y="702945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0</xdr:colOff>
      <xdr:row>40</xdr:row>
      <xdr:rowOff>0</xdr:rowOff>
    </xdr:from>
    <xdr:to>
      <xdr:col>5</xdr:col>
      <xdr:colOff>904875</xdr:colOff>
      <xdr:row>47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FD15748-4C8C-4CFF-82CA-EC390D4210D8}"/>
            </a:ext>
          </a:extLst>
        </xdr:cNvPr>
        <xdr:cNvSpPr txBox="1"/>
      </xdr:nvSpPr>
      <xdr:spPr>
        <a:xfrm>
          <a:off x="5857875" y="7029450"/>
          <a:ext cx="3000375" cy="10668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PROCESA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ALMA DELIA RAMIREZ GUERRA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AUXILIAR CONTABLE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INSTITUTO MUNICIPAL DE PLANEACIÓN Y DESARROLLO DE APASEO EL GRANDE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7"/>
  <sheetViews>
    <sheetView showGridLines="0" topLeftCell="A16" workbookViewId="0">
      <selection activeCell="A9" sqref="A9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45" t="s">
        <v>131</v>
      </c>
      <c r="B1" s="46"/>
      <c r="C1" s="46"/>
      <c r="D1" s="46"/>
      <c r="E1" s="46"/>
      <c r="F1" s="46"/>
      <c r="G1" s="47"/>
    </row>
    <row r="2" spans="1:7" x14ac:dyDescent="0.2">
      <c r="A2" s="23"/>
      <c r="B2" s="26" t="s">
        <v>0</v>
      </c>
      <c r="C2" s="27"/>
      <c r="D2" s="27"/>
      <c r="E2" s="27"/>
      <c r="F2" s="28"/>
      <c r="G2" s="48" t="s">
        <v>7</v>
      </c>
    </row>
    <row r="3" spans="1:7" ht="24.95" customHeight="1" x14ac:dyDescent="0.2">
      <c r="A3" s="24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9"/>
    </row>
    <row r="4" spans="1:7" x14ac:dyDescent="0.2">
      <c r="A4" s="25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40" t="s">
        <v>10</v>
      </c>
      <c r="B5" s="43">
        <f>+B6+B7+B8+B9+B10+B11+B12</f>
        <v>1826779.76</v>
      </c>
      <c r="C5" s="43">
        <f>+C6+C7+C8+C9+C10+C11+C12</f>
        <v>25000</v>
      </c>
      <c r="D5" s="43">
        <f>+B5+C5</f>
        <v>1851779.76</v>
      </c>
      <c r="E5" s="43">
        <f>+E6+E7+E8+E9+E10+E11+E12</f>
        <v>240829.45</v>
      </c>
      <c r="F5" s="43">
        <f>+F6+F7+F8+F9+F10+F11+F12</f>
        <v>240829.25</v>
      </c>
      <c r="G5" s="43">
        <f>+D5-E5</f>
        <v>1610950.31</v>
      </c>
    </row>
    <row r="6" spans="1:7" x14ac:dyDescent="0.2">
      <c r="A6" s="37" t="s">
        <v>11</v>
      </c>
      <c r="B6" s="6">
        <v>1348369.17</v>
      </c>
      <c r="C6" s="6">
        <v>25000</v>
      </c>
      <c r="D6" s="6">
        <f>+B6+C6</f>
        <v>1373369.17</v>
      </c>
      <c r="E6" s="6">
        <v>179003.16</v>
      </c>
      <c r="F6" s="6">
        <v>179003.16</v>
      </c>
      <c r="G6" s="6">
        <f>+D6-E6</f>
        <v>1194366.01</v>
      </c>
    </row>
    <row r="7" spans="1:7" x14ac:dyDescent="0.2">
      <c r="A7" s="37" t="s">
        <v>12</v>
      </c>
      <c r="B7" s="6">
        <v>0</v>
      </c>
      <c r="C7" s="6">
        <v>0</v>
      </c>
      <c r="D7" s="6">
        <f t="shared" ref="D7:D12" si="0">+B7+C7</f>
        <v>0</v>
      </c>
      <c r="E7" s="6">
        <v>0</v>
      </c>
      <c r="F7" s="6">
        <v>0</v>
      </c>
      <c r="G7" s="6">
        <f t="shared" ref="G7:G12" si="1">+D7-E7</f>
        <v>0</v>
      </c>
    </row>
    <row r="8" spans="1:7" x14ac:dyDescent="0.2">
      <c r="A8" s="37" t="s">
        <v>13</v>
      </c>
      <c r="B8" s="6">
        <v>0</v>
      </c>
      <c r="C8" s="6">
        <v>0</v>
      </c>
      <c r="D8" s="6">
        <f t="shared" si="0"/>
        <v>0</v>
      </c>
      <c r="E8" s="6">
        <v>0</v>
      </c>
      <c r="F8" s="6">
        <v>0</v>
      </c>
      <c r="G8" s="6">
        <f t="shared" si="1"/>
        <v>0</v>
      </c>
    </row>
    <row r="9" spans="1:7" x14ac:dyDescent="0.2">
      <c r="A9" s="37" t="s">
        <v>14</v>
      </c>
      <c r="B9" s="6">
        <v>187320.25</v>
      </c>
      <c r="C9" s="6">
        <v>0</v>
      </c>
      <c r="D9" s="6">
        <f t="shared" si="0"/>
        <v>187320.25</v>
      </c>
      <c r="E9" s="6">
        <v>18185.45</v>
      </c>
      <c r="F9" s="6">
        <v>18185.45</v>
      </c>
      <c r="G9" s="6">
        <f t="shared" si="1"/>
        <v>169134.8</v>
      </c>
    </row>
    <row r="10" spans="1:7" x14ac:dyDescent="0.2">
      <c r="A10" s="37" t="s">
        <v>15</v>
      </c>
      <c r="B10" s="6">
        <v>0</v>
      </c>
      <c r="C10" s="6">
        <v>0</v>
      </c>
      <c r="D10" s="6">
        <f t="shared" si="0"/>
        <v>0</v>
      </c>
      <c r="E10" s="6">
        <v>0</v>
      </c>
      <c r="F10" s="6">
        <v>0</v>
      </c>
      <c r="G10" s="6">
        <f t="shared" si="1"/>
        <v>0</v>
      </c>
    </row>
    <row r="11" spans="1:7" x14ac:dyDescent="0.2">
      <c r="A11" s="37" t="s">
        <v>16</v>
      </c>
      <c r="B11" s="6">
        <v>0</v>
      </c>
      <c r="C11" s="6">
        <v>0</v>
      </c>
      <c r="D11" s="6">
        <f t="shared" si="0"/>
        <v>0</v>
      </c>
      <c r="E11" s="6">
        <v>0</v>
      </c>
      <c r="F11" s="6">
        <v>0</v>
      </c>
      <c r="G11" s="6">
        <f t="shared" si="1"/>
        <v>0</v>
      </c>
    </row>
    <row r="12" spans="1:7" x14ac:dyDescent="0.2">
      <c r="A12" s="37" t="s">
        <v>17</v>
      </c>
      <c r="B12" s="6">
        <v>291090.34000000003</v>
      </c>
      <c r="C12" s="6">
        <v>0</v>
      </c>
      <c r="D12" s="6">
        <f t="shared" si="0"/>
        <v>291090.34000000003</v>
      </c>
      <c r="E12" s="6">
        <v>43640.84</v>
      </c>
      <c r="F12" s="6">
        <v>43640.639999999999</v>
      </c>
      <c r="G12" s="6">
        <f t="shared" si="1"/>
        <v>247449.50000000003</v>
      </c>
    </row>
    <row r="13" spans="1:7" x14ac:dyDescent="0.2">
      <c r="A13" s="40" t="s">
        <v>126</v>
      </c>
      <c r="B13" s="41">
        <f>+B14+B15+B16+B17+B18+B19+B20+B21+B22</f>
        <v>73522.3</v>
      </c>
      <c r="C13" s="41">
        <f>+C14+C15+C16+C17+C18+C19+C20+C21+C22</f>
        <v>158500</v>
      </c>
      <c r="D13" s="41">
        <f>+B13+C13</f>
        <v>232022.3</v>
      </c>
      <c r="E13" s="41">
        <f>+E14+E15+E16+E17+E18+E19+E20+E21+E22</f>
        <v>10964.1</v>
      </c>
      <c r="F13" s="41">
        <f>+F14+F15+F16+F17+F18+F19+F20+F21+F22</f>
        <v>10964.1</v>
      </c>
      <c r="G13" s="41">
        <f>+D13-E13</f>
        <v>221058.19999999998</v>
      </c>
    </row>
    <row r="14" spans="1:7" x14ac:dyDescent="0.2">
      <c r="A14" s="37" t="s">
        <v>18</v>
      </c>
      <c r="B14" s="6">
        <v>24850</v>
      </c>
      <c r="C14" s="6">
        <v>86500</v>
      </c>
      <c r="D14" s="6">
        <f>+B14+C14</f>
        <v>111350</v>
      </c>
      <c r="E14" s="6">
        <v>1348.4</v>
      </c>
      <c r="F14" s="6">
        <v>1348.4</v>
      </c>
      <c r="G14" s="6">
        <f>+D14-E14</f>
        <v>110001.60000000001</v>
      </c>
    </row>
    <row r="15" spans="1:7" x14ac:dyDescent="0.2">
      <c r="A15" s="37" t="s">
        <v>19</v>
      </c>
      <c r="B15" s="6">
        <v>1000</v>
      </c>
      <c r="C15" s="6">
        <v>2000</v>
      </c>
      <c r="D15" s="6">
        <f t="shared" ref="D15:D22" si="2">+B15+C15</f>
        <v>3000</v>
      </c>
      <c r="E15" s="6">
        <v>0</v>
      </c>
      <c r="F15" s="6">
        <v>0</v>
      </c>
      <c r="G15" s="6">
        <f t="shared" ref="G15:G22" si="3">+D15-E15</f>
        <v>3000</v>
      </c>
    </row>
    <row r="16" spans="1:7" x14ac:dyDescent="0.2">
      <c r="A16" s="37" t="s">
        <v>20</v>
      </c>
      <c r="B16" s="6">
        <v>0</v>
      </c>
      <c r="C16" s="6">
        <v>0</v>
      </c>
      <c r="D16" s="6">
        <f t="shared" si="2"/>
        <v>0</v>
      </c>
      <c r="E16" s="6">
        <v>0</v>
      </c>
      <c r="F16" s="6">
        <v>0</v>
      </c>
      <c r="G16" s="6">
        <f t="shared" si="3"/>
        <v>0</v>
      </c>
    </row>
    <row r="17" spans="1:7" x14ac:dyDescent="0.2">
      <c r="A17" s="37" t="s">
        <v>21</v>
      </c>
      <c r="B17" s="6">
        <v>2500</v>
      </c>
      <c r="C17" s="6">
        <v>1000</v>
      </c>
      <c r="D17" s="6">
        <f t="shared" si="2"/>
        <v>3500</v>
      </c>
      <c r="E17" s="6">
        <v>0</v>
      </c>
      <c r="F17" s="6">
        <v>0</v>
      </c>
      <c r="G17" s="6">
        <f t="shared" si="3"/>
        <v>3500</v>
      </c>
    </row>
    <row r="18" spans="1:7" x14ac:dyDescent="0.2">
      <c r="A18" s="37" t="s">
        <v>22</v>
      </c>
      <c r="B18" s="6">
        <v>0</v>
      </c>
      <c r="C18" s="6">
        <v>0</v>
      </c>
      <c r="D18" s="6">
        <f t="shared" si="2"/>
        <v>0</v>
      </c>
      <c r="E18" s="6">
        <v>0</v>
      </c>
      <c r="F18" s="6">
        <v>0</v>
      </c>
      <c r="G18" s="6">
        <f t="shared" si="3"/>
        <v>0</v>
      </c>
    </row>
    <row r="19" spans="1:7" x14ac:dyDescent="0.2">
      <c r="A19" s="37" t="s">
        <v>23</v>
      </c>
      <c r="B19" s="6">
        <v>29560</v>
      </c>
      <c r="C19" s="6">
        <v>39500</v>
      </c>
      <c r="D19" s="6">
        <f t="shared" si="2"/>
        <v>69060</v>
      </c>
      <c r="E19" s="6">
        <v>9429.7000000000007</v>
      </c>
      <c r="F19" s="6">
        <v>9429.7000000000007</v>
      </c>
      <c r="G19" s="6">
        <f t="shared" si="3"/>
        <v>59630.3</v>
      </c>
    </row>
    <row r="20" spans="1:7" x14ac:dyDescent="0.2">
      <c r="A20" s="37" t="s">
        <v>24</v>
      </c>
      <c r="B20" s="6">
        <v>0</v>
      </c>
      <c r="C20" s="6">
        <v>0</v>
      </c>
      <c r="D20" s="6">
        <f t="shared" si="2"/>
        <v>0</v>
      </c>
      <c r="E20" s="6">
        <v>0</v>
      </c>
      <c r="F20" s="6">
        <v>0</v>
      </c>
      <c r="G20" s="6">
        <f t="shared" si="3"/>
        <v>0</v>
      </c>
    </row>
    <row r="21" spans="1:7" x14ac:dyDescent="0.2">
      <c r="A21" s="37" t="s">
        <v>25</v>
      </c>
      <c r="B21" s="6">
        <v>0</v>
      </c>
      <c r="C21" s="6">
        <v>0</v>
      </c>
      <c r="D21" s="6">
        <f t="shared" si="2"/>
        <v>0</v>
      </c>
      <c r="E21" s="6">
        <v>0</v>
      </c>
      <c r="F21" s="6">
        <v>0</v>
      </c>
      <c r="G21" s="6">
        <f t="shared" si="3"/>
        <v>0</v>
      </c>
    </row>
    <row r="22" spans="1:7" x14ac:dyDescent="0.2">
      <c r="A22" s="37" t="s">
        <v>26</v>
      </c>
      <c r="B22" s="6">
        <v>15612.3</v>
      </c>
      <c r="C22" s="6">
        <v>29500</v>
      </c>
      <c r="D22" s="6">
        <f t="shared" si="2"/>
        <v>45112.3</v>
      </c>
      <c r="E22" s="6">
        <v>186</v>
      </c>
      <c r="F22" s="6">
        <v>186</v>
      </c>
      <c r="G22" s="6">
        <f t="shared" si="3"/>
        <v>44926.3</v>
      </c>
    </row>
    <row r="23" spans="1:7" x14ac:dyDescent="0.2">
      <c r="A23" s="40" t="s">
        <v>27</v>
      </c>
      <c r="B23" s="41">
        <f>+B24+B25+B26+B27+B28+B29+B30+B31+B32</f>
        <v>383778.81</v>
      </c>
      <c r="C23" s="41">
        <f>+C24+C25+C26+C27+C28+C29+C30+C31+C32</f>
        <v>248000.1</v>
      </c>
      <c r="D23" s="41">
        <f>+B23+C23</f>
        <v>631778.91</v>
      </c>
      <c r="E23" s="41">
        <f>+E24+E25+E26+E27+E28+E29+E30+E31+E32</f>
        <v>80542.340000000011</v>
      </c>
      <c r="F23" s="41">
        <f>+F24+F25+F26+F27+F28+F29+F30+F31+F32</f>
        <v>60870.53</v>
      </c>
      <c r="G23" s="41">
        <f>+D23-E23</f>
        <v>551236.57000000007</v>
      </c>
    </row>
    <row r="24" spans="1:7" x14ac:dyDescent="0.2">
      <c r="A24" s="37" t="s">
        <v>28</v>
      </c>
      <c r="B24" s="6">
        <v>38400</v>
      </c>
      <c r="C24" s="6">
        <v>0</v>
      </c>
      <c r="D24" s="6">
        <f>+B24+C24</f>
        <v>38400</v>
      </c>
      <c r="E24" s="6">
        <v>3206</v>
      </c>
      <c r="F24" s="6">
        <v>3206</v>
      </c>
      <c r="G24" s="6">
        <f>+D24-E24</f>
        <v>35194</v>
      </c>
    </row>
    <row r="25" spans="1:7" x14ac:dyDescent="0.2">
      <c r="A25" s="37" t="s">
        <v>29</v>
      </c>
      <c r="B25" s="6">
        <v>212307.63</v>
      </c>
      <c r="C25" s="6">
        <v>0</v>
      </c>
      <c r="D25" s="6">
        <f>+B25+C25</f>
        <v>212307.63</v>
      </c>
      <c r="E25" s="6">
        <v>52571.43</v>
      </c>
      <c r="F25" s="6">
        <v>35047.620000000003</v>
      </c>
      <c r="G25" s="6">
        <f t="shared" ref="G25:G31" si="4">+D25-E25</f>
        <v>159736.20000000001</v>
      </c>
    </row>
    <row r="26" spans="1:7" x14ac:dyDescent="0.2">
      <c r="A26" s="37" t="s">
        <v>30</v>
      </c>
      <c r="B26" s="6">
        <v>22620</v>
      </c>
      <c r="C26" s="6">
        <v>120500</v>
      </c>
      <c r="D26" s="6">
        <f t="shared" ref="D26:D32" si="5">+B26+C26</f>
        <v>143120</v>
      </c>
      <c r="E26" s="6">
        <v>7497.31</v>
      </c>
      <c r="F26" s="6">
        <v>7497.31</v>
      </c>
      <c r="G26" s="6">
        <f t="shared" si="4"/>
        <v>135622.69</v>
      </c>
    </row>
    <row r="27" spans="1:7" x14ac:dyDescent="0.2">
      <c r="A27" s="37" t="s">
        <v>31</v>
      </c>
      <c r="B27" s="6">
        <v>2975</v>
      </c>
      <c r="C27" s="6">
        <v>0</v>
      </c>
      <c r="D27" s="6">
        <f t="shared" si="5"/>
        <v>2975</v>
      </c>
      <c r="E27" s="6">
        <v>399.61</v>
      </c>
      <c r="F27" s="6">
        <v>399.61</v>
      </c>
      <c r="G27" s="6">
        <f t="shared" si="4"/>
        <v>2575.39</v>
      </c>
    </row>
    <row r="28" spans="1:7" x14ac:dyDescent="0.2">
      <c r="A28" s="37" t="s">
        <v>32</v>
      </c>
      <c r="B28" s="6">
        <v>14500</v>
      </c>
      <c r="C28" s="6">
        <v>70000</v>
      </c>
      <c r="D28" s="6">
        <f t="shared" si="5"/>
        <v>84500</v>
      </c>
      <c r="E28" s="6">
        <v>2700</v>
      </c>
      <c r="F28" s="6">
        <v>2700</v>
      </c>
      <c r="G28" s="6">
        <f t="shared" si="4"/>
        <v>81800</v>
      </c>
    </row>
    <row r="29" spans="1:7" x14ac:dyDescent="0.2">
      <c r="A29" s="37" t="s">
        <v>33</v>
      </c>
      <c r="B29" s="6">
        <v>11320</v>
      </c>
      <c r="C29" s="6">
        <v>12500.1</v>
      </c>
      <c r="D29" s="6">
        <f t="shared" si="5"/>
        <v>23820.1</v>
      </c>
      <c r="E29" s="6">
        <v>3248</v>
      </c>
      <c r="F29" s="6">
        <v>3248</v>
      </c>
      <c r="G29" s="6">
        <f t="shared" si="4"/>
        <v>20572.099999999999</v>
      </c>
    </row>
    <row r="30" spans="1:7" x14ac:dyDescent="0.2">
      <c r="A30" s="37" t="s">
        <v>34</v>
      </c>
      <c r="B30" s="6">
        <v>10870</v>
      </c>
      <c r="C30" s="6">
        <v>25000</v>
      </c>
      <c r="D30" s="6">
        <f t="shared" si="5"/>
        <v>35870</v>
      </c>
      <c r="E30" s="6">
        <v>3590</v>
      </c>
      <c r="F30" s="6">
        <v>3590</v>
      </c>
      <c r="G30" s="6">
        <f t="shared" si="4"/>
        <v>32280</v>
      </c>
    </row>
    <row r="31" spans="1:7" x14ac:dyDescent="0.2">
      <c r="A31" s="37" t="s">
        <v>35</v>
      </c>
      <c r="B31" s="6">
        <v>14816.87</v>
      </c>
      <c r="C31" s="6">
        <v>20000</v>
      </c>
      <c r="D31" s="6">
        <f t="shared" si="5"/>
        <v>34816.870000000003</v>
      </c>
      <c r="E31" s="6">
        <v>885.99</v>
      </c>
      <c r="F31" s="6">
        <v>885.99</v>
      </c>
      <c r="G31" s="6">
        <f t="shared" si="4"/>
        <v>33930.880000000005</v>
      </c>
    </row>
    <row r="32" spans="1:7" x14ac:dyDescent="0.2">
      <c r="A32" s="37" t="s">
        <v>36</v>
      </c>
      <c r="B32" s="6">
        <v>55969.31</v>
      </c>
      <c r="C32" s="6">
        <v>0</v>
      </c>
      <c r="D32" s="6">
        <f t="shared" si="5"/>
        <v>55969.31</v>
      </c>
      <c r="E32" s="6">
        <v>6444</v>
      </c>
      <c r="F32" s="6">
        <v>4296</v>
      </c>
      <c r="G32" s="6">
        <f>+D32-E32</f>
        <v>49525.31</v>
      </c>
    </row>
    <row r="33" spans="1:7" x14ac:dyDescent="0.2">
      <c r="A33" s="40" t="s">
        <v>127</v>
      </c>
      <c r="B33" s="41">
        <f>+B34+B35+B36+B37+B38+B39+B40+B41+B42</f>
        <v>519.75</v>
      </c>
      <c r="C33" s="41">
        <f>+E33</f>
        <v>0</v>
      </c>
      <c r="D33" s="41">
        <f>+B33+C33</f>
        <v>519.75</v>
      </c>
      <c r="E33" s="41">
        <f>+E34+E35+E36+E37+E38+E39+E40+E41+E42</f>
        <v>0</v>
      </c>
      <c r="F33" s="41">
        <f>+F34+F35+F36+F37+F38+F39+F40+F41+F42</f>
        <v>0</v>
      </c>
      <c r="G33" s="41">
        <f>+D33-E33</f>
        <v>519.75</v>
      </c>
    </row>
    <row r="34" spans="1:7" x14ac:dyDescent="0.2">
      <c r="A34" s="37" t="s">
        <v>37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f>+D34-E34</f>
        <v>0</v>
      </c>
    </row>
    <row r="35" spans="1:7" x14ac:dyDescent="0.2">
      <c r="A35" s="37" t="s">
        <v>38</v>
      </c>
      <c r="B35" s="6">
        <v>0</v>
      </c>
      <c r="C35" s="6">
        <v>0</v>
      </c>
      <c r="D35" s="6">
        <f t="shared" ref="D35:D42" si="6">+B35+C35</f>
        <v>0</v>
      </c>
      <c r="E35" s="6">
        <v>0</v>
      </c>
      <c r="F35" s="6">
        <v>0</v>
      </c>
      <c r="G35" s="6">
        <f t="shared" ref="G35:G42" si="7">+D35-E35</f>
        <v>0</v>
      </c>
    </row>
    <row r="36" spans="1:7" x14ac:dyDescent="0.2">
      <c r="A36" s="37" t="s">
        <v>39</v>
      </c>
      <c r="B36" s="6">
        <v>0</v>
      </c>
      <c r="C36" s="6">
        <v>0</v>
      </c>
      <c r="D36" s="6">
        <f t="shared" si="6"/>
        <v>0</v>
      </c>
      <c r="E36" s="6">
        <v>0</v>
      </c>
      <c r="F36" s="6">
        <v>0</v>
      </c>
      <c r="G36" s="6">
        <f t="shared" si="7"/>
        <v>0</v>
      </c>
    </row>
    <row r="37" spans="1:7" x14ac:dyDescent="0.2">
      <c r="A37" s="37" t="s">
        <v>40</v>
      </c>
      <c r="B37" s="6">
        <v>519.75</v>
      </c>
      <c r="C37" s="6">
        <v>0</v>
      </c>
      <c r="D37" s="6">
        <f t="shared" si="6"/>
        <v>519.75</v>
      </c>
      <c r="E37" s="6">
        <v>0</v>
      </c>
      <c r="F37" s="6">
        <v>0</v>
      </c>
      <c r="G37" s="6">
        <f t="shared" si="7"/>
        <v>519.75</v>
      </c>
    </row>
    <row r="38" spans="1:7" x14ac:dyDescent="0.2">
      <c r="A38" s="37" t="s">
        <v>41</v>
      </c>
      <c r="B38" s="6">
        <v>0</v>
      </c>
      <c r="C38" s="6">
        <v>0</v>
      </c>
      <c r="D38" s="6">
        <f t="shared" si="6"/>
        <v>0</v>
      </c>
      <c r="E38" s="6">
        <v>0</v>
      </c>
      <c r="F38" s="6">
        <v>0</v>
      </c>
      <c r="G38" s="6">
        <f t="shared" si="7"/>
        <v>0</v>
      </c>
    </row>
    <row r="39" spans="1:7" x14ac:dyDescent="0.2">
      <c r="A39" s="37" t="s">
        <v>42</v>
      </c>
      <c r="B39" s="6">
        <v>0</v>
      </c>
      <c r="C39" s="6">
        <v>0</v>
      </c>
      <c r="D39" s="6">
        <f t="shared" si="6"/>
        <v>0</v>
      </c>
      <c r="E39" s="6">
        <v>0</v>
      </c>
      <c r="F39" s="6">
        <v>0</v>
      </c>
      <c r="G39" s="6">
        <f t="shared" si="7"/>
        <v>0</v>
      </c>
    </row>
    <row r="40" spans="1:7" x14ac:dyDescent="0.2">
      <c r="A40" s="37" t="s">
        <v>43</v>
      </c>
      <c r="B40" s="6">
        <v>0</v>
      </c>
      <c r="C40" s="6">
        <v>0</v>
      </c>
      <c r="D40" s="6">
        <f t="shared" si="6"/>
        <v>0</v>
      </c>
      <c r="E40" s="6">
        <v>0</v>
      </c>
      <c r="F40" s="6">
        <v>0</v>
      </c>
      <c r="G40" s="6">
        <f t="shared" si="7"/>
        <v>0</v>
      </c>
    </row>
    <row r="41" spans="1:7" x14ac:dyDescent="0.2">
      <c r="A41" s="37" t="s">
        <v>44</v>
      </c>
      <c r="B41" s="6">
        <v>0</v>
      </c>
      <c r="C41" s="6">
        <v>0</v>
      </c>
      <c r="D41" s="6">
        <f t="shared" si="6"/>
        <v>0</v>
      </c>
      <c r="E41" s="6">
        <v>0</v>
      </c>
      <c r="F41" s="6">
        <v>0</v>
      </c>
      <c r="G41" s="6">
        <f t="shared" si="7"/>
        <v>0</v>
      </c>
    </row>
    <row r="42" spans="1:7" x14ac:dyDescent="0.2">
      <c r="A42" s="37" t="s">
        <v>45</v>
      </c>
      <c r="B42" s="6">
        <v>0</v>
      </c>
      <c r="C42" s="6">
        <v>0</v>
      </c>
      <c r="D42" s="6">
        <f t="shared" si="6"/>
        <v>0</v>
      </c>
      <c r="E42" s="6">
        <v>0</v>
      </c>
      <c r="F42" s="6">
        <v>0</v>
      </c>
      <c r="G42" s="6">
        <f t="shared" si="7"/>
        <v>0</v>
      </c>
    </row>
    <row r="43" spans="1:7" x14ac:dyDescent="0.2">
      <c r="A43" s="40" t="s">
        <v>128</v>
      </c>
      <c r="B43" s="41">
        <f>+B44+B45+B46+B47+B48+B49+B50+B51+B52</f>
        <v>107530</v>
      </c>
      <c r="C43" s="41">
        <f>+C44+C45+C46+C47+C48+C49+C50+C51+C52</f>
        <v>245000</v>
      </c>
      <c r="D43" s="41">
        <f>+B43+C43</f>
        <v>352530</v>
      </c>
      <c r="E43" s="41">
        <f>+E44+E45+E46+E47+E48+E49+E50+E51+E52</f>
        <v>0</v>
      </c>
      <c r="F43" s="41">
        <f>+F44+F45+F46+F47+F48+F49+F50+F51+F52</f>
        <v>0</v>
      </c>
      <c r="G43" s="41">
        <f>+D43-E43</f>
        <v>352530</v>
      </c>
    </row>
    <row r="44" spans="1:7" x14ac:dyDescent="0.2">
      <c r="A44" s="37" t="s">
        <v>46</v>
      </c>
      <c r="B44" s="6">
        <v>39000</v>
      </c>
      <c r="C44" s="6">
        <v>135000</v>
      </c>
      <c r="D44" s="6">
        <f>+B44+C44</f>
        <v>174000</v>
      </c>
      <c r="E44" s="6">
        <v>0</v>
      </c>
      <c r="F44" s="6">
        <v>0</v>
      </c>
      <c r="G44" s="6">
        <f>+D44-E44</f>
        <v>174000</v>
      </c>
    </row>
    <row r="45" spans="1:7" x14ac:dyDescent="0.2">
      <c r="A45" s="37" t="s">
        <v>47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f t="shared" ref="G45:G51" si="8">+D45-E45</f>
        <v>0</v>
      </c>
    </row>
    <row r="46" spans="1:7" x14ac:dyDescent="0.2">
      <c r="A46" s="37" t="s">
        <v>48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f t="shared" si="8"/>
        <v>0</v>
      </c>
    </row>
    <row r="47" spans="1:7" x14ac:dyDescent="0.2">
      <c r="A47" s="37" t="s">
        <v>49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f t="shared" si="8"/>
        <v>0</v>
      </c>
    </row>
    <row r="48" spans="1:7" x14ac:dyDescent="0.2">
      <c r="A48" s="37" t="s">
        <v>50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f t="shared" si="8"/>
        <v>0</v>
      </c>
    </row>
    <row r="49" spans="1:7" x14ac:dyDescent="0.2">
      <c r="A49" s="37" t="s">
        <v>51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f t="shared" si="8"/>
        <v>0</v>
      </c>
    </row>
    <row r="50" spans="1:7" x14ac:dyDescent="0.2">
      <c r="A50" s="37" t="s">
        <v>52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f t="shared" si="8"/>
        <v>0</v>
      </c>
    </row>
    <row r="51" spans="1:7" x14ac:dyDescent="0.2">
      <c r="A51" s="37" t="s">
        <v>53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f t="shared" si="8"/>
        <v>0</v>
      </c>
    </row>
    <row r="52" spans="1:7" x14ac:dyDescent="0.2">
      <c r="A52" s="37" t="s">
        <v>54</v>
      </c>
      <c r="B52" s="6">
        <v>68530</v>
      </c>
      <c r="C52" s="6">
        <v>110000</v>
      </c>
      <c r="D52" s="6">
        <f>+B52+C52</f>
        <v>178530</v>
      </c>
      <c r="E52" s="6">
        <v>0</v>
      </c>
      <c r="F52" s="6">
        <v>0</v>
      </c>
      <c r="G52" s="6">
        <f>+D52-E52</f>
        <v>178530</v>
      </c>
    </row>
    <row r="53" spans="1:7" x14ac:dyDescent="0.2">
      <c r="A53" s="40" t="s">
        <v>55</v>
      </c>
      <c r="B53" s="41">
        <f>+B54+B55+B56</f>
        <v>0</v>
      </c>
      <c r="C53" s="41">
        <f>+C54+C55+C56</f>
        <v>0</v>
      </c>
      <c r="D53" s="41">
        <f>+B53+C53</f>
        <v>0</v>
      </c>
      <c r="E53" s="41">
        <f>+C53+D53</f>
        <v>0</v>
      </c>
      <c r="F53" s="41">
        <f>+D53+E53</f>
        <v>0</v>
      </c>
      <c r="G53" s="41">
        <f>+D53-E53</f>
        <v>0</v>
      </c>
    </row>
    <row r="54" spans="1:7" x14ac:dyDescent="0.2">
      <c r="A54" s="37" t="s">
        <v>56</v>
      </c>
      <c r="B54" s="6">
        <v>0</v>
      </c>
      <c r="C54" s="6">
        <v>0</v>
      </c>
      <c r="D54" s="6">
        <f>+B54+C54</f>
        <v>0</v>
      </c>
      <c r="E54" s="6">
        <v>0</v>
      </c>
      <c r="F54" s="6">
        <v>0</v>
      </c>
      <c r="G54" s="6">
        <f>+D54-E54</f>
        <v>0</v>
      </c>
    </row>
    <row r="55" spans="1:7" x14ac:dyDescent="0.2">
      <c r="A55" s="37" t="s">
        <v>57</v>
      </c>
      <c r="B55" s="6">
        <v>0</v>
      </c>
      <c r="C55" s="6">
        <v>0</v>
      </c>
      <c r="D55" s="6">
        <f t="shared" ref="D55:D56" si="9">+B55+C55</f>
        <v>0</v>
      </c>
      <c r="E55" s="6">
        <v>0</v>
      </c>
      <c r="F55" s="6">
        <v>0</v>
      </c>
      <c r="G55" s="6">
        <f t="shared" ref="G55:G56" si="10">+D55-E55</f>
        <v>0</v>
      </c>
    </row>
    <row r="56" spans="1:7" x14ac:dyDescent="0.2">
      <c r="A56" s="37" t="s">
        <v>58</v>
      </c>
      <c r="B56" s="6">
        <v>0</v>
      </c>
      <c r="C56" s="6">
        <v>0</v>
      </c>
      <c r="D56" s="6">
        <f t="shared" si="9"/>
        <v>0</v>
      </c>
      <c r="E56" s="6">
        <v>0</v>
      </c>
      <c r="F56" s="6">
        <v>0</v>
      </c>
      <c r="G56" s="6">
        <f t="shared" si="10"/>
        <v>0</v>
      </c>
    </row>
    <row r="57" spans="1:7" x14ac:dyDescent="0.2">
      <c r="A57" s="40" t="s">
        <v>124</v>
      </c>
      <c r="B57" s="41">
        <f>+B58+B59+B60+B61+B62+B63+B64</f>
        <v>0</v>
      </c>
      <c r="C57" s="41">
        <f>+C58+C59+C60+C61+C62+C63+C64</f>
        <v>0</v>
      </c>
      <c r="D57" s="41">
        <f>+B57+C57</f>
        <v>0</v>
      </c>
      <c r="E57" s="41">
        <f>+E58+E59+E60+E61+E62+E63+E64</f>
        <v>0</v>
      </c>
      <c r="F57" s="41">
        <f>+F58+F59+F60+F61+F62+F63+F64</f>
        <v>0</v>
      </c>
      <c r="G57" s="41">
        <f>+D57-E57</f>
        <v>0</v>
      </c>
    </row>
    <row r="58" spans="1:7" x14ac:dyDescent="0.2">
      <c r="A58" s="37" t="s">
        <v>59</v>
      </c>
      <c r="B58" s="6">
        <v>0</v>
      </c>
      <c r="C58" s="6">
        <v>0</v>
      </c>
      <c r="D58" s="6">
        <f>+B58+C58</f>
        <v>0</v>
      </c>
      <c r="E58" s="6">
        <v>0</v>
      </c>
      <c r="F58" s="6">
        <v>0</v>
      </c>
      <c r="G58" s="6">
        <f>+D58-E58</f>
        <v>0</v>
      </c>
    </row>
    <row r="59" spans="1:7" x14ac:dyDescent="0.2">
      <c r="A59" s="37" t="s">
        <v>60</v>
      </c>
      <c r="B59" s="6">
        <v>0</v>
      </c>
      <c r="C59" s="6">
        <v>0</v>
      </c>
      <c r="D59" s="6">
        <f t="shared" ref="D59:D64" si="11">+B59+C59</f>
        <v>0</v>
      </c>
      <c r="E59" s="6">
        <v>0</v>
      </c>
      <c r="F59" s="6">
        <v>0</v>
      </c>
      <c r="G59" s="6">
        <f t="shared" ref="G59:G64" si="12">+D59-E59</f>
        <v>0</v>
      </c>
    </row>
    <row r="60" spans="1:7" x14ac:dyDescent="0.2">
      <c r="A60" s="37" t="s">
        <v>61</v>
      </c>
      <c r="B60" s="6">
        <v>0</v>
      </c>
      <c r="C60" s="6">
        <v>0</v>
      </c>
      <c r="D60" s="6">
        <f t="shared" si="11"/>
        <v>0</v>
      </c>
      <c r="E60" s="6">
        <v>0</v>
      </c>
      <c r="F60" s="6">
        <v>0</v>
      </c>
      <c r="G60" s="6">
        <f t="shared" si="12"/>
        <v>0</v>
      </c>
    </row>
    <row r="61" spans="1:7" x14ac:dyDescent="0.2">
      <c r="A61" s="37" t="s">
        <v>62</v>
      </c>
      <c r="B61" s="6">
        <v>0</v>
      </c>
      <c r="C61" s="6">
        <v>0</v>
      </c>
      <c r="D61" s="6">
        <f t="shared" si="11"/>
        <v>0</v>
      </c>
      <c r="E61" s="6">
        <v>0</v>
      </c>
      <c r="F61" s="6">
        <v>0</v>
      </c>
      <c r="G61" s="6">
        <f t="shared" si="12"/>
        <v>0</v>
      </c>
    </row>
    <row r="62" spans="1:7" x14ac:dyDescent="0.2">
      <c r="A62" s="37" t="s">
        <v>63</v>
      </c>
      <c r="B62" s="6">
        <v>0</v>
      </c>
      <c r="C62" s="6">
        <v>0</v>
      </c>
      <c r="D62" s="6">
        <f t="shared" si="11"/>
        <v>0</v>
      </c>
      <c r="E62" s="6">
        <v>0</v>
      </c>
      <c r="F62" s="6">
        <v>0</v>
      </c>
      <c r="G62" s="6">
        <f t="shared" si="12"/>
        <v>0</v>
      </c>
    </row>
    <row r="63" spans="1:7" x14ac:dyDescent="0.2">
      <c r="A63" s="37" t="s">
        <v>64</v>
      </c>
      <c r="B63" s="6">
        <v>0</v>
      </c>
      <c r="C63" s="6">
        <v>0</v>
      </c>
      <c r="D63" s="6">
        <f t="shared" si="11"/>
        <v>0</v>
      </c>
      <c r="E63" s="6">
        <v>0</v>
      </c>
      <c r="F63" s="6">
        <v>0</v>
      </c>
      <c r="G63" s="6">
        <f t="shared" si="12"/>
        <v>0</v>
      </c>
    </row>
    <row r="64" spans="1:7" x14ac:dyDescent="0.2">
      <c r="A64" s="37" t="s">
        <v>65</v>
      </c>
      <c r="B64" s="6">
        <v>0</v>
      </c>
      <c r="C64" s="6">
        <v>0</v>
      </c>
      <c r="D64" s="6">
        <f t="shared" si="11"/>
        <v>0</v>
      </c>
      <c r="E64" s="6">
        <v>0</v>
      </c>
      <c r="F64" s="6">
        <v>0</v>
      </c>
      <c r="G64" s="6">
        <f t="shared" si="12"/>
        <v>0</v>
      </c>
    </row>
    <row r="65" spans="1:7" x14ac:dyDescent="0.2">
      <c r="A65" s="40" t="s">
        <v>125</v>
      </c>
      <c r="B65" s="41">
        <f>+B66+B67+B68</f>
        <v>0</v>
      </c>
      <c r="C65" s="41">
        <f>+C66+C67+C68</f>
        <v>0</v>
      </c>
      <c r="D65" s="41">
        <f>+B65+C65</f>
        <v>0</v>
      </c>
      <c r="E65" s="41">
        <f>+E66+E67+E68</f>
        <v>0</v>
      </c>
      <c r="F65" s="41">
        <f>+F66+F67+F68</f>
        <v>0</v>
      </c>
      <c r="G65" s="41">
        <f>+D65-E65</f>
        <v>0</v>
      </c>
    </row>
    <row r="66" spans="1:7" x14ac:dyDescent="0.2">
      <c r="A66" s="37" t="s">
        <v>66</v>
      </c>
      <c r="B66" s="6">
        <v>0</v>
      </c>
      <c r="C66" s="6">
        <v>0</v>
      </c>
      <c r="D66" s="6">
        <f>+B66+C66</f>
        <v>0</v>
      </c>
      <c r="E66" s="6">
        <v>0</v>
      </c>
      <c r="F66" s="6">
        <v>0</v>
      </c>
      <c r="G66" s="6">
        <f>+D66-E66</f>
        <v>0</v>
      </c>
    </row>
    <row r="67" spans="1:7" x14ac:dyDescent="0.2">
      <c r="A67" s="37" t="s">
        <v>67</v>
      </c>
      <c r="B67" s="6">
        <v>0</v>
      </c>
      <c r="C67" s="6">
        <v>0</v>
      </c>
      <c r="D67" s="6">
        <f t="shared" ref="D67:D68" si="13">+B67+C67</f>
        <v>0</v>
      </c>
      <c r="E67" s="6">
        <v>0</v>
      </c>
      <c r="F67" s="6">
        <v>0</v>
      </c>
      <c r="G67" s="6">
        <f t="shared" ref="G67:G68" si="14">+D67-E67</f>
        <v>0</v>
      </c>
    </row>
    <row r="68" spans="1:7" x14ac:dyDescent="0.2">
      <c r="A68" s="37" t="s">
        <v>68</v>
      </c>
      <c r="B68" s="6">
        <v>0</v>
      </c>
      <c r="C68" s="6">
        <v>0</v>
      </c>
      <c r="D68" s="6">
        <f t="shared" si="13"/>
        <v>0</v>
      </c>
      <c r="E68" s="6">
        <v>0</v>
      </c>
      <c r="F68" s="6">
        <v>0</v>
      </c>
      <c r="G68" s="6">
        <f t="shared" si="14"/>
        <v>0</v>
      </c>
    </row>
    <row r="69" spans="1:7" x14ac:dyDescent="0.2">
      <c r="A69" s="40" t="s">
        <v>69</v>
      </c>
      <c r="B69" s="41">
        <f>+B70+B71+B72+B73+B74+B75+B76</f>
        <v>0</v>
      </c>
      <c r="C69" s="41">
        <f>+C70+C71+C72+C73+C74+C75+C76</f>
        <v>0</v>
      </c>
      <c r="D69" s="41">
        <f>++B69+C69</f>
        <v>0</v>
      </c>
      <c r="E69" s="41">
        <f>+E70+E71+E72+E73+E74+E75+E76</f>
        <v>0</v>
      </c>
      <c r="F69" s="41">
        <f>+F70+F71+F72+F73+F74+F75+F76</f>
        <v>0</v>
      </c>
      <c r="G69" s="41">
        <f>+D69-E69</f>
        <v>0</v>
      </c>
    </row>
    <row r="70" spans="1:7" x14ac:dyDescent="0.2">
      <c r="A70" s="37" t="s">
        <v>70</v>
      </c>
      <c r="B70" s="6">
        <v>0</v>
      </c>
      <c r="C70" s="6">
        <v>0</v>
      </c>
      <c r="D70" s="6">
        <f>+B70+C70</f>
        <v>0</v>
      </c>
      <c r="E70" s="6">
        <v>0</v>
      </c>
      <c r="F70" s="6">
        <v>0</v>
      </c>
      <c r="G70" s="6">
        <f>+D70-E70</f>
        <v>0</v>
      </c>
    </row>
    <row r="71" spans="1:7" x14ac:dyDescent="0.2">
      <c r="A71" s="37" t="s">
        <v>71</v>
      </c>
      <c r="B71" s="6">
        <v>0</v>
      </c>
      <c r="C71" s="6">
        <v>0</v>
      </c>
      <c r="D71" s="6">
        <f t="shared" ref="D71:D76" si="15">+B71+C71</f>
        <v>0</v>
      </c>
      <c r="E71" s="6">
        <v>0</v>
      </c>
      <c r="F71" s="6">
        <v>0</v>
      </c>
      <c r="G71" s="6">
        <f t="shared" ref="G71:G76" si="16">+D71-E71</f>
        <v>0</v>
      </c>
    </row>
    <row r="72" spans="1:7" x14ac:dyDescent="0.2">
      <c r="A72" s="37" t="s">
        <v>72</v>
      </c>
      <c r="B72" s="6">
        <v>0</v>
      </c>
      <c r="C72" s="6">
        <v>0</v>
      </c>
      <c r="D72" s="6">
        <f t="shared" si="15"/>
        <v>0</v>
      </c>
      <c r="E72" s="6">
        <v>0</v>
      </c>
      <c r="F72" s="6">
        <v>0</v>
      </c>
      <c r="G72" s="6">
        <f t="shared" si="16"/>
        <v>0</v>
      </c>
    </row>
    <row r="73" spans="1:7" x14ac:dyDescent="0.2">
      <c r="A73" s="37" t="s">
        <v>73</v>
      </c>
      <c r="B73" s="6">
        <v>0</v>
      </c>
      <c r="C73" s="6">
        <v>0</v>
      </c>
      <c r="D73" s="6">
        <f t="shared" si="15"/>
        <v>0</v>
      </c>
      <c r="E73" s="6">
        <v>0</v>
      </c>
      <c r="F73" s="6">
        <v>0</v>
      </c>
      <c r="G73" s="6">
        <f t="shared" si="16"/>
        <v>0</v>
      </c>
    </row>
    <row r="74" spans="1:7" x14ac:dyDescent="0.2">
      <c r="A74" s="37" t="s">
        <v>74</v>
      </c>
      <c r="B74" s="6">
        <v>0</v>
      </c>
      <c r="C74" s="6">
        <v>0</v>
      </c>
      <c r="D74" s="6">
        <f t="shared" si="15"/>
        <v>0</v>
      </c>
      <c r="E74" s="6">
        <v>0</v>
      </c>
      <c r="F74" s="6">
        <v>0</v>
      </c>
      <c r="G74" s="6">
        <f t="shared" si="16"/>
        <v>0</v>
      </c>
    </row>
    <row r="75" spans="1:7" x14ac:dyDescent="0.2">
      <c r="A75" s="37" t="s">
        <v>75</v>
      </c>
      <c r="B75" s="6">
        <v>0</v>
      </c>
      <c r="C75" s="6">
        <v>0</v>
      </c>
      <c r="D75" s="6">
        <f t="shared" si="15"/>
        <v>0</v>
      </c>
      <c r="E75" s="6">
        <v>0</v>
      </c>
      <c r="F75" s="6">
        <v>0</v>
      </c>
      <c r="G75" s="6">
        <f t="shared" si="16"/>
        <v>0</v>
      </c>
    </row>
    <row r="76" spans="1:7" x14ac:dyDescent="0.2">
      <c r="A76" s="38" t="s">
        <v>76</v>
      </c>
      <c r="B76" s="7">
        <v>0</v>
      </c>
      <c r="C76" s="7">
        <v>0</v>
      </c>
      <c r="D76" s="7">
        <f t="shared" si="15"/>
        <v>0</v>
      </c>
      <c r="E76" s="7">
        <v>0</v>
      </c>
      <c r="F76" s="7">
        <v>0</v>
      </c>
      <c r="G76" s="6">
        <f t="shared" si="16"/>
        <v>0</v>
      </c>
    </row>
    <row r="77" spans="1:7" x14ac:dyDescent="0.2">
      <c r="A77" s="39" t="s">
        <v>77</v>
      </c>
      <c r="B77" s="8">
        <f>+B5+B13+B23+B33+B43+B53+B57+B65+B69</f>
        <v>2392130.62</v>
      </c>
      <c r="C77" s="8">
        <f>+C5+C13+C23+C33+C43+C53+C57+C65+C69</f>
        <v>676500.1</v>
      </c>
      <c r="D77" s="8">
        <f>+C77+B77</f>
        <v>3068630.72</v>
      </c>
      <c r="E77" s="8">
        <f>+E5+E13+E23+E33+E43+E53+E57+E65+E69</f>
        <v>332335.89</v>
      </c>
      <c r="F77" s="8">
        <f>+F5+F13+F23+F33+F43+F53+F57+F65+F69</f>
        <v>312663.88</v>
      </c>
      <c r="G77" s="12">
        <f>+G5+G13+G23+G33+G43+G53+G57+G65+G69</f>
        <v>2736294.83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"/>
  <sheetViews>
    <sheetView showGridLines="0" topLeftCell="A4" workbookViewId="0">
      <selection activeCell="H25" sqref="H25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45" t="s">
        <v>132</v>
      </c>
      <c r="B1" s="46"/>
      <c r="C1" s="46"/>
      <c r="D1" s="46"/>
      <c r="E1" s="46"/>
      <c r="F1" s="46"/>
      <c r="G1" s="47"/>
    </row>
    <row r="2" spans="1:7" x14ac:dyDescent="0.2">
      <c r="A2" s="23"/>
      <c r="B2" s="26" t="s">
        <v>0</v>
      </c>
      <c r="C2" s="27"/>
      <c r="D2" s="27"/>
      <c r="E2" s="27"/>
      <c r="F2" s="28"/>
      <c r="G2" s="48" t="s">
        <v>7</v>
      </c>
    </row>
    <row r="3" spans="1:7" ht="24.95" customHeight="1" x14ac:dyDescent="0.2">
      <c r="A3" s="24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9"/>
    </row>
    <row r="4" spans="1:7" x14ac:dyDescent="0.2">
      <c r="A4" s="25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4"/>
      <c r="B5" s="9"/>
      <c r="C5" s="9"/>
      <c r="D5" s="9"/>
      <c r="E5" s="9"/>
      <c r="F5" s="9"/>
      <c r="G5" s="9"/>
    </row>
    <row r="6" spans="1:7" x14ac:dyDescent="0.2">
      <c r="A6" s="34" t="s">
        <v>78</v>
      </c>
      <c r="B6" s="6">
        <v>2392130.62</v>
      </c>
      <c r="C6" s="6">
        <v>676500.1</v>
      </c>
      <c r="D6" s="6">
        <f>+B6+C6</f>
        <v>3068630.72</v>
      </c>
      <c r="E6" s="42">
        <v>332335.89</v>
      </c>
      <c r="F6" s="42">
        <v>312663.88</v>
      </c>
      <c r="G6" s="6">
        <f>+D6-E6</f>
        <v>2736294.83</v>
      </c>
    </row>
    <row r="7" spans="1:7" x14ac:dyDescent="0.2">
      <c r="A7" s="34"/>
      <c r="B7" s="10"/>
      <c r="C7" s="10"/>
      <c r="D7" s="10"/>
      <c r="E7" s="10"/>
      <c r="F7" s="10"/>
      <c r="G7" s="10"/>
    </row>
    <row r="8" spans="1:7" x14ac:dyDescent="0.2">
      <c r="A8" s="34" t="s">
        <v>79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</row>
    <row r="9" spans="1:7" x14ac:dyDescent="0.2">
      <c r="A9" s="34"/>
      <c r="B9" s="10"/>
      <c r="C9" s="10"/>
      <c r="D9" s="10"/>
      <c r="E9" s="10"/>
      <c r="F9" s="10"/>
      <c r="G9" s="10"/>
    </row>
    <row r="10" spans="1:7" x14ac:dyDescent="0.2">
      <c r="A10" s="34" t="s">
        <v>80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</row>
    <row r="11" spans="1:7" x14ac:dyDescent="0.2">
      <c r="A11" s="34"/>
      <c r="B11" s="10"/>
      <c r="C11" s="10"/>
      <c r="D11" s="10"/>
      <c r="E11" s="10"/>
      <c r="F11" s="10"/>
      <c r="G11" s="10"/>
    </row>
    <row r="12" spans="1:7" x14ac:dyDescent="0.2">
      <c r="A12" s="34" t="s">
        <v>41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</row>
    <row r="13" spans="1:7" x14ac:dyDescent="0.2">
      <c r="A13" s="34"/>
      <c r="B13" s="10"/>
      <c r="C13" s="10"/>
      <c r="D13" s="10"/>
      <c r="E13" s="10"/>
      <c r="F13" s="10"/>
      <c r="G13" s="10"/>
    </row>
    <row r="14" spans="1:7" x14ac:dyDescent="0.2">
      <c r="A14" s="34" t="s">
        <v>66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</row>
    <row r="15" spans="1:7" x14ac:dyDescent="0.2">
      <c r="A15" s="35"/>
      <c r="B15" s="11"/>
      <c r="C15" s="11"/>
      <c r="D15" s="11"/>
      <c r="E15" s="11"/>
      <c r="F15" s="11"/>
      <c r="G15" s="11"/>
    </row>
    <row r="16" spans="1:7" x14ac:dyDescent="0.2">
      <c r="A16" s="36" t="s">
        <v>77</v>
      </c>
      <c r="B16" s="8">
        <f>+B6+B8+B10+B12+B14</f>
        <v>2392130.62</v>
      </c>
      <c r="C16" s="8">
        <f>+C6+C8+C10+C12+C14</f>
        <v>676500.1</v>
      </c>
      <c r="D16" s="8">
        <f>+B16+C16</f>
        <v>3068630.72</v>
      </c>
      <c r="E16" s="8">
        <f>+E6+E8+E10+E12+E14</f>
        <v>332335.89</v>
      </c>
      <c r="F16" s="8">
        <f>+F6+F8+F10+F12+F14</f>
        <v>312663.88</v>
      </c>
      <c r="G16" s="8">
        <f>+D16-E16</f>
        <v>2736294.83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2"/>
  <sheetViews>
    <sheetView showGridLines="0" workbookViewId="0">
      <selection activeCell="O43" sqref="O43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5" t="s">
        <v>133</v>
      </c>
      <c r="B1" s="46"/>
      <c r="C1" s="46"/>
      <c r="D1" s="46"/>
      <c r="E1" s="46"/>
      <c r="F1" s="46"/>
      <c r="G1" s="47"/>
    </row>
    <row r="2" spans="1:7" x14ac:dyDescent="0.2">
      <c r="A2" s="14"/>
      <c r="B2" s="14"/>
      <c r="C2" s="14"/>
      <c r="D2" s="14"/>
      <c r="E2" s="14"/>
      <c r="F2" s="14"/>
      <c r="G2" s="14"/>
    </row>
    <row r="3" spans="1:7" x14ac:dyDescent="0.2">
      <c r="A3" s="23"/>
      <c r="B3" s="26" t="s">
        <v>0</v>
      </c>
      <c r="C3" s="27"/>
      <c r="D3" s="27"/>
      <c r="E3" s="27"/>
      <c r="F3" s="28"/>
      <c r="G3" s="48" t="s">
        <v>7</v>
      </c>
    </row>
    <row r="4" spans="1:7" ht="24.95" customHeight="1" x14ac:dyDescent="0.2">
      <c r="A4" s="24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9"/>
    </row>
    <row r="5" spans="1:7" x14ac:dyDescent="0.2">
      <c r="A5" s="25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13"/>
      <c r="B6" s="19"/>
      <c r="C6" s="19"/>
      <c r="D6" s="19"/>
      <c r="E6" s="19"/>
      <c r="F6" s="19"/>
      <c r="G6" s="19"/>
    </row>
    <row r="7" spans="1:7" x14ac:dyDescent="0.2">
      <c r="A7" s="30" t="s">
        <v>130</v>
      </c>
      <c r="B7" s="6">
        <v>2392130.62</v>
      </c>
      <c r="C7" s="6">
        <v>676500.1</v>
      </c>
      <c r="D7" s="6">
        <f>+B7+C7</f>
        <v>3068630.72</v>
      </c>
      <c r="E7" s="42">
        <v>332335.89</v>
      </c>
      <c r="F7" s="42">
        <v>312663.88</v>
      </c>
      <c r="G7" s="6">
        <f>+D7-E7</f>
        <v>2736294.83</v>
      </c>
    </row>
    <row r="8" spans="1:7" x14ac:dyDescent="0.2">
      <c r="A8" s="30"/>
      <c r="B8" s="6"/>
      <c r="C8" s="6"/>
      <c r="D8" s="6"/>
      <c r="E8" s="6"/>
      <c r="F8" s="6"/>
      <c r="G8" s="6"/>
    </row>
    <row r="9" spans="1:7" x14ac:dyDescent="0.2">
      <c r="A9" s="30"/>
      <c r="B9" s="6"/>
      <c r="C9" s="6"/>
      <c r="D9" s="6"/>
      <c r="E9" s="6"/>
      <c r="F9" s="6"/>
      <c r="G9" s="6"/>
    </row>
    <row r="10" spans="1:7" x14ac:dyDescent="0.2">
      <c r="A10" s="30"/>
      <c r="B10" s="6"/>
      <c r="C10" s="6"/>
      <c r="D10" s="6"/>
      <c r="E10" s="6"/>
      <c r="F10" s="6"/>
      <c r="G10" s="6"/>
    </row>
    <row r="11" spans="1:7" x14ac:dyDescent="0.2">
      <c r="A11" s="30"/>
      <c r="B11" s="6"/>
      <c r="C11" s="6"/>
      <c r="D11" s="6"/>
      <c r="E11" s="6"/>
      <c r="F11" s="6"/>
      <c r="G11" s="6"/>
    </row>
    <row r="12" spans="1:7" x14ac:dyDescent="0.2">
      <c r="A12" s="30"/>
      <c r="B12" s="6"/>
      <c r="C12" s="6"/>
      <c r="D12" s="6"/>
      <c r="E12" s="6"/>
      <c r="F12" s="6"/>
      <c r="G12" s="6"/>
    </row>
    <row r="13" spans="1:7" x14ac:dyDescent="0.2">
      <c r="A13" s="30"/>
      <c r="B13" s="6"/>
      <c r="C13" s="6"/>
      <c r="D13" s="6"/>
      <c r="E13" s="6"/>
      <c r="F13" s="6"/>
      <c r="G13" s="6"/>
    </row>
    <row r="14" spans="1:7" x14ac:dyDescent="0.2">
      <c r="A14" s="30"/>
      <c r="B14" s="6"/>
      <c r="C14" s="6"/>
      <c r="D14" s="6"/>
      <c r="E14" s="6"/>
      <c r="F14" s="6"/>
      <c r="G14" s="6"/>
    </row>
    <row r="15" spans="1:7" x14ac:dyDescent="0.2">
      <c r="A15" s="30"/>
      <c r="B15" s="7"/>
      <c r="C15" s="7"/>
      <c r="D15" s="7"/>
      <c r="E15" s="7"/>
      <c r="F15" s="7"/>
      <c r="G15" s="7"/>
    </row>
    <row r="16" spans="1:7" x14ac:dyDescent="0.2">
      <c r="A16" s="31" t="s">
        <v>77</v>
      </c>
      <c r="B16" s="8">
        <f>+B7</f>
        <v>2392130.62</v>
      </c>
      <c r="C16" s="8">
        <f>+C7</f>
        <v>676500.1</v>
      </c>
      <c r="D16" s="8">
        <f>+B16+C16</f>
        <v>3068630.72</v>
      </c>
      <c r="E16" s="8">
        <f>+E7</f>
        <v>332335.89</v>
      </c>
      <c r="F16" s="8">
        <f>+F7</f>
        <v>312663.88</v>
      </c>
      <c r="G16" s="8">
        <f>+D16-E16</f>
        <v>2736294.83</v>
      </c>
    </row>
    <row r="19" spans="1:7" ht="45" customHeight="1" x14ac:dyDescent="0.2">
      <c r="A19" s="45" t="s">
        <v>122</v>
      </c>
      <c r="B19" s="46"/>
      <c r="C19" s="46"/>
      <c r="D19" s="46"/>
      <c r="E19" s="46"/>
      <c r="F19" s="46"/>
      <c r="G19" s="47"/>
    </row>
    <row r="21" spans="1:7" x14ac:dyDescent="0.2">
      <c r="A21" s="23"/>
      <c r="B21" s="26" t="s">
        <v>0</v>
      </c>
      <c r="C21" s="27"/>
      <c r="D21" s="27"/>
      <c r="E21" s="27"/>
      <c r="F21" s="28"/>
      <c r="G21" s="48" t="s">
        <v>7</v>
      </c>
    </row>
    <row r="22" spans="1:7" ht="22.5" x14ac:dyDescent="0.2">
      <c r="A22" s="24" t="s">
        <v>1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49"/>
    </row>
    <row r="23" spans="1:7" x14ac:dyDescent="0.2">
      <c r="A23" s="25"/>
      <c r="B23" s="4">
        <v>1</v>
      </c>
      <c r="C23" s="4">
        <v>2</v>
      </c>
      <c r="D23" s="4" t="s">
        <v>8</v>
      </c>
      <c r="E23" s="4">
        <v>4</v>
      </c>
      <c r="F23" s="4">
        <v>5</v>
      </c>
      <c r="G23" s="4" t="s">
        <v>9</v>
      </c>
    </row>
    <row r="24" spans="1:7" x14ac:dyDescent="0.2">
      <c r="A24" s="15"/>
      <c r="B24" s="16"/>
      <c r="C24" s="16"/>
      <c r="D24" s="16"/>
      <c r="E24" s="16"/>
      <c r="F24" s="16"/>
      <c r="G24" s="16"/>
    </row>
    <row r="25" spans="1:7" x14ac:dyDescent="0.2">
      <c r="A25" s="30" t="s">
        <v>81</v>
      </c>
      <c r="B25" s="17">
        <v>0</v>
      </c>
      <c r="C25" s="17">
        <v>0</v>
      </c>
      <c r="D25" s="17">
        <f>+B25+C25</f>
        <v>0</v>
      </c>
      <c r="E25" s="17">
        <v>0</v>
      </c>
      <c r="F25" s="17">
        <v>0</v>
      </c>
      <c r="G25" s="17">
        <f>+D25-E25</f>
        <v>0</v>
      </c>
    </row>
    <row r="26" spans="1:7" x14ac:dyDescent="0.2">
      <c r="A26" s="30" t="s">
        <v>82</v>
      </c>
      <c r="B26" s="17">
        <v>0</v>
      </c>
      <c r="C26" s="17">
        <v>0</v>
      </c>
      <c r="D26" s="17">
        <f t="shared" ref="D26:D28" si="0">+B26+C26</f>
        <v>0</v>
      </c>
      <c r="E26" s="17">
        <v>0</v>
      </c>
      <c r="F26" s="17">
        <v>0</v>
      </c>
      <c r="G26" s="17">
        <f t="shared" ref="G26:G28" si="1">+D26-E26</f>
        <v>0</v>
      </c>
    </row>
    <row r="27" spans="1:7" x14ac:dyDescent="0.2">
      <c r="A27" s="30" t="s">
        <v>83</v>
      </c>
      <c r="B27" s="17">
        <v>0</v>
      </c>
      <c r="C27" s="17">
        <v>0</v>
      </c>
      <c r="D27" s="17">
        <f t="shared" si="0"/>
        <v>0</v>
      </c>
      <c r="E27" s="17">
        <v>0</v>
      </c>
      <c r="F27" s="17">
        <v>0</v>
      </c>
      <c r="G27" s="17">
        <f t="shared" si="1"/>
        <v>0</v>
      </c>
    </row>
    <row r="28" spans="1:7" x14ac:dyDescent="0.2">
      <c r="A28" s="30" t="s">
        <v>84</v>
      </c>
      <c r="B28" s="17">
        <v>0</v>
      </c>
      <c r="C28" s="17">
        <v>0</v>
      </c>
      <c r="D28" s="17">
        <f t="shared" si="0"/>
        <v>0</v>
      </c>
      <c r="E28" s="17">
        <v>0</v>
      </c>
      <c r="F28" s="17">
        <v>0</v>
      </c>
      <c r="G28" s="17">
        <f t="shared" si="1"/>
        <v>0</v>
      </c>
    </row>
    <row r="29" spans="1:7" x14ac:dyDescent="0.2">
      <c r="A29" s="2"/>
      <c r="B29" s="18"/>
      <c r="C29" s="18"/>
      <c r="D29" s="18"/>
      <c r="E29" s="18"/>
      <c r="F29" s="18"/>
      <c r="G29" s="18"/>
    </row>
    <row r="30" spans="1:7" x14ac:dyDescent="0.2">
      <c r="A30" s="31" t="s">
        <v>77</v>
      </c>
      <c r="B30" s="12">
        <f>+B25+B26+B27+B28</f>
        <v>0</v>
      </c>
      <c r="C30" s="12">
        <f>+C25+C26+C27+C28</f>
        <v>0</v>
      </c>
      <c r="D30" s="12">
        <f>+B30+C30</f>
        <v>0</v>
      </c>
      <c r="E30" s="12">
        <f>+E25+E26+E27+E28</f>
        <v>0</v>
      </c>
      <c r="F30" s="12">
        <f>+F25+F26+F27+F28</f>
        <v>0</v>
      </c>
      <c r="G30" s="12">
        <f>+D30-E30</f>
        <v>0</v>
      </c>
    </row>
    <row r="33" spans="1:7" ht="45" customHeight="1" x14ac:dyDescent="0.2">
      <c r="A33" s="45" t="s">
        <v>123</v>
      </c>
      <c r="B33" s="46"/>
      <c r="C33" s="46"/>
      <c r="D33" s="46"/>
      <c r="E33" s="46"/>
      <c r="F33" s="46"/>
      <c r="G33" s="47"/>
    </row>
    <row r="34" spans="1:7" x14ac:dyDescent="0.2">
      <c r="A34" s="23"/>
      <c r="B34" s="26" t="s">
        <v>0</v>
      </c>
      <c r="C34" s="27"/>
      <c r="D34" s="27"/>
      <c r="E34" s="27"/>
      <c r="F34" s="28"/>
      <c r="G34" s="48" t="s">
        <v>7</v>
      </c>
    </row>
    <row r="35" spans="1:7" ht="22.5" x14ac:dyDescent="0.2">
      <c r="A35" s="24" t="s">
        <v>1</v>
      </c>
      <c r="B35" s="3" t="s">
        <v>2</v>
      </c>
      <c r="C35" s="3" t="s">
        <v>3</v>
      </c>
      <c r="D35" s="3" t="s">
        <v>4</v>
      </c>
      <c r="E35" s="3" t="s">
        <v>5</v>
      </c>
      <c r="F35" s="3" t="s">
        <v>6</v>
      </c>
      <c r="G35" s="49"/>
    </row>
    <row r="36" spans="1:7" x14ac:dyDescent="0.2">
      <c r="A36" s="25"/>
      <c r="B36" s="4">
        <v>1</v>
      </c>
      <c r="C36" s="4">
        <v>2</v>
      </c>
      <c r="D36" s="4" t="s">
        <v>8</v>
      </c>
      <c r="E36" s="4">
        <v>4</v>
      </c>
      <c r="F36" s="4">
        <v>5</v>
      </c>
      <c r="G36" s="4" t="s">
        <v>9</v>
      </c>
    </row>
    <row r="37" spans="1:7" x14ac:dyDescent="0.2">
      <c r="A37" s="15"/>
      <c r="B37" s="16"/>
      <c r="C37" s="16"/>
      <c r="D37" s="16"/>
      <c r="E37" s="16"/>
      <c r="F37" s="16"/>
      <c r="G37" s="16"/>
    </row>
    <row r="38" spans="1:7" ht="22.5" x14ac:dyDescent="0.2">
      <c r="A38" s="32" t="s">
        <v>85</v>
      </c>
      <c r="B38" s="17">
        <v>0</v>
      </c>
      <c r="C38" s="17">
        <v>0</v>
      </c>
      <c r="D38" s="17">
        <f>+B38+C38</f>
        <v>0</v>
      </c>
      <c r="E38" s="17">
        <v>0</v>
      </c>
      <c r="F38" s="17">
        <v>0</v>
      </c>
      <c r="G38" s="17">
        <f>+D38-E38</f>
        <v>0</v>
      </c>
    </row>
    <row r="39" spans="1:7" x14ac:dyDescent="0.2">
      <c r="A39" s="32"/>
      <c r="B39" s="17"/>
      <c r="C39" s="17"/>
      <c r="D39" s="17"/>
      <c r="E39" s="17"/>
      <c r="F39" s="17"/>
      <c r="G39" s="17"/>
    </row>
    <row r="40" spans="1:7" x14ac:dyDescent="0.2">
      <c r="A40" s="32" t="s">
        <v>86</v>
      </c>
      <c r="B40" s="17">
        <v>0</v>
      </c>
      <c r="C40" s="17">
        <v>0</v>
      </c>
      <c r="D40" s="17">
        <f>+B40+C40</f>
        <v>0</v>
      </c>
      <c r="E40" s="17">
        <v>0</v>
      </c>
      <c r="F40" s="17">
        <v>0</v>
      </c>
      <c r="G40" s="17">
        <f>+D40-E40</f>
        <v>0</v>
      </c>
    </row>
    <row r="41" spans="1:7" x14ac:dyDescent="0.2">
      <c r="A41" s="32"/>
      <c r="B41" s="17"/>
      <c r="C41" s="17"/>
      <c r="D41" s="17"/>
      <c r="E41" s="17"/>
      <c r="F41" s="17"/>
      <c r="G41" s="17"/>
    </row>
    <row r="42" spans="1:7" ht="22.5" x14ac:dyDescent="0.2">
      <c r="A42" s="32" t="s">
        <v>87</v>
      </c>
      <c r="B42" s="17">
        <v>0</v>
      </c>
      <c r="C42" s="17">
        <v>0</v>
      </c>
      <c r="D42" s="17">
        <f>+B42+C42</f>
        <v>0</v>
      </c>
      <c r="E42" s="17">
        <v>0</v>
      </c>
      <c r="F42" s="17">
        <v>0</v>
      </c>
      <c r="G42" s="17">
        <f>+D42-E42</f>
        <v>0</v>
      </c>
    </row>
    <row r="43" spans="1:7" x14ac:dyDescent="0.2">
      <c r="A43" s="32"/>
      <c r="B43" s="17"/>
      <c r="C43" s="17"/>
      <c r="D43" s="17"/>
      <c r="E43" s="17"/>
      <c r="F43" s="17"/>
      <c r="G43" s="17"/>
    </row>
    <row r="44" spans="1:7" ht="22.5" x14ac:dyDescent="0.2">
      <c r="A44" s="32" t="s">
        <v>88</v>
      </c>
      <c r="B44" s="17">
        <v>0</v>
      </c>
      <c r="C44" s="17">
        <v>0</v>
      </c>
      <c r="D44" s="17">
        <f>+B44+C44</f>
        <v>0</v>
      </c>
      <c r="E44" s="17">
        <v>0</v>
      </c>
      <c r="F44" s="17">
        <v>0</v>
      </c>
      <c r="G44" s="17">
        <f>+D44-E44</f>
        <v>0</v>
      </c>
    </row>
    <row r="45" spans="1:7" x14ac:dyDescent="0.2">
      <c r="A45" s="32"/>
      <c r="B45" s="17"/>
      <c r="C45" s="17"/>
      <c r="D45" s="17"/>
      <c r="E45" s="17"/>
      <c r="F45" s="17"/>
      <c r="G45" s="17"/>
    </row>
    <row r="46" spans="1:7" ht="22.5" x14ac:dyDescent="0.2">
      <c r="A46" s="32" t="s">
        <v>89</v>
      </c>
      <c r="B46" s="17">
        <v>0</v>
      </c>
      <c r="C46" s="17">
        <v>0</v>
      </c>
      <c r="D46" s="17">
        <f>+B46+C46</f>
        <v>0</v>
      </c>
      <c r="E46" s="17">
        <v>0</v>
      </c>
      <c r="F46" s="17">
        <v>0</v>
      </c>
      <c r="G46" s="17">
        <f>+D46-E46</f>
        <v>0</v>
      </c>
    </row>
    <row r="47" spans="1:7" x14ac:dyDescent="0.2">
      <c r="A47" s="32"/>
      <c r="B47" s="17"/>
      <c r="C47" s="17"/>
      <c r="D47" s="17"/>
      <c r="E47" s="17"/>
      <c r="F47" s="17"/>
      <c r="G47" s="17"/>
    </row>
    <row r="48" spans="1:7" ht="22.5" x14ac:dyDescent="0.2">
      <c r="A48" s="32" t="s">
        <v>90</v>
      </c>
      <c r="B48" s="17">
        <v>0</v>
      </c>
      <c r="C48" s="17">
        <v>0</v>
      </c>
      <c r="D48" s="17">
        <f>+B48+C48</f>
        <v>0</v>
      </c>
      <c r="E48" s="17">
        <v>0</v>
      </c>
      <c r="F48" s="17">
        <v>0</v>
      </c>
      <c r="G48" s="17">
        <f>+D48-E48</f>
        <v>0</v>
      </c>
    </row>
    <row r="49" spans="1:7" x14ac:dyDescent="0.2">
      <c r="A49" s="32"/>
      <c r="B49" s="17"/>
      <c r="C49" s="17"/>
      <c r="D49" s="17"/>
      <c r="E49" s="17"/>
      <c r="F49" s="17"/>
      <c r="G49" s="17"/>
    </row>
    <row r="50" spans="1:7" x14ac:dyDescent="0.2">
      <c r="A50" s="32" t="s">
        <v>91</v>
      </c>
      <c r="B50" s="17">
        <v>0</v>
      </c>
      <c r="C50" s="17">
        <v>0</v>
      </c>
      <c r="D50" s="17">
        <f>+B50+C50</f>
        <v>0</v>
      </c>
      <c r="E50" s="17">
        <v>0</v>
      </c>
      <c r="F50" s="17">
        <v>0</v>
      </c>
      <c r="G50" s="17">
        <f>+D50-E50</f>
        <v>0</v>
      </c>
    </row>
    <row r="51" spans="1:7" x14ac:dyDescent="0.2">
      <c r="A51" s="33"/>
      <c r="B51" s="18"/>
      <c r="C51" s="18"/>
      <c r="D51" s="18"/>
      <c r="E51" s="18"/>
      <c r="F51" s="18"/>
      <c r="G51" s="18"/>
    </row>
    <row r="52" spans="1:7" x14ac:dyDescent="0.2">
      <c r="A52" s="22" t="s">
        <v>77</v>
      </c>
      <c r="B52" s="12">
        <f>+B38+B40+B42+B44+B46+B48+B50</f>
        <v>0</v>
      </c>
      <c r="C52" s="12">
        <f>+C38+C40+C42+C44+C46+C48+C50</f>
        <v>0</v>
      </c>
      <c r="D52" s="12">
        <f>+B52+C52</f>
        <v>0</v>
      </c>
      <c r="E52" s="12">
        <f>+E38+E40+E42+E44+E46+E48+E50</f>
        <v>0</v>
      </c>
      <c r="F52" s="12">
        <f>+F38+F40+F42+F44+F46+F48+F50</f>
        <v>0</v>
      </c>
      <c r="G52" s="12">
        <f>+D52-E52</f>
        <v>0</v>
      </c>
    </row>
  </sheetData>
  <sheetProtection formatCells="0" formatColumns="0" formatRows="0" insertRows="0" deleteRows="0" autoFilter="0"/>
  <mergeCells count="6">
    <mergeCell ref="G3:G4"/>
    <mergeCell ref="G21:G22"/>
    <mergeCell ref="G34:G35"/>
    <mergeCell ref="A1:G1"/>
    <mergeCell ref="A19:G19"/>
    <mergeCell ref="A33:G33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8"/>
  <sheetViews>
    <sheetView showGridLines="0" tabSelected="1" zoomScaleNormal="100" workbookViewId="0">
      <selection activeCell="H41" sqref="H41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5" t="s">
        <v>134</v>
      </c>
      <c r="B1" s="50"/>
      <c r="C1" s="50"/>
      <c r="D1" s="50"/>
      <c r="E1" s="50"/>
      <c r="F1" s="50"/>
      <c r="G1" s="51"/>
    </row>
    <row r="2" spans="1:7" x14ac:dyDescent="0.2">
      <c r="A2" s="23"/>
      <c r="B2" s="26" t="s">
        <v>0</v>
      </c>
      <c r="C2" s="27"/>
      <c r="D2" s="27"/>
      <c r="E2" s="27"/>
      <c r="F2" s="28"/>
      <c r="G2" s="48" t="s">
        <v>7</v>
      </c>
    </row>
    <row r="3" spans="1:7" ht="24.95" customHeight="1" x14ac:dyDescent="0.2">
      <c r="A3" s="24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9"/>
    </row>
    <row r="4" spans="1:7" x14ac:dyDescent="0.2">
      <c r="A4" s="25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21"/>
      <c r="B5" s="5"/>
      <c r="C5" s="5"/>
      <c r="D5" s="5"/>
      <c r="E5" s="5"/>
      <c r="F5" s="5"/>
      <c r="G5" s="5"/>
    </row>
    <row r="6" spans="1:7" x14ac:dyDescent="0.2">
      <c r="A6" s="20" t="s">
        <v>92</v>
      </c>
      <c r="B6" s="41">
        <f>+B7+B8+B9+B10+B11+B12+B13+B14</f>
        <v>2392130.62</v>
      </c>
      <c r="C6" s="41">
        <f>+C7+C8+C9+C10+C11+C12+C13+C14</f>
        <v>676500.1</v>
      </c>
      <c r="D6" s="41">
        <f>+B6+C6</f>
        <v>3068630.72</v>
      </c>
      <c r="E6" s="41">
        <f>+E7+E8+E9+E10+E11+E12+E13+E14</f>
        <v>332335.89</v>
      </c>
      <c r="F6" s="41">
        <f>+F7+F8+F9+F10+F11+F12+F13+F14</f>
        <v>312663.88</v>
      </c>
      <c r="G6" s="44">
        <f>+D6-E6</f>
        <v>2736294.83</v>
      </c>
    </row>
    <row r="7" spans="1:7" x14ac:dyDescent="0.2">
      <c r="A7" s="29" t="s">
        <v>93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f>+D7-E7</f>
        <v>0</v>
      </c>
    </row>
    <row r="8" spans="1:7" x14ac:dyDescent="0.2">
      <c r="A8" s="29" t="s">
        <v>94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f>+D8-E8</f>
        <v>0</v>
      </c>
    </row>
    <row r="9" spans="1:7" x14ac:dyDescent="0.2">
      <c r="A9" s="29" t="s">
        <v>129</v>
      </c>
      <c r="B9" s="42">
        <v>2392130.62</v>
      </c>
      <c r="C9" s="42">
        <v>676500.1</v>
      </c>
      <c r="D9" s="42">
        <f>+B9+C9</f>
        <v>3068630.72</v>
      </c>
      <c r="E9" s="42">
        <v>332335.89</v>
      </c>
      <c r="F9" s="42">
        <v>312663.88</v>
      </c>
      <c r="G9" s="42">
        <f>+D9-E9</f>
        <v>2736294.83</v>
      </c>
    </row>
    <row r="10" spans="1:7" x14ac:dyDescent="0.2">
      <c r="A10" s="29" t="s">
        <v>95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f t="shared" ref="G10:G14" si="0">+D10-E10</f>
        <v>0</v>
      </c>
    </row>
    <row r="11" spans="1:7" x14ac:dyDescent="0.2">
      <c r="A11" s="29" t="s">
        <v>96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f t="shared" si="0"/>
        <v>0</v>
      </c>
    </row>
    <row r="12" spans="1:7" x14ac:dyDescent="0.2">
      <c r="A12" s="29" t="s">
        <v>97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f t="shared" si="0"/>
        <v>0</v>
      </c>
    </row>
    <row r="13" spans="1:7" x14ac:dyDescent="0.2">
      <c r="A13" s="29" t="s">
        <v>98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f t="shared" si="0"/>
        <v>0</v>
      </c>
    </row>
    <row r="14" spans="1:7" x14ac:dyDescent="0.2">
      <c r="A14" s="29" t="s">
        <v>36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f t="shared" si="0"/>
        <v>0</v>
      </c>
    </row>
    <row r="15" spans="1:7" x14ac:dyDescent="0.2">
      <c r="A15" s="20" t="s">
        <v>99</v>
      </c>
      <c r="B15" s="41">
        <f>+B16+B17+B18+B19+B20+B21+B22</f>
        <v>0</v>
      </c>
      <c r="C15" s="41">
        <f>+C16+C17+C18+C19+C20+C21+C22</f>
        <v>0</v>
      </c>
      <c r="D15" s="41">
        <f>+B15+C15</f>
        <v>0</v>
      </c>
      <c r="E15" s="41">
        <f>+E16+E17+E18+E19+E20+E21+E22</f>
        <v>0</v>
      </c>
      <c r="F15" s="41">
        <f>+F16+F17+F18+F19+F20+F21+F22</f>
        <v>0</v>
      </c>
      <c r="G15" s="41">
        <f>+D15-E15</f>
        <v>0</v>
      </c>
    </row>
    <row r="16" spans="1:7" x14ac:dyDescent="0.2">
      <c r="A16" s="29" t="s">
        <v>100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f t="shared" ref="G16:G22" si="1">+D16-E16</f>
        <v>0</v>
      </c>
    </row>
    <row r="17" spans="1:7" x14ac:dyDescent="0.2">
      <c r="A17" s="29" t="s">
        <v>101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f t="shared" si="1"/>
        <v>0</v>
      </c>
    </row>
    <row r="18" spans="1:7" x14ac:dyDescent="0.2">
      <c r="A18" s="29" t="s">
        <v>102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f t="shared" si="1"/>
        <v>0</v>
      </c>
    </row>
    <row r="19" spans="1:7" x14ac:dyDescent="0.2">
      <c r="A19" s="29" t="s">
        <v>103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f t="shared" si="1"/>
        <v>0</v>
      </c>
    </row>
    <row r="20" spans="1:7" x14ac:dyDescent="0.2">
      <c r="A20" s="29" t="s">
        <v>104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f t="shared" si="1"/>
        <v>0</v>
      </c>
    </row>
    <row r="21" spans="1:7" x14ac:dyDescent="0.2">
      <c r="A21" s="29" t="s">
        <v>105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f t="shared" si="1"/>
        <v>0</v>
      </c>
    </row>
    <row r="22" spans="1:7" x14ac:dyDescent="0.2">
      <c r="A22" s="29" t="s">
        <v>106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f t="shared" si="1"/>
        <v>0</v>
      </c>
    </row>
    <row r="23" spans="1:7" x14ac:dyDescent="0.2">
      <c r="A23" s="20" t="s">
        <v>107</v>
      </c>
      <c r="B23" s="41">
        <f>+B24+B25+B26+B27+B28+B29+B30+B31+B32</f>
        <v>0</v>
      </c>
      <c r="C23" s="41">
        <f>+C24+C25+C26+C27+C28+C29+C30+C31+C32</f>
        <v>0</v>
      </c>
      <c r="D23" s="41">
        <f>+B23+C23</f>
        <v>0</v>
      </c>
      <c r="E23" s="41">
        <f>+E24+E25+E26+E27+E28+E29+E30+E31+E32</f>
        <v>0</v>
      </c>
      <c r="F23" s="41">
        <f>+F24+F25+F26+F27+F28+F29+F30+F31+F32</f>
        <v>0</v>
      </c>
      <c r="G23" s="41">
        <f>+D23-E23</f>
        <v>0</v>
      </c>
    </row>
    <row r="24" spans="1:7" x14ac:dyDescent="0.2">
      <c r="A24" s="29" t="s">
        <v>108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f t="shared" ref="G24:G32" si="2">+D24-E24</f>
        <v>0</v>
      </c>
    </row>
    <row r="25" spans="1:7" x14ac:dyDescent="0.2">
      <c r="A25" s="29" t="s">
        <v>109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f t="shared" si="2"/>
        <v>0</v>
      </c>
    </row>
    <row r="26" spans="1:7" x14ac:dyDescent="0.2">
      <c r="A26" s="29" t="s">
        <v>110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f t="shared" si="2"/>
        <v>0</v>
      </c>
    </row>
    <row r="27" spans="1:7" x14ac:dyDescent="0.2">
      <c r="A27" s="29" t="s">
        <v>111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f t="shared" si="2"/>
        <v>0</v>
      </c>
    </row>
    <row r="28" spans="1:7" x14ac:dyDescent="0.2">
      <c r="A28" s="29" t="s">
        <v>112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f t="shared" si="2"/>
        <v>0</v>
      </c>
    </row>
    <row r="29" spans="1:7" x14ac:dyDescent="0.2">
      <c r="A29" s="29" t="s">
        <v>113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f t="shared" si="2"/>
        <v>0</v>
      </c>
    </row>
    <row r="30" spans="1:7" x14ac:dyDescent="0.2">
      <c r="A30" s="29" t="s">
        <v>114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f t="shared" si="2"/>
        <v>0</v>
      </c>
    </row>
    <row r="31" spans="1:7" x14ac:dyDescent="0.2">
      <c r="A31" s="29" t="s">
        <v>115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f t="shared" si="2"/>
        <v>0</v>
      </c>
    </row>
    <row r="32" spans="1:7" x14ac:dyDescent="0.2">
      <c r="A32" s="29" t="s">
        <v>116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f t="shared" si="2"/>
        <v>0</v>
      </c>
    </row>
    <row r="33" spans="1:7" x14ac:dyDescent="0.2">
      <c r="A33" s="20" t="s">
        <v>117</v>
      </c>
      <c r="B33" s="41">
        <f>+B34+B35+B36+B37</f>
        <v>0</v>
      </c>
      <c r="C33" s="41">
        <f>+C34+C35+C36+C37</f>
        <v>0</v>
      </c>
      <c r="D33" s="41">
        <f>+B33+C33</f>
        <v>0</v>
      </c>
      <c r="E33" s="41">
        <f>+E34+E35+E36+E37</f>
        <v>0</v>
      </c>
      <c r="F33" s="41">
        <f>+F34+F35+F36+F37</f>
        <v>0</v>
      </c>
      <c r="G33" s="41">
        <f>+D33-E33</f>
        <v>0</v>
      </c>
    </row>
    <row r="34" spans="1:7" x14ac:dyDescent="0.2">
      <c r="A34" s="29" t="s">
        <v>118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f t="shared" ref="G34:G37" si="3">+D34-E34</f>
        <v>0</v>
      </c>
    </row>
    <row r="35" spans="1:7" ht="22.5" x14ac:dyDescent="0.2">
      <c r="A35" s="29" t="s">
        <v>119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f t="shared" si="3"/>
        <v>0</v>
      </c>
    </row>
    <row r="36" spans="1:7" x14ac:dyDescent="0.2">
      <c r="A36" s="29" t="s">
        <v>120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f t="shared" si="3"/>
        <v>0</v>
      </c>
    </row>
    <row r="37" spans="1:7" x14ac:dyDescent="0.2">
      <c r="A37" s="29" t="s">
        <v>121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f t="shared" si="3"/>
        <v>0</v>
      </c>
    </row>
    <row r="38" spans="1:7" x14ac:dyDescent="0.2">
      <c r="A38" s="22" t="s">
        <v>77</v>
      </c>
      <c r="B38" s="12">
        <f>+B6+B15+B23+B33</f>
        <v>2392130.62</v>
      </c>
      <c r="C38" s="12">
        <f>+C6+C15+++++C23+C33</f>
        <v>676500.1</v>
      </c>
      <c r="D38" s="12">
        <f>+B38+C38</f>
        <v>3068630.72</v>
      </c>
      <c r="E38" s="12">
        <f>+E6+E15+E23++E33</f>
        <v>332335.89</v>
      </c>
      <c r="F38" s="12">
        <f>+F6+F15+F23+F33</f>
        <v>312663.88</v>
      </c>
      <c r="G38" s="12">
        <f>+D38-E38</f>
        <v>2736294.83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51181102362204722" right="0.51181102362204722" top="0.74803149606299213" bottom="0.55118110236220474" header="0.31496062992125984" footer="0.31496062992125984"/>
  <pageSetup scale="80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2024-04-23T18:35:14Z</cp:lastPrinted>
  <dcterms:created xsi:type="dcterms:W3CDTF">2014-02-10T03:37:14Z</dcterms:created>
  <dcterms:modified xsi:type="dcterms:W3CDTF">2024-04-23T18:36:28Z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