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F0594A68-9C78-464D-9F94-B6D47DEF0F8A}" xr6:coauthVersionLast="47" xr6:coauthVersionMax="47" xr10:uidLastSave="{00000000-0000-0000-0000-000000000000}"/>
  <bookViews>
    <workbookView xWindow="-120" yWindow="-120" windowWidth="38640" windowHeight="2124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5" l="1"/>
  <c r="D63" i="5"/>
  <c r="D62" i="5" s="1"/>
  <c r="C62" i="5"/>
  <c r="C63" i="5"/>
  <c r="D38" i="5"/>
  <c r="D44" i="5" s="1"/>
  <c r="D29" i="5"/>
  <c r="C38" i="5"/>
  <c r="C29" i="5"/>
  <c r="D16" i="5"/>
  <c r="C16" i="5"/>
  <c r="C110" i="3"/>
  <c r="C94" i="2"/>
  <c r="C95" i="2"/>
  <c r="C191" i="2"/>
  <c r="C181" i="2"/>
  <c r="C182" i="2"/>
  <c r="C113" i="2"/>
  <c r="C103" i="2"/>
  <c r="C96" i="2"/>
  <c r="C9" i="2"/>
  <c r="C36" i="2"/>
  <c r="C64" i="2"/>
  <c r="H3" i="8" l="1"/>
  <c r="A3" i="8"/>
  <c r="H2" i="8"/>
  <c r="H1" i="8"/>
  <c r="A1" i="8"/>
  <c r="C31" i="7"/>
  <c r="C8" i="7"/>
  <c r="C16" i="6"/>
  <c r="C8" i="6"/>
  <c r="C21" i="6" s="1"/>
  <c r="D136" i="5"/>
  <c r="C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<sst xmlns="http://schemas.openxmlformats.org/spreadsheetml/2006/main" count="829" uniqueCount="587">
  <si>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</si>
  <si>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</si>
  <si>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</si>
  <si>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</si>
  <si>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</si>
  <si>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</si>
  <si>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</si>
  <si>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</si>
  <si>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</si>
  <si>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</si>
  <si>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</si>
  <si>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</si>
  <si>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</si>
  <si>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</si>
  <si>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</si>
  <si>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</si>
  <si>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</si>
  <si>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</si>
  <si>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</si>
  <si>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</si>
  <si>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</si>
  <si>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</si>
  <si>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</si>
  <si>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</si>
  <si>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</si>
  <si>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</si>
  <si>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</si>
  <si>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</si>
  <si>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</si>
  <si>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</si>
  <si>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</si>
  <si>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</si>
  <si>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</si>
  <si>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</si>
  <si>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</si>
  <si>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</si>
  <si>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</si>
  <si>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</si>
  <si>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</si>
  <si>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</si>
  <si>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</si>
  <si>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</si>
  <si>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</si>
  <si>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</si>
  <si>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</si>
  <si>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</si>
  <si>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</si>
  <si>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</si>
  <si>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</si>
  <si>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</si>
  <si>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</si>
  <si>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</si>
  <si>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</si>
  <si>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</si>
  <si>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</si>
  <si>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</si>
  <si>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</si>
  <si>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</si>
  <si>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</si>
  <si>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</si>
  <si>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</si>
  <si>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</si>
  <si>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</si>
  <si>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</si>
  <si>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</si>
  <si>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</si>
  <si>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</si>
  <si>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</si>
  <si>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</si>
  <si>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</si>
  <si>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</si>
  <si>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</si>
  <si>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</si>
  <si>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</si>
  <si>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</si>
  <si>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</si>
  <si>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</si>
  <si>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</si>
  <si>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</si>
  <si>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</si>
  <si>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</si>
  <si>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</si>
  <si>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</si>
  <si>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</si>
  <si>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</si>
  <si>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</si>
  <si>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</si>
  <si>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</si>
  <si>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</si>
  <si>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</si>
  <si>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</si>
  <si>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</si>
  <si>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</si>
  <si>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</si>
  <si>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</si>
  <si>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</si>
  <si>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</si>
  <si>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</si>
  <si>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</si>
  <si>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</si>
  <si>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</si>
  <si>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</si>
  <si>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</si>
  <si>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</si>
  <si>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</si>
  <si>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</si>
  <si>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</si>
  <si>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</si>
  <si>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</si>
  <si>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</si>
  <si>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</si>
  <si>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</si>
  <si>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</si>
  <si>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</si>
  <si>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</si>
  <si>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</si>
  <si>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</si>
  <si>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</si>
  <si>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</si>
  <si>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</si>
  <si>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</si>
  <si>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</si>
  <si>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</si>
  <si>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</si>
  <si>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</si>
  <si>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</si>
  <si>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</si>
  <si>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</si>
  <si>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</si>
  <si>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</si>
  <si>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</si>
  <si>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</si>
  <si>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</si>
  <si>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</si>
  <si>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</si>
  <si>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</si>
  <si>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</si>
  <si>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</si>
  <si>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</si>
  <si>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</si>
  <si>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</si>
  <si>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</si>
  <si>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</si>
  <si>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</si>
  <si>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</si>
  <si>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</si>
  <si>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</si>
  <si>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</si>
  <si>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</si>
  <si>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</si>
  <si>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</si>
  <si>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</si>
  <si>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</si>
  <si>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</si>
  <si>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</si>
  <si>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</si>
  <si>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</si>
  <si>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</si>
  <si>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</si>
  <si>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</si>
  <si>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</si>
  <si>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</si>
  <si>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</si>
  <si>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</si>
  <si>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</si>
  <si>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</si>
  <si>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</si>
  <si>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</si>
  <si>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</si>
  <si>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</si>
  <si>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</si>
  <si>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</si>
  <si>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</si>
  <si>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</si>
  <si>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</si>
  <si>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</si>
  <si>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</si>
  <si>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</si>
  <si>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</si>
  <si>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</si>
  <si>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</si>
  <si>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</si>
  <si>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</si>
  <si>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</si>
  <si>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</si>
  <si>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</si>
  <si>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</si>
  <si>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</si>
  <si>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</si>
  <si>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</si>
  <si>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</si>
  <si>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</si>
  <si>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</si>
  <si>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</si>
  <si>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</si>
  <si>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</si>
  <si>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</si>
  <si>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</si>
  <si>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</si>
  <si>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</si>
  <si>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</si>
  <si>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</si>
  <si>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</si>
  <si>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</si>
  <si>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</si>
  <si>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</si>
  <si>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</si>
  <si>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</si>
  <si>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</si>
  <si>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</si>
  <si>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</si>
  <si>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</si>
  <si>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</si>
  <si>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</si>
  <si>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</si>
  <si>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</si>
  <si>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</si>
  <si>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</si>
  <si>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</si>
  <si>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</si>
  <si>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</si>
  <si>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</si>
  <si>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</si>
  <si>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</si>
  <si>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</si>
  <si>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</si>
  <si>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</si>
  <si>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</si>
  <si>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</si>
  <si>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</si>
  <si>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</si>
  <si>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</si>
  <si>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</si>
  <si>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</si>
  <si>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</si>
  <si>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</si>
  <si>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</si>
  <si>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</si>
  <si>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</si>
  <si>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</si>
  <si>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</si>
  <si>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</si>
  <si>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</si>
  <si>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</si>
  <si>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</si>
  <si>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</si>
  <si>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</si>
  <si>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</si>
  <si>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</si>
  <si>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</si>
  <si>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</si>
  <si>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</si>
  <si>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</si>
  <si>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</si>
  <si>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</si>
  <si>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</si>
  <si>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</si>
  <si>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</si>
  <si>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</si>
  <si>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</si>
  <si>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</si>
  <si>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</si>
  <si>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</si>
  <si>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</si>
  <si>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</si>
  <si>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</si>
  <si>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</si>
  <si>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</si>
  <si>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</si>
  <si>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</si>
  <si>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</si>
  <si>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</si>
  <si>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</si>
  <si>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</si>
  <si>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</si>
  <si>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</si>
  <si>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</si>
  <si>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</si>
  <si>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</si>
  <si>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</si>
  <si>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</si>
  <si>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</si>
  <si>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</si>
  <si>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</si>
  <si>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</si>
  <si>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</si>
  <si>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</si>
  <si>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</si>
  <si>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</si>
  <si>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</si>
  <si>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</si>
  <si>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</si>
  <si>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</si>
  <si>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</si>
  <si>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</si>
  <si>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</si>
  <si>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</si>
  <si>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</si>
  <si>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</si>
  <si>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</si>
  <si>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</si>
  <si>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</si>
  <si>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</si>
  <si>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</si>
  <si>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</si>
  <si>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</si>
  <si>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</si>
  <si>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</si>
  <si>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</si>
  <si>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</si>
  <si>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</si>
  <si>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</si>
  <si>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</si>
  <si>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</si>
  <si>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</si>
  <si>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</si>
  <si>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</si>
  <si>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</si>
  <si>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</si>
  <si>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</si>
  <si>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</si>
  <si>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</si>
  <si>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</si>
  <si>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</si>
  <si>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</si>
  <si>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</si>
  <si>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</si>
  <si>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</si>
  <si>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</si>
  <si>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</si>
  <si>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</si>
  <si>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</si>
  <si>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</si>
  <si>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</si>
  <si>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</si>
  <si>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</si>
  <si>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</si>
  <si>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</si>
  <si>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</si>
  <si>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</si>
  <si>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</si>
  <si>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</si>
  <si>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</si>
  <si>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</si>
  <si>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</si>
  <si>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</si>
  <si>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</si>
  <si>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</si>
  <si>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</si>
  <si>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</si>
  <si>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</si>
  <si>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</si>
  <si>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</si>
  <si>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</si>
  <si>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</si>
  <si>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</si>
  <si>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</si>
  <si>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</si>
  <si>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</si>
  <si>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</si>
  <si>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</si>
  <si>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</si>
  <si>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</si>
  <si>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</si>
  <si>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</si>
  <si>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</si>
  <si>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</si>
  <si>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</si>
  <si>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</si>
  <si>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</si>
  <si>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</si>
  <si>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</si>
  <si>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</si>
  <si>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</si>
  <si>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</si>
  <si>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</si>
  <si>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</si>
  <si>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</si>
  <si>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</si>
  <si>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</si>
  <si>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</si>
  <si>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</si>
  <si>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</si>
  <si>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</si>
  <si>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</si>
  <si>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</si>
  <si>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</si>
  <si>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</si>
  <si>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</si>
  <si>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</si>
  <si>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</si>
  <si>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</si>
  <si>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</si>
  <si>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</si>
  <si>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</si>
  <si>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</si>
  <si>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</si>
  <si>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</si>
  <si>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</si>
  <si>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</si>
  <si>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</si>
  <si>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</si>
  <si>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</si>
  <si>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</si>
  <si>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</si>
  <si>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</si>
  <si>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</si>
  <si>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</si>
  <si>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</si>
  <si>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</si>
  <si>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</si>
  <si>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</si>
  <si>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</si>
  <si>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</si>
  <si>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</si>
  <si>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</si>
  <si>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</si>
  <si>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</si>
  <si>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</si>
  <si>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</si>
  <si>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</si>
  <si>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</si>
  <si>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</si>
  <si>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</si>
  <si>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</si>
  <si>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</si>
  <si>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</si>
  <si>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</si>
  <si>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</si>
  <si>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</si>
  <si>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</si>
  <si>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</si>
  <si>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</si>
  <si>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</si>
  <si>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</si>
  <si>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</si>
  <si>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</si>
  <si>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</si>
  <si>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</si>
  <si>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</si>
  <si>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</si>
  <si>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</si>
  <si>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</si>
  <si>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</si>
  <si>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</si>
  <si>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</si>
  <si>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</si>
  <si>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</si>
  <si>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</si>
  <si>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</si>
  <si>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</si>
  <si>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</si>
  <si>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</si>
  <si>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</si>
  <si>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</si>
  <si>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</si>
  <si>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</si>
  <si>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</si>
  <si>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</si>
  <si>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</si>
  <si>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</si>
  <si>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</si>
  <si>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</si>
  <si>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</si>
  <si>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</si>
  <si>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</si>
  <si>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</si>
  <si>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</si>
  <si>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</si>
  <si>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</si>
  <si>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</si>
  <si>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</si>
  <si>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</si>
  <si>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</si>
  <si>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</si>
  <si>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</si>
  <si>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</si>
  <si>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</si>
  <si>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</si>
  <si>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</si>
  <si>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</si>
  <si>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</si>
  <si>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</si>
  <si>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</si>
  <si>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</si>
  <si>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</si>
  <si>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</si>
  <si>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</si>
  <si>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</si>
  <si>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</si>
  <si>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</si>
  <si>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</si>
  <si>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</si>
  <si>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</si>
  <si>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</si>
  <si>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</si>
  <si>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</si>
  <si>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</si>
  <si>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</si>
  <si>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</si>
  <si>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</si>
  <si>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</si>
  <si>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</si>
  <si>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</si>
  <si>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</si>
  <si>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</si>
  <si>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</si>
  <si>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</si>
  <si>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</si>
  <si>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</si>
  <si>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</si>
  <si>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</si>
  <si>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</si>
  <si>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</si>
  <si>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</si>
  <si>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</si>
  <si>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</si>
  <si>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</si>
  <si>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</si>
  <si>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</si>
  <si>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</si>
  <si>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</si>
  <si>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</si>
  <si>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</si>
  <si>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</si>
  <si>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</si>
  <si>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</si>
  <si>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</si>
  <si>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</si>
  <si>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</si>
  <si>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</si>
  <si>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</si>
  <si>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</si>
  <si>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</si>
  <si>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</si>
  <si>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</si>
  <si>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</si>
  <si>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</si>
  <si>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</si>
  <si>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</si>
  <si>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</si>
  <si>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</si>
  <si>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</si>
  <si>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</si>
  <si>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</si>
  <si>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</si>
  <si>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</si>
  <si>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</si>
  <si>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</si>
  <si>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</si>
  <si>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</si>
  <si>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</si>
  <si>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</si>
  <si>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</si>
  <si>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</si>
  <si>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</si>
  <si>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</si>
  <si>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</si>
  <si>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</si>
  <si>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</si>
  <si>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</si>
  <si>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</si>
  <si>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</si>
  <si>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</si>
  <si>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</si>
  <si>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</si>
  <si>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</si>
  <si>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</si>
  <si>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</si>
  <si>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</si>
  <si>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</si>
  <si>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</si>
  <si>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</si>
  <si>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</si>
  <si>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</si>
  <si>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</si>
  <si>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</si>
  <si>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</si>
  <si>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</si>
  <si>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</si>
  <si>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</si>
  <si>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</si>
  <si>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</si>
  <si>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</si>
  <si>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</si>
  <si>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</si>
  <si>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Del 1 DE ENERO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</si>
</sst>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</xdr:col>
      <xdr:colOff>2009775</xdr:colOff>
      <xdr:row>51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0" y="63246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3067050</xdr:colOff>
      <xdr:row>46</xdr:row>
      <xdr:rowOff>19050</xdr:rowOff>
    </xdr:from>
    <xdr:to>
      <xdr:col>3</xdr:col>
      <xdr:colOff>285750</xdr:colOff>
      <xdr:row>51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4057650" y="63436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215</xdr:row>
      <xdr:rowOff>0</xdr:rowOff>
    </xdr:from>
    <xdr:to>
      <xdr:col>1</xdr:col>
      <xdr:colOff>2333625</xdr:colOff>
      <xdr:row>220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0" y="268033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215</xdr:row>
      <xdr:rowOff>0</xdr:rowOff>
    </xdr:from>
    <xdr:to>
      <xdr:col>5</xdr:col>
      <xdr:colOff>266700</xdr:colOff>
      <xdr:row>220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524500" y="268033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2333625</xdr:colOff>
      <xdr:row>179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0" y="217551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174</xdr:row>
      <xdr:rowOff>0</xdr:rowOff>
    </xdr:from>
    <xdr:to>
      <xdr:col>4</xdr:col>
      <xdr:colOff>628650</xdr:colOff>
      <xdr:row>179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7551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</xdr:col>
      <xdr:colOff>2333625</xdr:colOff>
      <xdr:row>36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0" y="3981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31</xdr:row>
      <xdr:rowOff>28575</xdr:rowOff>
    </xdr:from>
    <xdr:to>
      <xdr:col>4</xdr:col>
      <xdr:colOff>352425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876675" y="40100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143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</xdr:col>
      <xdr:colOff>2809875</xdr:colOff>
      <xdr:row>29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9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</xdr:colOff>
      <xdr:row>24</xdr:row>
      <xdr:rowOff>0</xdr:rowOff>
    </xdr:from>
    <xdr:to>
      <xdr:col>4</xdr:col>
      <xdr:colOff>733426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4476751" y="3009900"/>
          <a:ext cx="26860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</xdr:col>
      <xdr:colOff>2809875</xdr:colOff>
      <xdr:row>48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257175" y="538162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590550</xdr:colOff>
      <xdr:row>48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400550" y="5381625"/>
          <a:ext cx="25431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1952625</xdr:colOff>
      <xdr:row>65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0" y="77628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180975</xdr:rowOff>
    </xdr:from>
    <xdr:to>
      <xdr:col>6</xdr:col>
      <xdr:colOff>161925</xdr:colOff>
      <xdr:row>65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753350"/>
          <a:ext cx="26479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E38" sqref="E38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05" t="s">
        <v>585</v>
      </c>
      <c r="B1" s="106"/>
      <c r="C1" s="76" t="s">
        <v>0</v>
      </c>
      <c r="D1" s="77">
        <v>2024</v>
      </c>
    </row>
    <row r="2" spans="1:4" ht="11.25" customHeight="1">
      <c r="A2" s="107" t="s">
        <v>1</v>
      </c>
      <c r="B2" s="108"/>
      <c r="C2" s="78" t="s">
        <v>2</v>
      </c>
      <c r="D2" s="79" t="s">
        <v>3</v>
      </c>
    </row>
    <row r="3" spans="1:4" ht="11.25" customHeight="1">
      <c r="A3" s="107" t="s">
        <v>586</v>
      </c>
      <c r="B3" s="108"/>
      <c r="C3" s="78" t="s">
        <v>4</v>
      </c>
      <c r="D3" s="80">
        <v>1</v>
      </c>
    </row>
    <row r="4" spans="1:4" ht="11.25" customHeight="1">
      <c r="A4" s="111" t="s">
        <v>5</v>
      </c>
      <c r="B4" s="112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81" t="s">
        <v>57</v>
      </c>
    </row>
    <row r="36" spans="1:2" ht="9.75" customHeight="1">
      <c r="A36" s="11" t="s">
        <v>58</v>
      </c>
      <c r="B36" s="81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81" t="s">
        <v>62</v>
      </c>
    </row>
    <row r="40" spans="1:2" ht="9.75" customHeight="1">
      <c r="A40" s="8"/>
      <c r="B40" s="81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09" t="s">
        <v>66</v>
      </c>
      <c r="B45" s="11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91" workbookViewId="0">
      <selection activeCell="F26" sqref="F26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82" t="s">
        <v>0</v>
      </c>
      <c r="E1" s="83">
        <f>'Notas a los Edos Financieros'!D1</f>
        <v>2024</v>
      </c>
    </row>
    <row r="2" spans="1:5" ht="11.25" customHeight="1">
      <c r="A2" s="113" t="s">
        <v>67</v>
      </c>
      <c r="B2" s="108"/>
      <c r="C2" s="108"/>
      <c r="D2" s="82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31 DE MARZO DE 2024</v>
      </c>
      <c r="B3" s="108"/>
      <c r="C3" s="108"/>
      <c r="D3" s="82" t="s">
        <v>4</v>
      </c>
      <c r="E3" s="83">
        <f>'Notas a los Edos Financieros'!D3</f>
        <v>1</v>
      </c>
    </row>
    <row r="4" spans="1:5" ht="11.25" customHeight="1">
      <c r="A4" s="113" t="s">
        <v>5</v>
      </c>
      <c r="B4" s="108"/>
      <c r="C4" s="108"/>
      <c r="D4" s="84"/>
      <c r="E4" s="84"/>
    </row>
    <row r="5" spans="1:5" ht="9.75" customHeight="1">
      <c r="A5" s="85" t="s">
        <v>68</v>
      </c>
      <c r="B5" s="86"/>
      <c r="C5" s="86"/>
      <c r="D5" s="87"/>
      <c r="E5" s="86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6" t="s">
        <v>69</v>
      </c>
      <c r="B7" s="86"/>
      <c r="C7" s="86"/>
      <c r="D7" s="87"/>
      <c r="E7" s="86"/>
    </row>
    <row r="8" spans="1:5" ht="9.75" customHeight="1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>
      <c r="A9" s="18">
        <v>4000</v>
      </c>
      <c r="B9" s="19" t="s">
        <v>11</v>
      </c>
      <c r="C9" s="20">
        <f>+C10+C36+C64+C69</f>
        <v>598053.04</v>
      </c>
      <c r="D9" s="21"/>
      <c r="E9" s="16"/>
    </row>
    <row r="10" spans="1:5" ht="9.75" customHeight="1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101</v>
      </c>
      <c r="C36" s="20">
        <f>+C37+C38</f>
        <v>20.38</v>
      </c>
      <c r="D36" s="21">
        <f t="shared" ref="D36:D38" si="4">IFERROR(C36/$C$36,"")</f>
        <v>1</v>
      </c>
      <c r="E36" s="16"/>
    </row>
    <row r="37" spans="1:5" ht="9.75" customHeight="1">
      <c r="A37" s="22">
        <v>4151</v>
      </c>
      <c r="B37" s="1" t="s">
        <v>101</v>
      </c>
      <c r="C37" s="23">
        <v>20.38</v>
      </c>
      <c r="D37" s="21">
        <f t="shared" si="4"/>
        <v>1</v>
      </c>
      <c r="E37" s="16"/>
    </row>
    <row r="38" spans="1:5" ht="9.75" customHeight="1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128</v>
      </c>
      <c r="C64" s="20">
        <f>+C65+C66+C67+C68</f>
        <v>598032.66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129</v>
      </c>
      <c r="C65" s="23">
        <v>598032.66</v>
      </c>
      <c r="D65" s="21">
        <f t="shared" si="8"/>
        <v>1</v>
      </c>
      <c r="E65" s="16"/>
    </row>
    <row r="66" spans="1:5" ht="9.75" customHeight="1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6" t="s">
        <v>152</v>
      </c>
      <c r="B92" s="86"/>
      <c r="C92" s="86"/>
      <c r="D92" s="87"/>
      <c r="E92" s="86"/>
    </row>
    <row r="93" spans="1:5" ht="9.75" customHeight="1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>
      <c r="A94" s="26">
        <v>5000</v>
      </c>
      <c r="B94" s="19" t="s">
        <v>13</v>
      </c>
      <c r="C94" s="20">
        <f>+C95+C103+C113+C181</f>
        <v>356490.64</v>
      </c>
      <c r="D94" s="21"/>
      <c r="E94" s="1"/>
    </row>
    <row r="95" spans="1:5" ht="9.75" customHeight="1">
      <c r="A95" s="26">
        <v>5100</v>
      </c>
      <c r="B95" s="19" t="s">
        <v>153</v>
      </c>
      <c r="C95" s="20">
        <f>+C96</f>
        <v>240829.25</v>
      </c>
      <c r="D95" s="21"/>
      <c r="E95" s="1"/>
    </row>
    <row r="96" spans="1:5" ht="9.75" customHeight="1">
      <c r="A96" s="26">
        <v>5110</v>
      </c>
      <c r="B96" s="19" t="s">
        <v>154</v>
      </c>
      <c r="C96" s="20">
        <f>+C97+C98+C99+C100+C101+C102</f>
        <v>240829.25</v>
      </c>
      <c r="D96" s="21">
        <f t="shared" ref="D96:D102" si="14">IFERROR(C96/$C$96,"")</f>
        <v>1</v>
      </c>
      <c r="E96" s="1"/>
    </row>
    <row r="97" spans="1:5" ht="9.75" customHeight="1">
      <c r="A97" s="27">
        <v>5111</v>
      </c>
      <c r="B97" s="1" t="s">
        <v>155</v>
      </c>
      <c r="C97" s="23">
        <v>179003.16</v>
      </c>
      <c r="D97" s="21">
        <f t="shared" si="14"/>
        <v>0.74327831855972648</v>
      </c>
      <c r="E97" s="1"/>
    </row>
    <row r="98" spans="1:5" ht="9.75" customHeight="1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>
      <c r="A99" s="27">
        <v>5113</v>
      </c>
      <c r="B99" s="1" t="s">
        <v>157</v>
      </c>
      <c r="C99" s="23">
        <v>0</v>
      </c>
      <c r="D99" s="21">
        <f t="shared" si="14"/>
        <v>0</v>
      </c>
      <c r="E99" s="1"/>
    </row>
    <row r="100" spans="1:5" ht="9.75" customHeight="1">
      <c r="A100" s="27">
        <v>5114</v>
      </c>
      <c r="B100" s="1" t="s">
        <v>158</v>
      </c>
      <c r="C100" s="23">
        <v>18185.45</v>
      </c>
      <c r="D100" s="21">
        <f t="shared" si="14"/>
        <v>7.5511799335006027E-2</v>
      </c>
      <c r="E100" s="1"/>
    </row>
    <row r="101" spans="1:5" ht="11.25" customHeight="1">
      <c r="A101" s="27">
        <v>5115</v>
      </c>
      <c r="B101" s="1" t="s">
        <v>159</v>
      </c>
      <c r="C101" s="23">
        <v>0</v>
      </c>
      <c r="D101" s="21">
        <f t="shared" si="14"/>
        <v>0</v>
      </c>
      <c r="E101" s="1"/>
    </row>
    <row r="102" spans="1:5" ht="9.75" customHeight="1">
      <c r="A102" s="27">
        <v>5116</v>
      </c>
      <c r="B102" s="1" t="s">
        <v>160</v>
      </c>
      <c r="C102" s="23">
        <v>43640.639999999999</v>
      </c>
      <c r="D102" s="21">
        <f t="shared" si="14"/>
        <v>0.18120988210526753</v>
      </c>
      <c r="E102" s="1"/>
    </row>
    <row r="103" spans="1:5" ht="9.75" customHeight="1">
      <c r="A103" s="26">
        <v>5120</v>
      </c>
      <c r="B103" s="19" t="s">
        <v>161</v>
      </c>
      <c r="C103" s="20">
        <f>+C104+C105+C106+C107+C108+C109+C110+C111+C112</f>
        <v>10964.1</v>
      </c>
      <c r="D103" s="21">
        <f t="shared" ref="D103:D112" si="15">IFERROR(C103/$C$103,"")</f>
        <v>1</v>
      </c>
      <c r="E103" s="1"/>
    </row>
    <row r="104" spans="1:5" ht="9.75" customHeight="1">
      <c r="A104" s="27">
        <v>5121</v>
      </c>
      <c r="B104" s="1" t="s">
        <v>162</v>
      </c>
      <c r="C104" s="23">
        <v>1348.4</v>
      </c>
      <c r="D104" s="21">
        <f t="shared" si="15"/>
        <v>0.12298319059475926</v>
      </c>
      <c r="E104" s="1"/>
    </row>
    <row r="105" spans="1:5" ht="9.75" customHeight="1">
      <c r="A105" s="27">
        <v>5122</v>
      </c>
      <c r="B105" s="1" t="s">
        <v>163</v>
      </c>
      <c r="C105" s="23">
        <v>0</v>
      </c>
      <c r="D105" s="21">
        <f t="shared" si="15"/>
        <v>0</v>
      </c>
      <c r="E105" s="1"/>
    </row>
    <row r="106" spans="1:5" ht="9.75" customHeight="1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>
      <c r="A107" s="27">
        <v>5124</v>
      </c>
      <c r="B107" s="1" t="s">
        <v>165</v>
      </c>
      <c r="C107" s="23">
        <v>0</v>
      </c>
      <c r="D107" s="21">
        <f t="shared" si="15"/>
        <v>0</v>
      </c>
      <c r="E107" s="1"/>
    </row>
    <row r="108" spans="1:5" ht="9.75" customHeight="1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ht="9.75" customHeight="1">
      <c r="A109" s="27">
        <v>5126</v>
      </c>
      <c r="B109" s="1" t="s">
        <v>167</v>
      </c>
      <c r="C109" s="23">
        <v>9429.7000000000007</v>
      </c>
      <c r="D109" s="21">
        <f t="shared" si="15"/>
        <v>0.86005235267828639</v>
      </c>
      <c r="E109" s="1"/>
    </row>
    <row r="110" spans="1:5" ht="9.75" customHeight="1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ht="9.75" customHeight="1">
      <c r="A112" s="27">
        <v>5129</v>
      </c>
      <c r="B112" s="1" t="s">
        <v>170</v>
      </c>
      <c r="C112" s="23">
        <v>186</v>
      </c>
      <c r="D112" s="21">
        <f t="shared" si="15"/>
        <v>1.6964456726954333E-2</v>
      </c>
      <c r="E112" s="1"/>
    </row>
    <row r="113" spans="1:5" ht="9.75" customHeight="1">
      <c r="A113" s="26">
        <v>5130</v>
      </c>
      <c r="B113" s="19" t="s">
        <v>171</v>
      </c>
      <c r="C113" s="20">
        <f>+C114+C115+C116+C117+C118+C119+C120+C121+C122</f>
        <v>80542.340000000011</v>
      </c>
      <c r="D113" s="21">
        <f t="shared" ref="D113:D122" si="16">IFERROR(C113/$C$113,"")</f>
        <v>1</v>
      </c>
      <c r="E113" s="1"/>
    </row>
    <row r="114" spans="1:5" ht="9.75" customHeight="1">
      <c r="A114" s="27">
        <v>5131</v>
      </c>
      <c r="B114" s="1" t="s">
        <v>172</v>
      </c>
      <c r="C114" s="23">
        <v>3206</v>
      </c>
      <c r="D114" s="21">
        <f t="shared" si="16"/>
        <v>3.9805150930554034E-2</v>
      </c>
      <c r="E114" s="1"/>
    </row>
    <row r="115" spans="1:5" ht="9.75" customHeight="1">
      <c r="A115" s="27">
        <v>5132</v>
      </c>
      <c r="B115" s="1" t="s">
        <v>173</v>
      </c>
      <c r="C115" s="23">
        <v>52571.43</v>
      </c>
      <c r="D115" s="21">
        <f t="shared" si="16"/>
        <v>0.6527179369260937</v>
      </c>
      <c r="E115" s="1"/>
    </row>
    <row r="116" spans="1:5" ht="9.75" customHeight="1">
      <c r="A116" s="27">
        <v>5133</v>
      </c>
      <c r="B116" s="1" t="s">
        <v>174</v>
      </c>
      <c r="C116" s="23">
        <v>7497.31</v>
      </c>
      <c r="D116" s="21">
        <f t="shared" si="16"/>
        <v>9.3085326301669394E-2</v>
      </c>
      <c r="E116" s="1"/>
    </row>
    <row r="117" spans="1:5" ht="9.75" customHeight="1">
      <c r="A117" s="27">
        <v>5134</v>
      </c>
      <c r="B117" s="1" t="s">
        <v>175</v>
      </c>
      <c r="C117" s="23">
        <v>399.61</v>
      </c>
      <c r="D117" s="21">
        <f t="shared" si="16"/>
        <v>4.9614898201368373E-3</v>
      </c>
      <c r="E117" s="1"/>
    </row>
    <row r="118" spans="1:5" ht="9.75" customHeight="1">
      <c r="A118" s="27">
        <v>5135</v>
      </c>
      <c r="B118" s="1" t="s">
        <v>176</v>
      </c>
      <c r="C118" s="23">
        <v>2700</v>
      </c>
      <c r="D118" s="21">
        <f t="shared" si="16"/>
        <v>3.3522740958358048E-2</v>
      </c>
      <c r="E118" s="1"/>
    </row>
    <row r="119" spans="1:5" ht="9.75" customHeight="1">
      <c r="A119" s="27">
        <v>5136</v>
      </c>
      <c r="B119" s="1" t="s">
        <v>177</v>
      </c>
      <c r="C119" s="23">
        <v>3248</v>
      </c>
      <c r="D119" s="21">
        <f t="shared" si="16"/>
        <v>4.0326615789906275E-2</v>
      </c>
      <c r="E119" s="1"/>
    </row>
    <row r="120" spans="1:5" ht="9.75" customHeight="1">
      <c r="A120" s="27">
        <v>5137</v>
      </c>
      <c r="B120" s="1" t="s">
        <v>178</v>
      </c>
      <c r="C120" s="23">
        <v>3590</v>
      </c>
      <c r="D120" s="21">
        <f t="shared" si="16"/>
        <v>4.4572829644631627E-2</v>
      </c>
      <c r="E120" s="1"/>
    </row>
    <row r="121" spans="1:5" ht="9.75" customHeight="1">
      <c r="A121" s="27">
        <v>5138</v>
      </c>
      <c r="B121" s="1" t="s">
        <v>179</v>
      </c>
      <c r="C121" s="23">
        <v>885.99</v>
      </c>
      <c r="D121" s="21">
        <f t="shared" si="16"/>
        <v>1.1000301208035424E-2</v>
      </c>
      <c r="E121" s="1"/>
    </row>
    <row r="122" spans="1:5" ht="9.75" customHeight="1">
      <c r="A122" s="27">
        <v>5139</v>
      </c>
      <c r="B122" s="1" t="s">
        <v>180</v>
      </c>
      <c r="C122" s="23">
        <v>6444</v>
      </c>
      <c r="D122" s="21">
        <f t="shared" si="16"/>
        <v>8.0007608420614537E-2</v>
      </c>
      <c r="E122" s="1"/>
    </row>
    <row r="123" spans="1:5" ht="9.75" customHeight="1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233</v>
      </c>
      <c r="C181" s="20">
        <f>+C182</f>
        <v>24154.95</v>
      </c>
      <c r="D181" s="21"/>
      <c r="E181" s="1"/>
    </row>
    <row r="182" spans="1:5" ht="9.75" customHeight="1">
      <c r="A182" s="26">
        <v>5510</v>
      </c>
      <c r="B182" s="19" t="s">
        <v>234</v>
      </c>
      <c r="C182" s="20">
        <f>+C183+C184+C185+C186+C187+C188+C189+C190</f>
        <v>24154.95</v>
      </c>
      <c r="D182" s="21">
        <f t="shared" ref="D182:D190" si="34">IFERROR(C182/$C$182,"")</f>
        <v>1</v>
      </c>
      <c r="E182" s="1"/>
    </row>
    <row r="183" spans="1:5" ht="9.75" customHeight="1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</row>
    <row r="186" spans="1:5" ht="9.75" customHeight="1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>
      <c r="A187" s="27">
        <v>5515</v>
      </c>
      <c r="B187" s="1" t="s">
        <v>239</v>
      </c>
      <c r="C187" s="23">
        <v>24154.95</v>
      </c>
      <c r="D187" s="21">
        <f t="shared" si="34"/>
        <v>1</v>
      </c>
      <c r="E187" s="1"/>
    </row>
    <row r="188" spans="1:5" ht="9.75" customHeight="1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</row>
    <row r="190" spans="1:5" ht="9.75" customHeight="1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28" workbookViewId="0">
      <selection activeCell="F178" sqref="F178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>
      <c r="A1" s="114" t="str">
        <f>'Notas a los Edos Financieros'!A1</f>
        <v xml:space="preserve">INSTITUTO MUNICIPAL DE PLANEACION Y DESARROLLO DE APASEO EL GRANDE </v>
      </c>
      <c r="B1" s="108"/>
      <c r="C1" s="108"/>
      <c r="D1" s="108"/>
      <c r="E1" s="108"/>
      <c r="F1" s="108"/>
      <c r="G1" s="91" t="s">
        <v>0</v>
      </c>
      <c r="H1" s="83">
        <f>'Notas a los Edos Financieros'!D1</f>
        <v>2024</v>
      </c>
    </row>
    <row r="2" spans="1:8" ht="11.25" customHeight="1">
      <c r="A2" s="114" t="s">
        <v>264</v>
      </c>
      <c r="B2" s="108"/>
      <c r="C2" s="108"/>
      <c r="D2" s="108"/>
      <c r="E2" s="108"/>
      <c r="F2" s="108"/>
      <c r="G2" s="91" t="s">
        <v>2</v>
      </c>
      <c r="H2" s="83" t="str">
        <f>'Notas a los Edos Financieros'!D2</f>
        <v>Trimestral</v>
      </c>
    </row>
    <row r="3" spans="1:8" ht="11.25" customHeight="1">
      <c r="A3" s="114" t="str">
        <f>'Notas a los Edos Financieros'!A3</f>
        <v>Del 1 DE ENERO  al 31 DE MARZO DE 2024</v>
      </c>
      <c r="B3" s="108"/>
      <c r="C3" s="108"/>
      <c r="D3" s="108"/>
      <c r="E3" s="108"/>
      <c r="F3" s="108"/>
      <c r="G3" s="91" t="s">
        <v>4</v>
      </c>
      <c r="H3" s="83">
        <f>'Notas a los Edos Financieros'!D3</f>
        <v>1</v>
      </c>
    </row>
    <row r="4" spans="1:8" ht="11.25" customHeight="1">
      <c r="A4" s="113" t="s">
        <v>5</v>
      </c>
      <c r="B4" s="108"/>
      <c r="C4" s="108"/>
      <c r="D4" s="108"/>
      <c r="E4" s="108"/>
      <c r="F4" s="108"/>
      <c r="G4" s="91"/>
      <c r="H4" s="83"/>
    </row>
    <row r="5" spans="1:8" ht="9.75" customHeight="1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>
      <c r="A20" s="28">
        <v>1123</v>
      </c>
      <c r="B20" s="16" t="s">
        <v>280</v>
      </c>
      <c r="C20" s="29">
        <v>143.11000000000001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6" t="s">
        <v>299</v>
      </c>
      <c r="B39" s="86"/>
      <c r="C39" s="86"/>
      <c r="D39" s="86"/>
      <c r="E39" s="86"/>
      <c r="F39" s="86"/>
    </row>
    <row r="40" spans="1:6" ht="9.75" customHeight="1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6" t="s">
        <v>303</v>
      </c>
      <c r="B44" s="86"/>
      <c r="C44" s="86"/>
      <c r="D44" s="86"/>
      <c r="E44" s="86"/>
      <c r="F44" s="86"/>
    </row>
    <row r="45" spans="1:6" ht="9.75" customHeight="1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6" t="s">
        <v>305</v>
      </c>
      <c r="B48" s="86"/>
      <c r="C48" s="86"/>
      <c r="D48" s="86"/>
      <c r="E48" s="86"/>
      <c r="F48" s="86"/>
    </row>
    <row r="49" spans="1:10" ht="9.75" customHeight="1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325</v>
      </c>
      <c r="C64" s="29">
        <v>315759.96000000002</v>
      </c>
      <c r="D64" s="29">
        <v>0</v>
      </c>
      <c r="E64" s="29">
        <v>109405.48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326</v>
      </c>
      <c r="C65" s="29">
        <v>315759.96000000002</v>
      </c>
      <c r="D65" s="29">
        <v>0</v>
      </c>
      <c r="E65" s="29">
        <v>109405.48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340</v>
      </c>
      <c r="C77" s="29">
        <v>29707.96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>
      <c r="A110" s="28">
        <v>2110</v>
      </c>
      <c r="B110" s="16" t="s">
        <v>369</v>
      </c>
      <c r="C110" s="29">
        <f>+C111+C112+C113+C114+C115+C116+C117+C118+C119+C120+C121+C122+C123</f>
        <v>90076.010000000009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370</v>
      </c>
      <c r="C111" s="29">
        <v>53343.48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371</v>
      </c>
      <c r="C112" s="29">
        <v>15635.35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376</v>
      </c>
      <c r="C117" s="29">
        <v>21097.18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6" t="s">
        <v>399</v>
      </c>
      <c r="B142" s="86"/>
      <c r="C142" s="86"/>
      <c r="D142" s="86"/>
      <c r="E142" s="86"/>
    </row>
    <row r="143" spans="1:5" ht="9.75" customHeight="1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6" t="s">
        <v>408</v>
      </c>
      <c r="B153" s="86"/>
      <c r="C153" s="86"/>
      <c r="D153" s="86"/>
      <c r="E153" s="86"/>
    </row>
    <row r="154" spans="1:5" ht="9.75" customHeight="1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6" t="s">
        <v>418</v>
      </c>
      <c r="B165" s="86"/>
      <c r="C165" s="86"/>
      <c r="D165" s="86"/>
      <c r="E165" s="86"/>
    </row>
    <row r="166" spans="1:5" ht="9.75" customHeight="1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11811023622047245" right="0.31496062992125984" top="0.35433070866141736" bottom="0.15748031496062992" header="0" footer="0"/>
  <pageSetup scale="6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D38" sqref="D38:D39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91" t="s">
        <v>0</v>
      </c>
      <c r="E1" s="83">
        <f>'Notas a los Edos Financieros'!D1</f>
        <v>2024</v>
      </c>
    </row>
    <row r="2" spans="1:5" ht="11.25" customHeight="1">
      <c r="A2" s="113" t="s">
        <v>423</v>
      </c>
      <c r="B2" s="108"/>
      <c r="C2" s="108"/>
      <c r="D2" s="91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31 DE MARZO DE 2024</v>
      </c>
      <c r="B3" s="108"/>
      <c r="C3" s="108"/>
      <c r="D3" s="91" t="s">
        <v>4</v>
      </c>
      <c r="E3" s="83">
        <f>'Notas a los Edos Financieros'!D3</f>
        <v>1</v>
      </c>
    </row>
    <row r="4" spans="1:5" ht="11.25" customHeight="1">
      <c r="A4" s="113" t="s">
        <v>5</v>
      </c>
      <c r="B4" s="108"/>
      <c r="C4" s="108"/>
      <c r="D4" s="91"/>
      <c r="E4" s="83"/>
    </row>
    <row r="5" spans="1:5" ht="9.75" customHeight="1">
      <c r="A5" s="85" t="s">
        <v>68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424</v>
      </c>
      <c r="B7" s="86"/>
      <c r="C7" s="86"/>
      <c r="D7" s="86"/>
      <c r="E7" s="86"/>
    </row>
    <row r="8" spans="1:5" ht="9.75" customHeight="1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6" t="s">
        <v>427</v>
      </c>
      <c r="B13" s="86"/>
      <c r="C13" s="86"/>
      <c r="D13" s="86"/>
      <c r="E13" s="86"/>
    </row>
    <row r="14" spans="1:5" ht="9.75" customHeight="1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>
      <c r="A15" s="28">
        <v>3210</v>
      </c>
      <c r="B15" s="16" t="s">
        <v>429</v>
      </c>
      <c r="C15" s="29">
        <v>241562.4</v>
      </c>
      <c r="D15" s="16"/>
      <c r="E15" s="16"/>
    </row>
    <row r="16" spans="1:5" ht="9.75" customHeight="1">
      <c r="A16" s="28">
        <v>3220</v>
      </c>
      <c r="B16" s="16" t="s">
        <v>430</v>
      </c>
      <c r="C16" s="29">
        <v>941716.2</v>
      </c>
      <c r="D16" s="16"/>
      <c r="E16" s="16"/>
    </row>
    <row r="17" spans="1:4" ht="9.75" customHeight="1">
      <c r="A17" s="28">
        <v>3230</v>
      </c>
      <c r="B17" s="16" t="s">
        <v>431</v>
      </c>
      <c r="C17" s="29">
        <v>0</v>
      </c>
      <c r="D17" s="16"/>
    </row>
    <row r="18" spans="1:4" ht="9.75" customHeight="1">
      <c r="A18" s="28">
        <v>3231</v>
      </c>
      <c r="B18" s="16" t="s">
        <v>432</v>
      </c>
      <c r="C18" s="29">
        <v>0</v>
      </c>
      <c r="D18" s="16"/>
    </row>
    <row r="19" spans="1:4" ht="9.75" customHeight="1">
      <c r="A19" s="28">
        <v>3232</v>
      </c>
      <c r="B19" s="16" t="s">
        <v>433</v>
      </c>
      <c r="C19" s="29">
        <v>0</v>
      </c>
      <c r="D19" s="16"/>
    </row>
    <row r="20" spans="1:4" ht="9.75" customHeight="1">
      <c r="A20" s="28">
        <v>3233</v>
      </c>
      <c r="B20" s="16" t="s">
        <v>434</v>
      </c>
      <c r="C20" s="29">
        <v>0</v>
      </c>
      <c r="D20" s="16"/>
    </row>
    <row r="21" spans="1:4" ht="9.75" customHeight="1">
      <c r="A21" s="28">
        <v>3239</v>
      </c>
      <c r="B21" s="16" t="s">
        <v>435</v>
      </c>
      <c r="C21" s="29">
        <v>0</v>
      </c>
      <c r="D21" s="16"/>
    </row>
    <row r="22" spans="1:4" ht="9.75" customHeight="1">
      <c r="A22" s="28">
        <v>3240</v>
      </c>
      <c r="B22" s="16" t="s">
        <v>436</v>
      </c>
      <c r="C22" s="29">
        <v>0</v>
      </c>
      <c r="D22" s="16"/>
    </row>
    <row r="23" spans="1:4" ht="9.75" customHeight="1">
      <c r="A23" s="28">
        <v>3241</v>
      </c>
      <c r="B23" s="16" t="s">
        <v>437</v>
      </c>
      <c r="C23" s="29">
        <v>0</v>
      </c>
      <c r="D23" s="16"/>
    </row>
    <row r="24" spans="1:4" ht="9.75" customHeight="1">
      <c r="A24" s="28">
        <v>3242</v>
      </c>
      <c r="B24" s="16" t="s">
        <v>438</v>
      </c>
      <c r="C24" s="29">
        <v>0</v>
      </c>
      <c r="D24" s="16"/>
    </row>
    <row r="25" spans="1:4" ht="9.75" customHeight="1">
      <c r="A25" s="28">
        <v>3243</v>
      </c>
      <c r="B25" s="16" t="s">
        <v>439</v>
      </c>
      <c r="C25" s="29">
        <v>0</v>
      </c>
      <c r="D25" s="16"/>
    </row>
    <row r="26" spans="1:4" ht="9.75" customHeight="1">
      <c r="A26" s="28">
        <v>3250</v>
      </c>
      <c r="B26" s="16" t="s">
        <v>440</v>
      </c>
      <c r="C26" s="29">
        <v>0</v>
      </c>
      <c r="D26" s="16"/>
    </row>
    <row r="27" spans="1:4" ht="9.75" customHeight="1">
      <c r="A27" s="28">
        <v>3251</v>
      </c>
      <c r="B27" s="16" t="s">
        <v>441</v>
      </c>
      <c r="C27" s="29">
        <v>0</v>
      </c>
      <c r="D27" s="16"/>
    </row>
    <row r="28" spans="1:4" ht="9.75" customHeight="1">
      <c r="A28" s="28">
        <v>3252</v>
      </c>
      <c r="B28" s="16" t="s">
        <v>442</v>
      </c>
      <c r="C28" s="29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F139" sqref="F139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3" t="str">
        <f>ESF!A1</f>
        <v xml:space="preserve">INSTITUTO MUNICIPAL DE PLANEACION Y DESARROLLO DE APASEO EL GRANDE </v>
      </c>
      <c r="B1" s="108"/>
      <c r="C1" s="108"/>
      <c r="D1" s="91" t="s">
        <v>0</v>
      </c>
      <c r="E1" s="83">
        <f>'Notas a los Edos Financieros'!D1</f>
        <v>2024</v>
      </c>
    </row>
    <row r="2" spans="1:5" ht="11.25" customHeight="1">
      <c r="A2" s="113" t="s">
        <v>443</v>
      </c>
      <c r="B2" s="108"/>
      <c r="C2" s="108"/>
      <c r="D2" s="91" t="s">
        <v>2</v>
      </c>
      <c r="E2" s="83" t="str">
        <f>'Notas a los Edos Financieros'!D2</f>
        <v>Trimestral</v>
      </c>
    </row>
    <row r="3" spans="1:5" ht="11.25" customHeight="1">
      <c r="A3" s="113" t="str">
        <f>ESF!A3</f>
        <v>Del 1 DE ENERO  al 31 DE MARZO DE 2024</v>
      </c>
      <c r="B3" s="108"/>
      <c r="C3" s="108"/>
      <c r="D3" s="91" t="s">
        <v>4</v>
      </c>
      <c r="E3" s="83">
        <f>'Notas a los Edos Financieros'!D3</f>
        <v>1</v>
      </c>
    </row>
    <row r="4" spans="1:5" ht="11.25" customHeight="1">
      <c r="A4" s="113" t="s">
        <v>5</v>
      </c>
      <c r="B4" s="108"/>
      <c r="C4" s="108"/>
      <c r="D4" s="91"/>
      <c r="E4" s="83"/>
    </row>
    <row r="5" spans="1:5" ht="9.75" customHeight="1">
      <c r="A5" s="85" t="s">
        <v>68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444</v>
      </c>
      <c r="B7" s="86"/>
      <c r="C7" s="86"/>
      <c r="D7" s="86"/>
      <c r="E7" s="16"/>
    </row>
    <row r="8" spans="1:5" ht="9.75" customHeight="1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ht="9.75" customHeight="1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9.75" customHeight="1">
      <c r="A10" s="28">
        <v>1112</v>
      </c>
      <c r="B10" s="16" t="s">
        <v>446</v>
      </c>
      <c r="C10" s="29">
        <v>1027152.08</v>
      </c>
      <c r="D10" s="29">
        <v>783491.2</v>
      </c>
      <c r="E10" s="16"/>
    </row>
    <row r="11" spans="1:5" ht="9.75" customHeight="1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>
      <c r="A16" s="30">
        <v>1110</v>
      </c>
      <c r="B16" s="31" t="s">
        <v>450</v>
      </c>
      <c r="C16" s="32">
        <f>+C9+C10+C11+C12+C13+C14</f>
        <v>1037152.08</v>
      </c>
      <c r="D16" s="32">
        <f>+D9+D10+D11+D12+D13+D14</f>
        <v>793491.2</v>
      </c>
      <c r="E16" s="16"/>
    </row>
    <row r="19" spans="1:4" ht="9.75" customHeight="1">
      <c r="A19" s="86" t="s">
        <v>451</v>
      </c>
      <c r="B19" s="86"/>
      <c r="C19" s="86"/>
      <c r="D19" s="86"/>
    </row>
    <row r="20" spans="1:4" ht="9.75" customHeight="1">
      <c r="A20" s="88" t="s">
        <v>70</v>
      </c>
      <c r="B20" s="88" t="s">
        <v>71</v>
      </c>
      <c r="C20" s="89">
        <v>2024</v>
      </c>
      <c r="D20" s="89">
        <v>2023</v>
      </c>
    </row>
    <row r="21" spans="1:4" ht="9.75" customHeight="1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>
      <c r="A29" s="30">
        <v>1240</v>
      </c>
      <c r="B29" s="33" t="s">
        <v>325</v>
      </c>
      <c r="C29" s="32">
        <f>+C30+C31+C32+C33+C34+C35+C36+C37</f>
        <v>315759.96000000002</v>
      </c>
      <c r="D29" s="32">
        <f>+D30+D31+D32+D33+D34+D35+D36+D37</f>
        <v>315759.96000000002</v>
      </c>
    </row>
    <row r="30" spans="1:4" ht="9.75" customHeight="1">
      <c r="A30" s="28">
        <v>1241</v>
      </c>
      <c r="B30" s="16" t="s">
        <v>326</v>
      </c>
      <c r="C30" s="29">
        <v>315759.96000000002</v>
      </c>
      <c r="D30" s="29">
        <v>315759.96000000002</v>
      </c>
    </row>
    <row r="31" spans="1:4" ht="9.75" customHeight="1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>
      <c r="A38" s="30">
        <v>1250</v>
      </c>
      <c r="B38" s="33" t="s">
        <v>339</v>
      </c>
      <c r="C38" s="32">
        <f>+C39+C40+C41+C42+C43</f>
        <v>29707.96</v>
      </c>
      <c r="D38" s="32">
        <f>+D39+D40+D41+D42+D43</f>
        <v>29707.96</v>
      </c>
    </row>
    <row r="39" spans="1:4" ht="9.75" customHeight="1">
      <c r="A39" s="28">
        <v>1251</v>
      </c>
      <c r="B39" s="16" t="s">
        <v>340</v>
      </c>
      <c r="C39" s="29">
        <v>29707.96</v>
      </c>
      <c r="D39" s="29">
        <v>29707.96</v>
      </c>
    </row>
    <row r="40" spans="1:4" ht="9.75" customHeight="1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452</v>
      </c>
      <c r="C44" s="32">
        <f t="shared" ref="C44:D44" si="0">C21+C29+C38</f>
        <v>345467.92000000004</v>
      </c>
      <c r="D44" s="32">
        <f t="shared" si="0"/>
        <v>345467.92000000004</v>
      </c>
    </row>
    <row r="45" spans="1:4" ht="9.75" customHeight="1">
      <c r="A45" s="16"/>
      <c r="B45" s="16"/>
      <c r="C45" s="16"/>
      <c r="D45" s="16"/>
    </row>
    <row r="46" spans="1:4" ht="9.75" customHeight="1">
      <c r="A46" s="86" t="s">
        <v>453</v>
      </c>
      <c r="B46" s="86"/>
      <c r="C46" s="86"/>
      <c r="D46" s="86"/>
    </row>
    <row r="47" spans="1:4" ht="9.75" customHeight="1">
      <c r="A47" s="88" t="s">
        <v>70</v>
      </c>
      <c r="B47" s="88" t="s">
        <v>71</v>
      </c>
      <c r="C47" s="89">
        <v>2024</v>
      </c>
      <c r="D47" s="89">
        <v>2023</v>
      </c>
    </row>
    <row r="48" spans="1:4" ht="11.25" customHeight="1">
      <c r="A48" s="30">
        <v>3210</v>
      </c>
      <c r="B48" s="33" t="s">
        <v>454</v>
      </c>
      <c r="C48" s="32">
        <v>241562.4</v>
      </c>
      <c r="D48" s="32">
        <v>399544.94</v>
      </c>
    </row>
    <row r="49" spans="1:4" ht="11.25" customHeight="1">
      <c r="A49" s="28"/>
      <c r="B49" s="31" t="s">
        <v>455</v>
      </c>
      <c r="C49" s="32">
        <v>90076.01</v>
      </c>
      <c r="D49" s="32">
        <v>112131.8</v>
      </c>
    </row>
    <row r="50" spans="1:4" ht="11.25" customHeight="1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32">
        <f>+C63</f>
        <v>109405.48</v>
      </c>
      <c r="D62" s="32">
        <f>+D63</f>
        <v>90939.82</v>
      </c>
    </row>
    <row r="63" spans="1:4" ht="11.25" customHeight="1">
      <c r="A63" s="30">
        <v>5510</v>
      </c>
      <c r="B63" s="33" t="s">
        <v>234</v>
      </c>
      <c r="C63" s="32">
        <f>+C64+C65+C66+C67+C68+C69+C70+C71</f>
        <v>109405.48</v>
      </c>
      <c r="D63" s="32">
        <f>+D64+D65+D66+D67+D68+D69+D70+D71</f>
        <v>90939.82</v>
      </c>
    </row>
    <row r="64" spans="1:4" ht="11.25" customHeight="1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>
      <c r="A68" s="28">
        <v>5515</v>
      </c>
      <c r="B68" s="16" t="s">
        <v>239</v>
      </c>
      <c r="C68" s="29">
        <v>109405.48</v>
      </c>
      <c r="D68" s="29">
        <v>90939.82</v>
      </c>
    </row>
    <row r="69" spans="1:4" ht="11.25" customHeight="1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468</v>
      </c>
      <c r="C101" s="32">
        <v>0</v>
      </c>
      <c r="D101" s="32">
        <v>0</v>
      </c>
    </row>
    <row r="102" spans="1:4" ht="9.75" customHeight="1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>
      <c r="A136" s="28"/>
      <c r="B136" s="36" t="s">
        <v>479</v>
      </c>
      <c r="C136" s="32">
        <f t="shared" ref="C136:D136" si="1">C48+C49-C101</f>
        <v>331638.40999999997</v>
      </c>
      <c r="D136" s="32">
        <f t="shared" si="1"/>
        <v>511676.74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G14" sqref="G14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05" t="str">
        <f>ESF!A1</f>
        <v xml:space="preserve">INSTITUTO MUNICIPAL DE PLANEACION Y DESARROLLO DE APASEO EL GRANDE </v>
      </c>
      <c r="B1" s="106"/>
      <c r="C1" s="115"/>
    </row>
    <row r="2" spans="1:3" ht="11.25" customHeight="1">
      <c r="A2" s="107" t="s">
        <v>480</v>
      </c>
      <c r="B2" s="108"/>
      <c r="C2" s="116"/>
    </row>
    <row r="3" spans="1:3" ht="11.25" customHeight="1">
      <c r="A3" s="107" t="str">
        <f>ESF!A3</f>
        <v>Del 1 DE ENERO  al 31 DE MARZO DE 2024</v>
      </c>
      <c r="B3" s="108"/>
      <c r="C3" s="116"/>
    </row>
    <row r="4" spans="1:3" ht="9.75" customHeight="1">
      <c r="A4" s="111" t="s">
        <v>481</v>
      </c>
      <c r="B4" s="112"/>
      <c r="C4" s="117"/>
    </row>
    <row r="5" spans="1:3" ht="9.75" customHeight="1">
      <c r="A5" s="118" t="s">
        <v>482</v>
      </c>
      <c r="B5" s="119"/>
      <c r="C5" s="37">
        <v>2024</v>
      </c>
    </row>
    <row r="6" spans="1:3" ht="9.75" customHeight="1">
      <c r="A6" s="38" t="s">
        <v>483</v>
      </c>
      <c r="B6" s="38"/>
      <c r="C6" s="39">
        <v>598032.66</v>
      </c>
    </row>
    <row r="7" spans="1:3" ht="7.5" customHeight="1">
      <c r="A7" s="1"/>
      <c r="B7" s="40"/>
      <c r="C7" s="41"/>
    </row>
    <row r="8" spans="1:3" ht="9.75" customHeight="1">
      <c r="A8" s="94" t="s">
        <v>484</v>
      </c>
      <c r="B8" s="94"/>
      <c r="C8" s="42">
        <f>SUM(C9:C14)</f>
        <v>20.38</v>
      </c>
    </row>
    <row r="9" spans="1:3" ht="9.75" customHeight="1">
      <c r="A9" s="95" t="s">
        <v>485</v>
      </c>
      <c r="B9" s="43" t="s">
        <v>134</v>
      </c>
      <c r="C9" s="44">
        <v>0</v>
      </c>
    </row>
    <row r="10" spans="1:3" ht="9.75" customHeight="1">
      <c r="A10" s="96" t="s">
        <v>486</v>
      </c>
      <c r="B10" s="45" t="s">
        <v>487</v>
      </c>
      <c r="C10" s="44">
        <v>0</v>
      </c>
    </row>
    <row r="11" spans="1:3" ht="9.75" customHeight="1">
      <c r="A11" s="96" t="s">
        <v>488</v>
      </c>
      <c r="B11" s="45" t="s">
        <v>143</v>
      </c>
      <c r="C11" s="44">
        <v>0</v>
      </c>
    </row>
    <row r="12" spans="1:3" ht="9.75" customHeight="1">
      <c r="A12" s="96" t="s">
        <v>489</v>
      </c>
      <c r="B12" s="45" t="s">
        <v>144</v>
      </c>
      <c r="C12" s="44">
        <v>0</v>
      </c>
    </row>
    <row r="13" spans="1:3" ht="9.75" customHeight="1">
      <c r="A13" s="96" t="s">
        <v>490</v>
      </c>
      <c r="B13" s="45" t="s">
        <v>145</v>
      </c>
      <c r="C13" s="44">
        <v>0</v>
      </c>
    </row>
    <row r="14" spans="1:3" ht="9.75" customHeight="1">
      <c r="A14" s="97" t="s">
        <v>491</v>
      </c>
      <c r="B14" s="46" t="s">
        <v>492</v>
      </c>
      <c r="C14" s="44">
        <v>20.38</v>
      </c>
    </row>
    <row r="15" spans="1:3" ht="7.5" customHeight="1">
      <c r="A15" s="1"/>
      <c r="B15" s="47"/>
      <c r="C15" s="48"/>
    </row>
    <row r="16" spans="1:3" ht="9.75" customHeight="1">
      <c r="A16" s="94" t="s">
        <v>493</v>
      </c>
      <c r="B16" s="40"/>
      <c r="C16" s="42">
        <f>SUM(C17:C19)</f>
        <v>0</v>
      </c>
    </row>
    <row r="17" spans="1:3" ht="9.75" customHeight="1">
      <c r="A17" s="98">
        <v>3.1</v>
      </c>
      <c r="B17" s="45" t="s">
        <v>494</v>
      </c>
      <c r="C17" s="44">
        <v>0</v>
      </c>
    </row>
    <row r="18" spans="1:3" ht="9.75" customHeight="1">
      <c r="A18" s="99">
        <v>3.2</v>
      </c>
      <c r="B18" s="45" t="s">
        <v>495</v>
      </c>
      <c r="C18" s="44">
        <v>0</v>
      </c>
    </row>
    <row r="19" spans="1:3" ht="9.75" customHeight="1">
      <c r="A19" s="99">
        <v>3.3</v>
      </c>
      <c r="B19" s="46" t="s">
        <v>496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497</v>
      </c>
      <c r="B21" s="51"/>
      <c r="C21" s="39">
        <f>C6+C8-C16</f>
        <v>598053.04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F65" sqref="F65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0" t="str">
        <f>ESF!A1</f>
        <v xml:space="preserve">INSTITUTO MUNICIPAL DE PLANEACION Y DESARROLLO DE APASEO EL GRANDE </v>
      </c>
      <c r="B1" s="106"/>
      <c r="C1" s="115"/>
    </row>
    <row r="2" spans="1:3" ht="11.25" customHeight="1">
      <c r="A2" s="121" t="s">
        <v>498</v>
      </c>
      <c r="B2" s="108"/>
      <c r="C2" s="116"/>
    </row>
    <row r="3" spans="1:3" ht="11.25" customHeight="1">
      <c r="A3" s="121" t="str">
        <f>ESF!A3</f>
        <v>Del 1 DE ENERO  al 31 DE MARZO DE 2024</v>
      </c>
      <c r="B3" s="108"/>
      <c r="C3" s="116"/>
    </row>
    <row r="4" spans="1:3" ht="9.75" customHeight="1">
      <c r="A4" s="111" t="s">
        <v>481</v>
      </c>
      <c r="B4" s="112"/>
      <c r="C4" s="117"/>
    </row>
    <row r="5" spans="1:3" ht="11.25" customHeight="1">
      <c r="A5" s="118" t="s">
        <v>482</v>
      </c>
      <c r="B5" s="119"/>
      <c r="C5" s="37">
        <v>2024</v>
      </c>
    </row>
    <row r="6" spans="1:3" ht="9.75" customHeight="1">
      <c r="A6" s="52" t="s">
        <v>499</v>
      </c>
      <c r="B6" s="38"/>
      <c r="C6" s="53">
        <v>332335.69</v>
      </c>
    </row>
    <row r="7" spans="1:3" ht="7.5" customHeight="1">
      <c r="A7" s="54"/>
      <c r="B7" s="40"/>
      <c r="C7" s="55"/>
    </row>
    <row r="8" spans="1:3" ht="9.75" customHeight="1">
      <c r="A8" s="94" t="s">
        <v>500</v>
      </c>
      <c r="B8" s="56"/>
      <c r="C8" s="42">
        <f>SUM(C9:C29)</f>
        <v>0</v>
      </c>
    </row>
    <row r="9" spans="1:3" ht="9.75" customHeight="1">
      <c r="A9" s="100">
        <v>2.1</v>
      </c>
      <c r="B9" s="57" t="s">
        <v>164</v>
      </c>
      <c r="C9" s="58">
        <v>0</v>
      </c>
    </row>
    <row r="10" spans="1:3" ht="9.75" customHeight="1">
      <c r="A10" s="100">
        <v>2.2000000000000002</v>
      </c>
      <c r="B10" s="57" t="s">
        <v>161</v>
      </c>
      <c r="C10" s="58">
        <v>0</v>
      </c>
    </row>
    <row r="11" spans="1:3" ht="9.75" customHeight="1">
      <c r="A11" s="101">
        <v>2.2999999999999998</v>
      </c>
      <c r="B11" s="59" t="s">
        <v>326</v>
      </c>
      <c r="C11" s="58">
        <v>0</v>
      </c>
    </row>
    <row r="12" spans="1:3" ht="9.75" customHeight="1">
      <c r="A12" s="101">
        <v>2.4</v>
      </c>
      <c r="B12" s="59" t="s">
        <v>327</v>
      </c>
      <c r="C12" s="58">
        <v>0</v>
      </c>
    </row>
    <row r="13" spans="1:3" ht="9.75" customHeight="1">
      <c r="A13" s="101">
        <v>2.5</v>
      </c>
      <c r="B13" s="59" t="s">
        <v>328</v>
      </c>
      <c r="C13" s="58">
        <v>0</v>
      </c>
    </row>
    <row r="14" spans="1:3" ht="9.75" customHeight="1">
      <c r="A14" s="101">
        <v>2.6</v>
      </c>
      <c r="B14" s="59" t="s">
        <v>329</v>
      </c>
      <c r="C14" s="58">
        <v>0</v>
      </c>
    </row>
    <row r="15" spans="1:3" ht="9.75" customHeight="1">
      <c r="A15" s="101">
        <v>2.7</v>
      </c>
      <c r="B15" s="59" t="s">
        <v>330</v>
      </c>
      <c r="C15" s="58">
        <v>0</v>
      </c>
    </row>
    <row r="16" spans="1:3" ht="9.75" customHeight="1">
      <c r="A16" s="101">
        <v>2.8</v>
      </c>
      <c r="B16" s="59" t="s">
        <v>331</v>
      </c>
      <c r="C16" s="58">
        <v>0</v>
      </c>
    </row>
    <row r="17" spans="1:3" ht="9.75" customHeight="1">
      <c r="A17" s="101">
        <v>2.9</v>
      </c>
      <c r="B17" s="59" t="s">
        <v>333</v>
      </c>
      <c r="C17" s="58">
        <v>0</v>
      </c>
    </row>
    <row r="18" spans="1:3" ht="9.75" customHeight="1">
      <c r="A18" s="101" t="s">
        <v>501</v>
      </c>
      <c r="B18" s="59" t="s">
        <v>502</v>
      </c>
      <c r="C18" s="58">
        <v>0</v>
      </c>
    </row>
    <row r="19" spans="1:3" ht="9.75" customHeight="1">
      <c r="A19" s="101" t="s">
        <v>503</v>
      </c>
      <c r="B19" s="59" t="s">
        <v>339</v>
      </c>
      <c r="C19" s="58">
        <v>0</v>
      </c>
    </row>
    <row r="20" spans="1:3" ht="9.75" customHeight="1">
      <c r="A20" s="101" t="s">
        <v>504</v>
      </c>
      <c r="B20" s="59" t="s">
        <v>505</v>
      </c>
      <c r="C20" s="58">
        <v>0</v>
      </c>
    </row>
    <row r="21" spans="1:3" ht="9.75" customHeight="1">
      <c r="A21" s="101" t="s">
        <v>506</v>
      </c>
      <c r="B21" s="59" t="s">
        <v>507</v>
      </c>
      <c r="C21" s="58">
        <v>0</v>
      </c>
    </row>
    <row r="22" spans="1:3" ht="9.75" customHeight="1">
      <c r="A22" s="101" t="s">
        <v>508</v>
      </c>
      <c r="B22" s="59" t="s">
        <v>509</v>
      </c>
      <c r="C22" s="58">
        <v>0</v>
      </c>
    </row>
    <row r="23" spans="1:3" ht="9.75" customHeight="1">
      <c r="A23" s="101" t="s">
        <v>510</v>
      </c>
      <c r="B23" s="59" t="s">
        <v>511</v>
      </c>
      <c r="C23" s="58">
        <v>0</v>
      </c>
    </row>
    <row r="24" spans="1:3" ht="9.75" customHeight="1">
      <c r="A24" s="101" t="s">
        <v>512</v>
      </c>
      <c r="B24" s="59" t="s">
        <v>513</v>
      </c>
      <c r="C24" s="58">
        <v>0</v>
      </c>
    </row>
    <row r="25" spans="1:3" ht="9.75" customHeight="1">
      <c r="A25" s="101" t="s">
        <v>514</v>
      </c>
      <c r="B25" s="59" t="s">
        <v>515</v>
      </c>
      <c r="C25" s="58">
        <v>0</v>
      </c>
    </row>
    <row r="26" spans="1:3" ht="9.75" customHeight="1">
      <c r="A26" s="101" t="s">
        <v>516</v>
      </c>
      <c r="B26" s="59" t="s">
        <v>517</v>
      </c>
      <c r="C26" s="58">
        <v>0</v>
      </c>
    </row>
    <row r="27" spans="1:3" ht="9.75" customHeight="1">
      <c r="A27" s="101" t="s">
        <v>518</v>
      </c>
      <c r="B27" s="59" t="s">
        <v>519</v>
      </c>
      <c r="C27" s="58">
        <v>0</v>
      </c>
    </row>
    <row r="28" spans="1:3" ht="9.75" customHeight="1">
      <c r="A28" s="101" t="s">
        <v>520</v>
      </c>
      <c r="B28" s="59" t="s">
        <v>521</v>
      </c>
      <c r="C28" s="58">
        <v>0</v>
      </c>
    </row>
    <row r="29" spans="1:3" ht="9.75" customHeight="1">
      <c r="A29" s="101" t="s">
        <v>522</v>
      </c>
      <c r="B29" s="57" t="s">
        <v>523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2" t="s">
        <v>524</v>
      </c>
      <c r="B31" s="62"/>
      <c r="C31" s="63">
        <f>SUM(C32:C38)</f>
        <v>24154.95</v>
      </c>
    </row>
    <row r="32" spans="1:3" ht="9.75" customHeight="1">
      <c r="A32" s="101" t="s">
        <v>525</v>
      </c>
      <c r="B32" s="59" t="s">
        <v>234</v>
      </c>
      <c r="C32" s="58">
        <v>24154.95</v>
      </c>
    </row>
    <row r="33" spans="1:3" ht="9.75" customHeight="1">
      <c r="A33" s="101" t="s">
        <v>526</v>
      </c>
      <c r="B33" s="59" t="s">
        <v>243</v>
      </c>
      <c r="C33" s="58">
        <v>0</v>
      </c>
    </row>
    <row r="34" spans="1:3" ht="9.75" customHeight="1">
      <c r="A34" s="101" t="s">
        <v>527</v>
      </c>
      <c r="B34" s="59" t="s">
        <v>246</v>
      </c>
      <c r="C34" s="58">
        <v>0</v>
      </c>
    </row>
    <row r="35" spans="1:3" ht="9.75" customHeight="1">
      <c r="A35" s="101" t="s">
        <v>528</v>
      </c>
      <c r="B35" s="59" t="s">
        <v>252</v>
      </c>
      <c r="C35" s="58">
        <v>0</v>
      </c>
    </row>
    <row r="36" spans="1:3" ht="9.75" customHeight="1">
      <c r="A36" s="101" t="s">
        <v>529</v>
      </c>
      <c r="B36" s="59" t="s">
        <v>262</v>
      </c>
      <c r="C36" s="58">
        <v>0</v>
      </c>
    </row>
    <row r="37" spans="1:3" ht="9.75" customHeight="1">
      <c r="A37" s="101" t="s">
        <v>530</v>
      </c>
      <c r="B37" s="59" t="s">
        <v>531</v>
      </c>
      <c r="C37" s="58">
        <v>0</v>
      </c>
    </row>
    <row r="38" spans="1:3" ht="9.75" customHeight="1">
      <c r="A38" s="101" t="s">
        <v>532</v>
      </c>
      <c r="B38" s="57" t="s">
        <v>533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534</v>
      </c>
      <c r="B40" s="38"/>
      <c r="C40" s="39">
        <f>C6-C8+C31</f>
        <v>356490.64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J18" sqref="J18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>
      <c r="A1" s="113" t="str">
        <f>'Notas a los Edos Financieros'!A1</f>
        <v xml:space="preserve">INSTITUTO MUNICIPAL DE PLANEACION Y DESARROLLO DE APASEO EL GRANDE </v>
      </c>
      <c r="B1" s="108"/>
      <c r="C1" s="108"/>
      <c r="D1" s="108"/>
      <c r="E1" s="108"/>
      <c r="F1" s="108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>
      <c r="A2" s="113" t="s">
        <v>535</v>
      </c>
      <c r="B2" s="108"/>
      <c r="C2" s="108"/>
      <c r="D2" s="108"/>
      <c r="E2" s="108"/>
      <c r="F2" s="108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>
      <c r="A3" s="113" t="str">
        <f>'Notas a los Edos Financieros'!A3</f>
        <v>Del 1 DE ENERO  al 31 DE MARZO DE 2024</v>
      </c>
      <c r="B3" s="108"/>
      <c r="C3" s="108"/>
      <c r="D3" s="108"/>
      <c r="E3" s="108"/>
      <c r="F3" s="108"/>
      <c r="G3" s="91" t="s">
        <v>4</v>
      </c>
      <c r="H3" s="83">
        <f>'Notas a los Edos Financieros'!D3</f>
        <v>1</v>
      </c>
      <c r="I3" s="16"/>
      <c r="J3" s="16"/>
    </row>
    <row r="4" spans="1:10" ht="11.25" customHeight="1">
      <c r="A4" s="113" t="s">
        <v>5</v>
      </c>
      <c r="B4" s="108"/>
      <c r="C4" s="108"/>
      <c r="D4" s="108"/>
      <c r="E4" s="108"/>
      <c r="F4" s="108"/>
      <c r="G4" s="91"/>
      <c r="H4" s="83"/>
      <c r="I4" s="16"/>
      <c r="J4" s="16"/>
    </row>
    <row r="5" spans="1:10" ht="9.75" customHeight="1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22" t="s">
        <v>571</v>
      </c>
      <c r="C39" s="123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70" t="s">
        <v>572</v>
      </c>
      <c r="C41" s="71">
        <v>2392130.62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70" t="s">
        <v>573</v>
      </c>
      <c r="C42" s="71">
        <v>1794097.86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70" t="s">
        <v>575</v>
      </c>
      <c r="C44" s="71">
        <v>598032.76</v>
      </c>
      <c r="D44" s="16"/>
      <c r="E44" s="16"/>
      <c r="F44" s="16"/>
      <c r="G44" s="16"/>
      <c r="H44" s="16"/>
      <c r="I44" s="16"/>
      <c r="J44" s="16"/>
    </row>
    <row r="45" spans="1:10" ht="9.75" customHeight="1">
      <c r="A45" s="16">
        <v>8150</v>
      </c>
      <c r="B45" s="72" t="s">
        <v>576</v>
      </c>
      <c r="C45" s="73">
        <v>598032.76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22" t="s">
        <v>577</v>
      </c>
      <c r="C48" s="123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8" t="s">
        <v>482</v>
      </c>
      <c r="C49" s="69">
        <v>2024</v>
      </c>
    </row>
    <row r="50" spans="1:3" ht="9.75" customHeight="1">
      <c r="A50" s="16">
        <v>8210</v>
      </c>
      <c r="B50" s="70" t="s">
        <v>578</v>
      </c>
      <c r="C50" s="74">
        <v>2392130.62</v>
      </c>
    </row>
    <row r="51" spans="1:3" ht="9.75" customHeight="1">
      <c r="A51" s="16">
        <v>8220</v>
      </c>
      <c r="B51" s="70" t="s">
        <v>579</v>
      </c>
      <c r="C51" s="74">
        <v>2576558.83</v>
      </c>
    </row>
    <row r="52" spans="1:3" ht="9.75" customHeight="1">
      <c r="A52" s="16">
        <v>8230</v>
      </c>
      <c r="B52" s="70" t="s">
        <v>580</v>
      </c>
      <c r="C52" s="74">
        <v>676500.1</v>
      </c>
    </row>
    <row r="53" spans="1:3" ht="9.75" customHeight="1">
      <c r="A53" s="16">
        <v>8240</v>
      </c>
      <c r="B53" s="70" t="s">
        <v>581</v>
      </c>
      <c r="C53" s="74">
        <v>159736</v>
      </c>
    </row>
    <row r="54" spans="1:3" ht="9.75" customHeight="1">
      <c r="A54" s="16">
        <v>8250</v>
      </c>
      <c r="B54" s="70" t="s">
        <v>582</v>
      </c>
      <c r="C54" s="74">
        <v>332335.89</v>
      </c>
    </row>
    <row r="55" spans="1:3" ht="9.75" customHeight="1">
      <c r="A55" s="16">
        <v>8260</v>
      </c>
      <c r="B55" s="70" t="s">
        <v>583</v>
      </c>
      <c r="C55" s="74">
        <v>332335.89</v>
      </c>
    </row>
    <row r="56" spans="1:3" ht="9.75" customHeight="1">
      <c r="A56" s="16">
        <v>8270</v>
      </c>
      <c r="B56" s="72" t="s">
        <v>584</v>
      </c>
      <c r="C56" s="75">
        <v>312663.88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7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2024-04-22T21:22:41Z</cp:lastPrinted>
  <dcterms:created xsi:type="dcterms:W3CDTF">2024-04-09T21:57:28Z</dcterms:created>
  <dcterms:modified xsi:type="dcterms:W3CDTF">2024-04-22T21:22:45Z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