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8A747624-B083-437B-8505-268E93EF227F}" xr6:coauthVersionLast="47" xr6:coauthVersionMax="47" xr10:uidLastSave="{00000000-0000-0000-0000-000000000000}"/>
  <bookViews>
    <workbookView xWindow="-120" yWindow="-120" windowWidth="38640" windowHeight="212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62" l="1"/>
  <c r="C62" i="62" l="1"/>
  <c r="C113" i="62"/>
  <c r="C61" i="62" l="1"/>
  <c r="C98" i="60"/>
  <c r="F38" i="65"/>
  <c r="F37" i="65"/>
  <c r="F36" i="65"/>
  <c r="F47" i="65"/>
  <c r="F46" i="65"/>
  <c r="F45" i="65"/>
  <c r="F44" i="65"/>
  <c r="F43" i="65"/>
  <c r="F42" i="65"/>
  <c r="F41" i="65"/>
  <c r="F40" i="65"/>
  <c r="F39" i="65"/>
  <c r="C98" i="62"/>
  <c r="C92" i="62"/>
  <c r="D92" i="62"/>
  <c r="C37" i="62"/>
  <c r="C28" i="62"/>
  <c r="C133" i="62" l="1"/>
  <c r="D37" i="62"/>
  <c r="D28" i="62"/>
  <c r="C15" i="62"/>
  <c r="D15" i="62"/>
  <c r="F14" i="59"/>
  <c r="G14" i="59" s="1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<sst xmlns="http://schemas.openxmlformats.org/spreadsheetml/2006/main" count="919" uniqueCount="647">
  <si>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</si>
  <si>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</si>
  <si>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</si>
  <si>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</si>
  <si>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</si>
  <si>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</si>
  <si>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</si>
  <si>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</si>
  <si>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</si>
  <si>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</si>
  <si>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</si>
  <si>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</si>
  <si>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</si>
  <si>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</si>
  <si>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</si>
  <si>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</si>
  <si>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</si>
  <si>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</si>
  <si>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</si>
  <si>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</si>
  <si>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</si>
  <si>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</si>
  <si>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</si>
  <si>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</si>
  <si>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</si>
  <si>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</si>
  <si>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</si>
  <si>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</si>
  <si>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</si>
  <si>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</si>
  <si>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</si>
  <si>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</si>
  <si>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</si>
  <si>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</si>
  <si>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</si>
  <si>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</si>
  <si>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</si>
  <si>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</si>
  <si>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</si>
  <si>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</si>
  <si>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</si>
  <si>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</si>
  <si>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</si>
  <si>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</si>
  <si>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</si>
  <si>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</si>
  <si>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</si>
  <si>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</si>
  <si>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</si>
  <si>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</si>
  <si>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</si>
  <si>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</si>
  <si>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</si>
  <si>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</si>
  <si>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</si>
  <si>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</si>
  <si>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</si>
  <si>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</si>
  <si>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</si>
  <si>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</si>
  <si>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</si>
  <si>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</si>
  <si>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</si>
  <si>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</si>
  <si>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</si>
  <si>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</si>
  <si>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</si>
  <si>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</si>
  <si>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</si>
  <si>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</si>
  <si>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</si>
  <si>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</si>
  <si>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</si>
  <si>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</si>
  <si>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</si>
  <si>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</si>
  <si>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</si>
  <si>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</si>
  <si>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</si>
  <si>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</si>
  <si>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</si>
  <si>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</si>
  <si>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</si>
  <si>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</si>
  <si>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</si>
  <si>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</si>
  <si>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</si>
  <si>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</si>
  <si>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</si>
  <si>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</si>
  <si>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</si>
  <si>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</si>
  <si>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</si>
  <si>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</si>
  <si>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</si>
  <si>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</si>
  <si>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</si>
  <si>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</si>
  <si>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</si>
  <si>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</si>
  <si>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</si>
  <si>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</si>
  <si>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</si>
  <si>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</si>
  <si>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</si>
  <si>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</si>
  <si>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</si>
  <si>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</si>
  <si>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</si>
  <si>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</si>
  <si>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</si>
  <si>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</si>
  <si>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</si>
  <si>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</si>
  <si>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</si>
  <si>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</si>
  <si>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</si>
  <si>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</si>
  <si>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</si>
  <si>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</si>
  <si>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</si>
  <si>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</si>
  <si>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</si>
  <si>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</si>
  <si>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</si>
  <si>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</si>
  <si>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</si>
  <si>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</si>
  <si>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</si>
  <si>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</si>
  <si>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</si>
  <si>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</si>
  <si>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</si>
  <si>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</si>
  <si>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</si>
  <si>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</si>
  <si>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</si>
  <si>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</si>
  <si>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</si>
  <si>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</si>
  <si>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</si>
  <si>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</si>
  <si>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</si>
  <si>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</si>
  <si>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</si>
  <si>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</si>
  <si>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</si>
  <si>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</si>
  <si>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</si>
  <si>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</si>
  <si>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</si>
  <si>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</si>
  <si>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</si>
  <si>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</si>
  <si>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</si>
  <si>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</si>
  <si>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</si>
  <si>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</si>
  <si>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</si>
  <si>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</si>
  <si>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</si>
  <si>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</si>
  <si>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</si>
  <si>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</si>
  <si>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</si>
  <si>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</si>
  <si>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</si>
  <si>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</si>
  <si>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</si>
  <si>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</si>
  <si>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</si>
  <si>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</si>
  <si>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</si>
  <si>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</si>
  <si>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</si>
  <si>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</si>
  <si>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</si>
  <si>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</si>
  <si>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</si>
  <si>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</si>
  <si>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</si>
  <si>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</si>
  <si>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</si>
  <si>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</si>
  <si>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</si>
  <si>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</si>
  <si>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</si>
  <si>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</si>
  <si>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</si>
  <si>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</si>
  <si>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</si>
  <si>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</si>
  <si>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</si>
  <si>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</si>
  <si>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</si>
  <si>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</si>
  <si>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</si>
  <si>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</si>
  <si>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</si>
  <si>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</si>
  <si>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</si>
  <si>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</si>
  <si>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</si>
  <si>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</si>
  <si>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</si>
  <si>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</si>
  <si>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</si>
  <si>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</si>
  <si>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</si>
  <si>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</si>
  <si>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</si>
  <si>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</si>
  <si>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</si>
  <si>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</si>
  <si>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</si>
  <si>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</si>
  <si>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</si>
  <si>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</si>
  <si>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</si>
  <si>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</si>
  <si>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</si>
  <si>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</si>
  <si>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</si>
  <si>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</si>
  <si>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</si>
  <si>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</si>
  <si>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</si>
  <si>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</si>
  <si>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</si>
  <si>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</si>
  <si>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</si>
  <si>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</si>
  <si>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</si>
  <si>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</si>
  <si>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</si>
  <si>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</si>
  <si>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</si>
  <si>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</si>
  <si>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</si>
  <si>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</si>
  <si>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</si>
  <si>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</si>
  <si>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</si>
  <si>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</si>
  <si>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</si>
  <si>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</si>
  <si>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</si>
  <si>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</si>
  <si>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</si>
  <si>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</si>
  <si>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</si>
  <si>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</si>
  <si>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</si>
  <si>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</si>
  <si>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</si>
  <si>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</si>
  <si>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</si>
  <si>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</si>
  <si>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</si>
  <si>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</si>
  <si>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</si>
  <si>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</si>
  <si>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</si>
  <si>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</si>
  <si>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</si>
  <si>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</si>
  <si>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</si>
  <si>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</si>
  <si>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</si>
  <si>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</si>
  <si>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</si>
  <si>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</si>
  <si>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</si>
  <si>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</si>
  <si>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</si>
  <si>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</si>
  <si>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</si>
  <si>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</si>
  <si>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</si>
  <si>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</si>
  <si>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</si>
  <si>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</si>
  <si>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</si>
  <si>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</si>
  <si>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</si>
  <si>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</si>
  <si>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</si>
  <si>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</si>
  <si>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</si>
  <si>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</si>
  <si>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</si>
  <si>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</si>
  <si>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</si>
  <si>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</si>
  <si>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</si>
  <si>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</si>
  <si>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</si>
  <si>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</si>
  <si>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</si>
  <si>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</si>
  <si>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</si>
  <si>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</si>
  <si>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</si>
  <si>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</si>
  <si>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</si>
  <si>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</si>
  <si>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</si>
  <si>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</si>
  <si>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</si>
  <si>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</si>
  <si>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</si>
  <si>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</si>
  <si>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</si>
  <si>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</si>
  <si>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</si>
  <si>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</si>
  <si>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</si>
  <si>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</si>
  <si>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</si>
  <si>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</si>
  <si>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</si>
  <si>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</si>
  <si>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</si>
  <si>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</si>
  <si>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</si>
  <si>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</si>
  <si>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</si>
  <si>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</si>
  <si>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</si>
  <si>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</si>
  <si>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</si>
  <si>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</si>
  <si>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</si>
  <si>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</si>
  <si>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</si>
  <si>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</si>
  <si>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</si>
  <si>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</si>
  <si>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</si>
  <si>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</si>
  <si>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</si>
  <si>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</si>
  <si>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</si>
  <si>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</si>
  <si>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</si>
  <si>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</si>
  <si>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</si>
  <si>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</si>
  <si>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</si>
  <si>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</si>
  <si>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</si>
  <si>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</si>
  <si>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</si>
  <si>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</si>
  <si>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</si>
  <si>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</si>
  <si>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</si>
  <si>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</si>
  <si>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</si>
  <si>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</si>
  <si>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</si>
  <si>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</si>
  <si>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</si>
  <si>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</si>
  <si>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</si>
  <si>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</si>
  <si>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</si>
  <si>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</si>
  <si>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</si>
  <si>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</si>
  <si>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</si>
  <si>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</si>
  <si>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</si>
  <si>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</si>
  <si>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</si>
  <si>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</si>
  <si>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</si>
  <si>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</si>
  <si>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</si>
  <si>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</si>
  <si>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</si>
  <si>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</si>
  <si>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</si>
  <si>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</si>
  <si>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</si>
  <si>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</si>
  <si>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</si>
  <si>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</si>
  <si>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</si>
  <si>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</si>
  <si>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</si>
  <si>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</si>
  <si>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</si>
  <si>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</si>
  <si>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</si>
  <si>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</si>
  <si>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</si>
  <si>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</si>
  <si>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</si>
  <si>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</si>
  <si>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</si>
  <si>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</si>
  <si>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</si>
  <si>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</si>
  <si>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</si>
  <si>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</si>
  <si>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</si>
  <si>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</si>
  <si>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</si>
  <si>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</si>
  <si>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</si>
  <si>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</si>
  <si>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</si>
  <si>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</si>
  <si>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</si>
  <si>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</si>
  <si>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</si>
  <si>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</si>
  <si>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</si>
  <si>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</si>
  <si>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</si>
  <si>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</si>
  <si>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</si>
  <si>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</si>
  <si>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</si>
  <si>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</si>
  <si>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</si>
  <si>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</si>
  <si>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</si>
  <si>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</si>
  <si>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</si>
  <si>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</si>
  <si>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</si>
  <si>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</si>
  <si>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</si>
  <si>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</si>
  <si>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</si>
  <si>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</si>
  <si>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</si>
  <si>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</si>
  <si>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</si>
  <si>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</si>
  <si>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</si>
  <si>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</si>
  <si>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</si>
  <si>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</si>
  <si>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</si>
  <si>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</si>
  <si>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</si>
  <si>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</si>
  <si>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</si>
  <si>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</si>
  <si>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</si>
  <si>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</si>
  <si>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</si>
  <si>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</si>
  <si>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</si>
  <si>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</si>
  <si>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</si>
  <si>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</si>
  <si>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</si>
  <si>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</si>
  <si>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</si>
  <si>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</si>
  <si>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</si>
  <si>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</si>
  <si>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</si>
  <si>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</si>
  <si>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</si>
  <si>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</si>
  <si>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</si>
  <si>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</si>
  <si>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</si>
  <si>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</si>
  <si>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</si>
  <si>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</si>
  <si>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</si>
  <si>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</si>
  <si>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</si>
  <si>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</si>
  <si>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</si>
  <si>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</si>
  <si>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</si>
  <si>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</si>
  <si>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</si>
  <si>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</si>
  <si>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</si>
  <si>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</si>
  <si>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</si>
  <si>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</si>
  <si>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</si>
  <si>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</si>
  <si>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</si>
  <si>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</si>
  <si>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</si>
  <si>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</si>
  <si>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</si>
  <si>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</si>
  <si>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</si>
  <si>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</si>
  <si>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</si>
  <si>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</si>
  <si>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</si>
  <si>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</si>
  <si>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</si>
  <si>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</si>
  <si>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</si>
  <si>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</si>
  <si>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</si>
  <si>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</si>
  <si>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</si>
  <si>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</si>
  <si>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</si>
  <si>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</si>
  <si>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</si>
  <si>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</si>
  <si>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</si>
  <si>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</si>
  <si>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</si>
  <si>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</si>
  <si>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</si>
  <si>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</si>
  <si>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</si>
  <si>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</si>
  <si>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</si>
  <si>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</si>
  <si>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</si>
  <si>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</si>
  <si>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</si>
  <si>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</si>
  <si>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</si>
  <si>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</si>
  <si>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</si>
  <si>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</si>
  <si>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</si>
  <si>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</si>
  <si>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</si>
  <si>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</si>
  <si>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</si>
  <si>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</si>
  <si>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</si>
  <si>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</si>
  <si>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</si>
  <si>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</si>
  <si>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</si>
  <si>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</si>
  <si>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</si>
  <si>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</si>
  <si>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</si>
  <si>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</si>
  <si>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</si>
  <si>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</si>
  <si>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</si>
  <si>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</si>
  <si>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</si>
  <si>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</si>
  <si>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</si>
  <si>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</si>
  <si>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</si>
  <si>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</si>
  <si>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</si>
  <si>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</si>
  <si>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</si>
  <si>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</si>
  <si>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</si>
  <si>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</si>
  <si>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</si>
  <si>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</si>
  <si>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</si>
  <si>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</si>
  <si>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</si>
  <si>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</si>
  <si>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</si>
  <si>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</si>
  <si>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</si>
  <si>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</si>
  <si>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</si>
  <si>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</si>
  <si>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</si>
  <si>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</si>
  <si>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</si>
  <si>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</si>
  <si>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</si>
  <si>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</si>
  <si>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</si>
  <si>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</si>
  <si>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</si>
  <si>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</si>
  <si>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</si>
  <si>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</si>
  <si>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</si>
  <si>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</si>
  <si>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</si>
  <si>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</si>
  <si>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</si>
  <si>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</si>
  <si>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</si>
  <si>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</si>
  <si>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</si>
  <si>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</si>
  <si>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</si>
  <si>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</si>
  <si>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</si>
  <si>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</si>
  <si>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</si>
  <si>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</si>
  <si>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</si>
  <si>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</si>
  <si>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</si>
  <si>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</si>
  <si>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</si>
  <si>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</si>
  <si>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</si>
  <si>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</si>
  <si>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</si>
  <si>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</si>
  <si>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</si>
  <si>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</si>
  <si>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</si>
  <si>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</si>
  <si>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</si>
  <si>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</si>
  <si>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</si>
  <si>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</si>
  <si>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</si>
  <si>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</si>
  <si>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</si>
  <si>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</si>
  <si>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</si>
  <si>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</si>
  <si>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</si>
  <si>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</si>
  <si>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</si>
  <si>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</si>
  <si>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</si>
  <si>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</si>
  <si>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</si>
  <si>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</si>
  <si>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</si>
  <si>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</si>
  <si>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</si>
  <si>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</si>
  <si>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</si>
  <si>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</si>
  <si>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</si>
  <si>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PLANEACION Y DESARROLLO DE APASEO EL GRANDE</t>
  </si>
  <si>
    <t>Correspondiente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</si>
</sst>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7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13" fillId="0" borderId="0" xfId="9" applyNumberFormat="1" applyFont="1"/>
    <xf numFmtId="0" fontId="13" fillId="0" borderId="0" xfId="8" applyFont="1" applyAlignment="1">
      <alignment vertical="top"/>
    </xf>
    <xf numFmtId="0" fontId="22" fillId="0" borderId="0" xfId="8" applyFont="1" applyAlignment="1">
      <alignment vertical="top"/>
    </xf>
    <xf numFmtId="0" fontId="22" fillId="0" borderId="0" xfId="8" applyFont="1"/>
    <xf numFmtId="4" fontId="3" fillId="0" borderId="0" xfId="12" applyNumberFormat="1" applyFont="1" applyFill="1"/>
    <xf numFmtId="4" fontId="21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</xdr:row>
      <xdr:rowOff>123826</xdr:rowOff>
    </xdr:from>
    <xdr:to>
      <xdr:col>1</xdr:col>
      <xdr:colOff>226360</xdr:colOff>
      <xdr:row>9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8BEB3E-B679-486D-865D-B2510BF0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85826"/>
          <a:ext cx="988360" cy="476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1876424</xdr:colOff>
      <xdr:row>52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630E13B-196C-494F-860E-69450AE45D27}"/>
            </a:ext>
          </a:extLst>
        </xdr:cNvPr>
        <xdr:cNvSpPr txBox="1"/>
      </xdr:nvSpPr>
      <xdr:spPr>
        <a:xfrm>
          <a:off x="0" y="6753225"/>
          <a:ext cx="2867024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3343275</xdr:colOff>
      <xdr:row>44</xdr:row>
      <xdr:rowOff>0</xdr:rowOff>
    </xdr:from>
    <xdr:to>
      <xdr:col>3</xdr:col>
      <xdr:colOff>790575</xdr:colOff>
      <xdr:row>51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277E07A-65B2-4FE6-AF46-11DDDFACEB35}"/>
            </a:ext>
          </a:extLst>
        </xdr:cNvPr>
        <xdr:cNvSpPr txBox="1"/>
      </xdr:nvSpPr>
      <xdr:spPr>
        <a:xfrm>
          <a:off x="4333875" y="6610350"/>
          <a:ext cx="32289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152400</xdr:rowOff>
    </xdr:from>
    <xdr:to>
      <xdr:col>1</xdr:col>
      <xdr:colOff>331135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98AB9-18A8-4440-82E3-AF787555E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2400"/>
          <a:ext cx="988360" cy="476250"/>
        </a:xfrm>
        <a:prstGeom prst="rect">
          <a:avLst/>
        </a:prstGeom>
      </xdr:spPr>
    </xdr:pic>
    <xdr:clientData/>
  </xdr:twoCellAnchor>
  <xdr:twoCellAnchor>
    <xdr:from>
      <xdr:col>0</xdr:col>
      <xdr:colOff>666749</xdr:colOff>
      <xdr:row>145</xdr:row>
      <xdr:rowOff>0</xdr:rowOff>
    </xdr:from>
    <xdr:to>
      <xdr:col>1</xdr:col>
      <xdr:colOff>3590924</xdr:colOff>
      <xdr:row>152</xdr:row>
      <xdr:rowOff>66675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B65C4B3-9832-45EE-AA94-45F6FF3F1744}"/>
            </a:ext>
          </a:extLst>
        </xdr:cNvPr>
        <xdr:cNvSpPr txBox="1"/>
      </xdr:nvSpPr>
      <xdr:spPr>
        <a:xfrm>
          <a:off x="666749" y="21002625"/>
          <a:ext cx="35909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1</xdr:colOff>
      <xdr:row>145</xdr:row>
      <xdr:rowOff>0</xdr:rowOff>
    </xdr:from>
    <xdr:to>
      <xdr:col>6</xdr:col>
      <xdr:colOff>685800</xdr:colOff>
      <xdr:row>152</xdr:row>
      <xdr:rowOff>75853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5777664-92CC-4459-AF79-CF326DDE9BB3}"/>
            </a:ext>
          </a:extLst>
        </xdr:cNvPr>
        <xdr:cNvSpPr txBox="1"/>
      </xdr:nvSpPr>
      <xdr:spPr>
        <a:xfrm>
          <a:off x="7343776" y="21002625"/>
          <a:ext cx="3848099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0</xdr:col>
      <xdr:colOff>664510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20F55A-253F-4D88-AA08-502B54AA9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64510" cy="447675"/>
        </a:xfrm>
        <a:prstGeom prst="rect">
          <a:avLst/>
        </a:prstGeom>
      </xdr:spPr>
    </xdr:pic>
    <xdr:clientData/>
  </xdr:twoCellAnchor>
  <xdr:twoCellAnchor>
    <xdr:from>
      <xdr:col>0</xdr:col>
      <xdr:colOff>666749</xdr:colOff>
      <xdr:row>219</xdr:row>
      <xdr:rowOff>0</xdr:rowOff>
    </xdr:from>
    <xdr:to>
      <xdr:col>1</xdr:col>
      <xdr:colOff>3600450</xdr:colOff>
      <xdr:row>226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2BD0266-862E-4ED7-A43C-AC8A9B869AC4}"/>
            </a:ext>
          </a:extLst>
        </xdr:cNvPr>
        <xdr:cNvSpPr txBox="1"/>
      </xdr:nvSpPr>
      <xdr:spPr>
        <a:xfrm>
          <a:off x="666749" y="33575625"/>
          <a:ext cx="3600451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4391025</xdr:colOff>
      <xdr:row>219</xdr:row>
      <xdr:rowOff>0</xdr:rowOff>
    </xdr:from>
    <xdr:to>
      <xdr:col>4</xdr:col>
      <xdr:colOff>1009651</xdr:colOff>
      <xdr:row>226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43A95FC-F396-44B1-BB61-1F4021332009}"/>
            </a:ext>
          </a:extLst>
        </xdr:cNvPr>
        <xdr:cNvSpPr txBox="1"/>
      </xdr:nvSpPr>
      <xdr:spPr>
        <a:xfrm>
          <a:off x="5057775" y="33575625"/>
          <a:ext cx="3857626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0</xdr:col>
      <xdr:colOff>664510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C215CA-E725-4EB6-BE6C-529C9617D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64510" cy="390525"/>
        </a:xfrm>
        <a:prstGeom prst="rect">
          <a:avLst/>
        </a:prstGeom>
      </xdr:spPr>
    </xdr:pic>
    <xdr:clientData/>
  </xdr:twoCellAnchor>
  <xdr:twoCellAnchor>
    <xdr:from>
      <xdr:col>0</xdr:col>
      <xdr:colOff>666749</xdr:colOff>
      <xdr:row>30</xdr:row>
      <xdr:rowOff>0</xdr:rowOff>
    </xdr:from>
    <xdr:to>
      <xdr:col>1</xdr:col>
      <xdr:colOff>3133724</xdr:colOff>
      <xdr:row>37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8898E2-3AD0-44FB-9453-6C30635FA357}"/>
            </a:ext>
          </a:extLst>
        </xdr:cNvPr>
        <xdr:cNvSpPr txBox="1"/>
      </xdr:nvSpPr>
      <xdr:spPr>
        <a:xfrm>
          <a:off x="666749" y="4572000"/>
          <a:ext cx="31337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400050</xdr:colOff>
      <xdr:row>30</xdr:row>
      <xdr:rowOff>0</xdr:rowOff>
    </xdr:from>
    <xdr:to>
      <xdr:col>4</xdr:col>
      <xdr:colOff>1028700</xdr:colOff>
      <xdr:row>37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4E57613-AD64-40E7-A5D5-3D06EEBD97DE}"/>
            </a:ext>
          </a:extLst>
        </xdr:cNvPr>
        <xdr:cNvSpPr txBox="1"/>
      </xdr:nvSpPr>
      <xdr:spPr>
        <a:xfrm>
          <a:off x="4276725" y="4572000"/>
          <a:ext cx="32766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664510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B29BE4-DA1D-4031-8E98-8D2B5B7D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64510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2419350</xdr:colOff>
      <xdr:row>142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DD8B01-805A-41E3-BC8B-774546793BAD}"/>
            </a:ext>
          </a:extLst>
        </xdr:cNvPr>
        <xdr:cNvSpPr txBox="1"/>
      </xdr:nvSpPr>
      <xdr:spPr>
        <a:xfrm>
          <a:off x="666750" y="18116550"/>
          <a:ext cx="24193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</xdr:colOff>
      <xdr:row>136</xdr:row>
      <xdr:rowOff>0</xdr:rowOff>
    </xdr:from>
    <xdr:to>
      <xdr:col>4</xdr:col>
      <xdr:colOff>390526</xdr:colOff>
      <xdr:row>142</xdr:row>
      <xdr:rowOff>85378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C43421-1F28-47F3-A6C6-D68DA6601B91}"/>
            </a:ext>
          </a:extLst>
        </xdr:cNvPr>
        <xdr:cNvSpPr txBox="1"/>
      </xdr:nvSpPr>
      <xdr:spPr>
        <a:xfrm>
          <a:off x="4895851" y="18116550"/>
          <a:ext cx="2495550" cy="942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C7103E-8891-4F3C-B264-B2480D2E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6477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2343150</xdr:colOff>
      <xdr:row>30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0A6E75A-1F8C-4882-B457-FBB22DBFB014}"/>
            </a:ext>
          </a:extLst>
        </xdr:cNvPr>
        <xdr:cNvSpPr txBox="1"/>
      </xdr:nvSpPr>
      <xdr:spPr>
        <a:xfrm>
          <a:off x="209550" y="3543300"/>
          <a:ext cx="23431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2838450</xdr:colOff>
      <xdr:row>22</xdr:row>
      <xdr:rowOff>57150</xdr:rowOff>
    </xdr:from>
    <xdr:to>
      <xdr:col>3</xdr:col>
      <xdr:colOff>19050</xdr:colOff>
      <xdr:row>29</xdr:row>
      <xdr:rowOff>133003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BD02DB-8D68-4D12-8F88-DA522C007547}"/>
            </a:ext>
          </a:extLst>
        </xdr:cNvPr>
        <xdr:cNvSpPr txBox="1"/>
      </xdr:nvSpPr>
      <xdr:spPr>
        <a:xfrm>
          <a:off x="3048000" y="3457575"/>
          <a:ext cx="25812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409575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8CF695-F272-4AB0-B419-3B2BC0D7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66750" cy="4762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39</xdr:row>
      <xdr:rowOff>104775</xdr:rowOff>
    </xdr:from>
    <xdr:to>
      <xdr:col>1</xdr:col>
      <xdr:colOff>2057400</xdr:colOff>
      <xdr:row>47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AFB7E7-253A-4BC2-BE25-B9C1DD76E41E}"/>
            </a:ext>
          </a:extLst>
        </xdr:cNvPr>
        <xdr:cNvSpPr txBox="1"/>
      </xdr:nvSpPr>
      <xdr:spPr>
        <a:xfrm>
          <a:off x="76200" y="5962650"/>
          <a:ext cx="2238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2371724</xdr:colOff>
      <xdr:row>39</xdr:row>
      <xdr:rowOff>123825</xdr:rowOff>
    </xdr:from>
    <xdr:to>
      <xdr:col>3</xdr:col>
      <xdr:colOff>28575</xdr:colOff>
      <xdr:row>47</xdr:row>
      <xdr:rowOff>56803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346C14C-0377-4576-B5A1-DBFFD2685EA1}"/>
            </a:ext>
          </a:extLst>
        </xdr:cNvPr>
        <xdr:cNvSpPr txBox="1"/>
      </xdr:nvSpPr>
      <xdr:spPr>
        <a:xfrm>
          <a:off x="2628899" y="5981700"/>
          <a:ext cx="299085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855010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BB12A-FF6A-4558-894D-B6F88834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855010" cy="438150"/>
        </a:xfrm>
        <a:prstGeom prst="rect">
          <a:avLst/>
        </a:prstGeom>
      </xdr:spPr>
    </xdr:pic>
    <xdr:clientData/>
  </xdr:twoCellAnchor>
  <xdr:twoCellAnchor>
    <xdr:from>
      <xdr:col>0</xdr:col>
      <xdr:colOff>857249</xdr:colOff>
      <xdr:row>50</xdr:row>
      <xdr:rowOff>0</xdr:rowOff>
    </xdr:from>
    <xdr:to>
      <xdr:col>1</xdr:col>
      <xdr:colOff>3143250</xdr:colOff>
      <xdr:row>57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0E94F4C-8D75-4199-B336-49734B9E6270}"/>
            </a:ext>
          </a:extLst>
        </xdr:cNvPr>
        <xdr:cNvSpPr txBox="1"/>
      </xdr:nvSpPr>
      <xdr:spPr>
        <a:xfrm>
          <a:off x="857249" y="7600950"/>
          <a:ext cx="3143251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7</xdr:col>
      <xdr:colOff>38100</xdr:colOff>
      <xdr:row>57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2C94D35-A5FF-4EE5-828F-5D2AF5D8A70E}"/>
            </a:ext>
          </a:extLst>
        </xdr:cNvPr>
        <xdr:cNvSpPr txBox="1"/>
      </xdr:nvSpPr>
      <xdr:spPr>
        <a:xfrm>
          <a:off x="7781925" y="7600950"/>
          <a:ext cx="320992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9" sqref="B9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6" t="s">
        <v>645</v>
      </c>
      <c r="B1" s="147"/>
      <c r="C1" s="148" t="s">
        <v>0</v>
      </c>
      <c r="D1" s="149">
        <v>2023</v>
      </c>
    </row>
    <row r="2" spans="1:4" x14ac:dyDescent="0.2">
      <c r="A2" s="150" t="s">
        <v>1</v>
      </c>
      <c r="B2" s="142"/>
      <c r="C2" s="151" t="s">
        <v>2</v>
      </c>
      <c r="D2" s="152" t="s">
        <v>3</v>
      </c>
    </row>
    <row r="3" spans="1:4" x14ac:dyDescent="0.2">
      <c r="A3" s="150" t="s">
        <v>646</v>
      </c>
      <c r="B3" s="142"/>
      <c r="C3" s="151" t="s">
        <v>4</v>
      </c>
      <c r="D3" s="153">
        <v>4</v>
      </c>
    </row>
    <row r="4" spans="1:4" x14ac:dyDescent="0.2">
      <c r="A4" s="154" t="s">
        <v>5</v>
      </c>
      <c r="B4" s="143"/>
      <c r="C4" s="143"/>
      <c r="D4" s="155"/>
    </row>
    <row r="5" spans="1:4" ht="15" customHeight="1" x14ac:dyDescent="0.2">
      <c r="A5" s="144" t="s">
        <v>6</v>
      </c>
      <c r="B5" s="145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62" t="s">
        <v>64</v>
      </c>
      <c r="B43" s="162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85" zoomScaleNormal="100" workbookViewId="0">
      <selection activeCell="E64" sqref="E64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3" t="str">
        <f>'Notas a los Edos Financieros'!A1</f>
        <v>INSTITUTO MUNICIPAL DE PLANEACION Y DESARROLLO DE APASEO EL GRANDE</v>
      </c>
      <c r="B1" s="164"/>
      <c r="C1" s="164"/>
      <c r="D1" s="164"/>
      <c r="E1" s="164"/>
      <c r="F1" s="164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3" t="s">
        <v>65</v>
      </c>
      <c r="B2" s="164"/>
      <c r="C2" s="164"/>
      <c r="D2" s="164"/>
      <c r="E2" s="164"/>
      <c r="F2" s="164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3" t="str">
        <f>'Notas a los Edos Financieros'!A3</f>
        <v>Correspondiente del 01 DE ENERO AL 31 DE DICIEMBRE DE 2023</v>
      </c>
      <c r="B3" s="164"/>
      <c r="C3" s="164"/>
      <c r="D3" s="164"/>
      <c r="E3" s="164"/>
      <c r="F3" s="164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142.43</v>
      </c>
      <c r="D20" s="42">
        <v>142.43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315759.96000000002</v>
      </c>
      <c r="D62" s="42">
        <v>0</v>
      </c>
      <c r="E62" s="42">
        <v>90939.82</v>
      </c>
    </row>
    <row r="63" spans="1:8" x14ac:dyDescent="0.2">
      <c r="A63" s="40">
        <v>1241</v>
      </c>
      <c r="B63" s="38" t="s">
        <v>130</v>
      </c>
      <c r="C63" s="42">
        <v>315759.96000000002</v>
      </c>
      <c r="D63" s="42">
        <v>0</v>
      </c>
      <c r="E63" s="42">
        <v>90939.82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29707.96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29707.96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112131.8</v>
      </c>
      <c r="D103" s="42">
        <v>64492.3</v>
      </c>
      <c r="E103" s="42">
        <v>0</v>
      </c>
      <c r="F103" s="42">
        <v>0</v>
      </c>
      <c r="G103" s="42">
        <v>47639.5</v>
      </c>
    </row>
    <row r="104" spans="1:8" x14ac:dyDescent="0.2">
      <c r="A104" s="40">
        <v>2111</v>
      </c>
      <c r="B104" s="38" t="s">
        <v>168</v>
      </c>
      <c r="C104" s="42">
        <v>65829.34</v>
      </c>
      <c r="D104" s="42">
        <v>18189.84</v>
      </c>
      <c r="E104" s="42">
        <v>0</v>
      </c>
      <c r="F104" s="42">
        <v>0</v>
      </c>
      <c r="G104" s="42">
        <v>47639.5</v>
      </c>
    </row>
    <row r="105" spans="1:8" x14ac:dyDescent="0.2">
      <c r="A105" s="40">
        <v>2112</v>
      </c>
      <c r="B105" s="38" t="s">
        <v>169</v>
      </c>
      <c r="C105" s="42">
        <v>444.08</v>
      </c>
      <c r="D105" s="42">
        <v>444.08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45858.38</v>
      </c>
      <c r="D110" s="42">
        <v>45858.38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15748031496062992" bottom="0" header="0.31496062992125984" footer="0.31496062992125984"/>
  <pageSetup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18" activePane="bottomLeft" state="frozen"/>
      <selection activeCell="A14" sqref="A14:B14"/>
      <selection pane="bottomLeft" activeCell="B71" sqref="B71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82" zoomScaleNormal="100" workbookViewId="0">
      <selection activeCell="E153" sqref="E15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5" t="str">
        <f>ESF!A1</f>
        <v>INSTITUTO MUNICIPAL DE PLANEACION Y DESARROLLO DE APASEO EL GRANDE</v>
      </c>
      <c r="B1" s="165"/>
      <c r="C1" s="165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5" t="s">
        <v>251</v>
      </c>
      <c r="B2" s="165"/>
      <c r="C2" s="165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5" t="str">
        <f>ESF!A3</f>
        <v>Correspondiente del 01 DE ENERO AL 31 DE DICIEMBRE DE 2023</v>
      </c>
      <c r="B3" s="165"/>
      <c r="C3" s="165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1289.95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1229.7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60.25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2300125.6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2300125.6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+C100+C107+C117+C191</f>
        <v>1810930.7899999998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v>1810930.79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160">
        <v>1393930.16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780303.1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337</v>
      </c>
      <c r="C103" s="69">
        <v>113477.35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129716.48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158546.18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211887.07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341</v>
      </c>
      <c r="C107" s="160">
        <v>93898.47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40673.769999999997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620.6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414.01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347</v>
      </c>
      <c r="C113" s="69">
        <v>26673.1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25516.99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160">
        <v>323102.15999999997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20989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202197.72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23400.74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2307.8000000000002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23042.560000000001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358</v>
      </c>
      <c r="C124" s="69">
        <v>8949.7099999999991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10961.58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31253.05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414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C59" sqref="C5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6" t="str">
        <f>ESF!A1</f>
        <v>INSTITUTO MUNICIPAL DE PLANEACION Y DESARROLLO DE APASEO EL GRANDE</v>
      </c>
      <c r="B1" s="166"/>
      <c r="C1" s="166"/>
      <c r="D1" s="45" t="s">
        <v>0</v>
      </c>
      <c r="E1" s="46">
        <f>'Notas a los Edos Financieros'!D1</f>
        <v>2023</v>
      </c>
    </row>
    <row r="2" spans="1:5" ht="18.95" customHeight="1" x14ac:dyDescent="0.2">
      <c r="A2" s="166" t="s">
        <v>449</v>
      </c>
      <c r="B2" s="166"/>
      <c r="C2" s="166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6" t="str">
        <f>ESF!A3</f>
        <v>Correspondiente del 01 DE ENERO AL 31 DE DICIEMBRE DE 2023</v>
      </c>
      <c r="B3" s="166"/>
      <c r="C3" s="166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399544.94</v>
      </c>
    </row>
    <row r="15" spans="1:5" x14ac:dyDescent="0.2">
      <c r="A15" s="51">
        <v>3220</v>
      </c>
      <c r="B15" s="47" t="s">
        <v>456</v>
      </c>
      <c r="C15" s="52">
        <v>536484.99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zoomScale="115" zoomScaleNormal="115" workbookViewId="0">
      <selection activeCell="G63" sqref="G6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6" t="str">
        <f>ESF!A1</f>
        <v>INSTITUTO MUNICIPAL DE PLANEACION Y DESARROLLO DE APASEO EL GRANDE</v>
      </c>
      <c r="B1" s="166"/>
      <c r="C1" s="166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6" t="s">
        <v>472</v>
      </c>
      <c r="B2" s="166"/>
      <c r="C2" s="166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6" t="str">
        <f>ESF!A3</f>
        <v>Correspondiente del 01 DE ENERO AL 31 DE DICIEMBRE DE 2023</v>
      </c>
      <c r="B3" s="166"/>
      <c r="C3" s="166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475</v>
      </c>
      <c r="C8" s="52">
        <v>10000</v>
      </c>
      <c r="D8" s="52">
        <v>10000</v>
      </c>
    </row>
    <row r="9" spans="1:5" x14ac:dyDescent="0.2">
      <c r="A9" s="51">
        <v>1112</v>
      </c>
      <c r="B9" s="47" t="s">
        <v>476</v>
      </c>
      <c r="C9" s="52">
        <v>783491.2</v>
      </c>
      <c r="D9" s="52">
        <v>409601.51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480</v>
      </c>
      <c r="C15" s="120">
        <f>+C8+C9+C10+C11+C12+C13+C14</f>
        <v>793491.2</v>
      </c>
      <c r="D15" s="120">
        <f>+D8+D9+D10+D11+D12+D13+D14</f>
        <v>419601.51</v>
      </c>
    </row>
    <row r="18" spans="1:5" x14ac:dyDescent="0.2">
      <c r="A18" s="49" t="s">
        <v>481</v>
      </c>
      <c r="B18" s="49"/>
      <c r="C18" s="49"/>
      <c r="D18" s="49"/>
    </row>
    <row r="19" spans="1:5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5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5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5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5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5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5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5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5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5" x14ac:dyDescent="0.2">
      <c r="A28" s="58">
        <v>1240</v>
      </c>
      <c r="B28" s="59" t="s">
        <v>129</v>
      </c>
      <c r="C28" s="120">
        <f>+C29+C30+C31+C32+C33+C34+C35+C36</f>
        <v>315759.96000000002</v>
      </c>
      <c r="D28" s="120">
        <f>+D29+D30+D31+D32+D33+D34+D35+D36</f>
        <v>148945.21</v>
      </c>
    </row>
    <row r="29" spans="1:5" x14ac:dyDescent="0.2">
      <c r="A29" s="51">
        <v>1241</v>
      </c>
      <c r="B29" s="47" t="s">
        <v>130</v>
      </c>
      <c r="C29" s="52">
        <v>315759.96000000002</v>
      </c>
      <c r="D29" s="52">
        <v>148945.21</v>
      </c>
      <c r="E29" s="156"/>
    </row>
    <row r="30" spans="1:5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5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5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f>+C38+C39+C40+C41+C42</f>
        <v>29707.96</v>
      </c>
      <c r="D37" s="120">
        <f>+D38+D39+D40+D41+D42</f>
        <v>18014</v>
      </c>
    </row>
    <row r="38" spans="1:6" x14ac:dyDescent="0.2">
      <c r="A38" s="51">
        <v>1251</v>
      </c>
      <c r="B38" s="47" t="s">
        <v>142</v>
      </c>
      <c r="C38" s="52">
        <v>29707.96</v>
      </c>
      <c r="D38" s="52">
        <v>18014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f>C20+C28+C37</f>
        <v>345467.92000000004</v>
      </c>
      <c r="D43" s="120">
        <f>D20+D28+D37</f>
        <v>166959.21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2023</v>
      </c>
      <c r="D46" s="124">
        <v>2022</v>
      </c>
      <c r="F46"/>
    </row>
    <row r="47" spans="1:6" ht="15" x14ac:dyDescent="0.25">
      <c r="A47" s="58">
        <v>3210</v>
      </c>
      <c r="B47" s="59" t="s">
        <v>486</v>
      </c>
      <c r="C47" s="120">
        <v>399544.94</v>
      </c>
      <c r="D47" s="120">
        <v>370652.19</v>
      </c>
      <c r="E47" s="139"/>
      <c r="F47"/>
    </row>
    <row r="48" spans="1:6" ht="9.9499999999999993" customHeight="1" x14ac:dyDescent="0.25">
      <c r="A48" s="51"/>
      <c r="B48" s="132" t="s">
        <v>487</v>
      </c>
      <c r="C48" s="120">
        <v>90939.82</v>
      </c>
      <c r="D48" s="120">
        <v>49411.91</v>
      </c>
      <c r="E48" s="161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f>+C62</f>
        <v>90939.82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f>+C67</f>
        <v>90939.82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90939.82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441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442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494</v>
      </c>
      <c r="C92" s="120">
        <f>+C93+C94</f>
        <v>0</v>
      </c>
      <c r="D92" s="120">
        <f>+D93+D94</f>
        <v>0</v>
      </c>
      <c r="F92"/>
    </row>
    <row r="93" spans="1:6" ht="9.9499999999999993" customHeight="1" x14ac:dyDescent="0.25">
      <c r="A93" s="51">
        <v>2111</v>
      </c>
      <c r="B93" s="47" t="s">
        <v>495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496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497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498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500</v>
      </c>
      <c r="C98" s="120">
        <f>+C100+C103+C113</f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0" t="s">
        <v>43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0" t="s">
        <v>313</v>
      </c>
      <c r="C100" s="120">
        <f>+C101+C102</f>
        <v>0</v>
      </c>
      <c r="D100" s="120">
        <v>0</v>
      </c>
    </row>
    <row r="101" spans="1:6" ht="9.9499999999999993" customHeight="1" x14ac:dyDescent="0.2">
      <c r="A101" s="51">
        <v>4311</v>
      </c>
      <c r="B101" s="141" t="s">
        <v>314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1" t="s">
        <v>315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0" t="s">
        <v>316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1" t="s">
        <v>317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1" t="s">
        <v>318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1" t="s">
        <v>319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1" t="s">
        <v>320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1" t="s">
        <v>321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0" t="s">
        <v>322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1" t="s">
        <v>322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0" t="s">
        <v>323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1" t="s">
        <v>323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0" t="s">
        <v>324</v>
      </c>
      <c r="C113" s="120">
        <f>+C114+C114+C115+C116+C117+C118+C119+C120</f>
        <v>0</v>
      </c>
      <c r="D113" s="120">
        <v>0</v>
      </c>
    </row>
    <row r="114" spans="1:6" ht="9.9499999999999993" customHeight="1" x14ac:dyDescent="0.2">
      <c r="A114" s="51">
        <v>4392</v>
      </c>
      <c r="B114" s="141" t="s">
        <v>325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1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1" t="s">
        <v>327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1" t="s">
        <v>328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1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1" t="s">
        <v>330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1" t="s">
        <v>324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501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502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503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504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505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506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507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508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509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510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511</v>
      </c>
      <c r="C133" s="120">
        <f>C47+C48-C98</f>
        <v>490484.76</v>
      </c>
      <c r="D133" s="120">
        <f>D47+D48-D98</f>
        <v>420064.1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7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C44" sqref="C44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7" t="str">
        <f>ESF!A1</f>
        <v>INSTITUTO MUNICIPAL DE PLANEACION Y DESARROLLO DE APASEO EL GRANDE</v>
      </c>
      <c r="B1" s="168"/>
      <c r="C1" s="169"/>
    </row>
    <row r="2" spans="1:3" s="54" customFormat="1" ht="18" customHeight="1" x14ac:dyDescent="0.25">
      <c r="A2" s="170" t="s">
        <v>521</v>
      </c>
      <c r="B2" s="171"/>
      <c r="C2" s="172"/>
    </row>
    <row r="3" spans="1:3" s="54" customFormat="1" ht="18" customHeight="1" x14ac:dyDescent="0.25">
      <c r="A3" s="170" t="str">
        <f>ESF!A3</f>
        <v>Correspondiente del 01 DE ENERO AL 31 DE DICIEMBRE DE 2023</v>
      </c>
      <c r="B3" s="171"/>
      <c r="C3" s="172"/>
    </row>
    <row r="4" spans="1:3" s="56" customFormat="1" x14ac:dyDescent="0.2">
      <c r="A4" s="173" t="s">
        <v>522</v>
      </c>
      <c r="B4" s="174"/>
      <c r="C4" s="175"/>
    </row>
    <row r="5" spans="1:3" x14ac:dyDescent="0.2">
      <c r="A5" s="71" t="s">
        <v>523</v>
      </c>
      <c r="B5" s="71"/>
      <c r="C5" s="72">
        <v>2300125.6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f>SUM(C8:C13)</f>
        <v>1289.95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1289.95</v>
      </c>
    </row>
    <row r="13" spans="1:3" x14ac:dyDescent="0.2">
      <c r="A13" s="80" t="s">
        <v>531</v>
      </c>
      <c r="B13" s="81" t="s">
        <v>532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3" x14ac:dyDescent="0.2">
      <c r="A17" s="86">
        <v>3.2</v>
      </c>
      <c r="B17" s="79" t="s">
        <v>535</v>
      </c>
      <c r="C17" s="77">
        <v>0</v>
      </c>
    </row>
    <row r="18" spans="1:3" x14ac:dyDescent="0.2">
      <c r="A18" s="86">
        <v>3.3</v>
      </c>
      <c r="B18" s="81" t="s">
        <v>536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537</v>
      </c>
      <c r="B20" s="90"/>
      <c r="C20" s="72">
        <f>C5+C7-C15</f>
        <v>2301415.5500000003</v>
      </c>
    </row>
    <row r="22" spans="1:3" x14ac:dyDescent="0.2">
      <c r="A22" s="158" t="s">
        <v>64</v>
      </c>
      <c r="B22" s="157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5" orientation="portrait" horizontalDpi="300" verticalDpi="300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activeCell="I73" sqref="I73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6" t="str">
        <f>ESF!A1</f>
        <v>INSTITUTO MUNICIPAL DE PLANEACION Y DESARROLLO DE APASEO EL GRANDE</v>
      </c>
      <c r="B1" s="177"/>
      <c r="C1" s="178"/>
    </row>
    <row r="2" spans="1:3" s="57" customFormat="1" ht="18.95" customHeight="1" x14ac:dyDescent="0.25">
      <c r="A2" s="179" t="s">
        <v>538</v>
      </c>
      <c r="B2" s="180"/>
      <c r="C2" s="181"/>
    </row>
    <row r="3" spans="1:3" s="57" customFormat="1" ht="18.95" customHeight="1" x14ac:dyDescent="0.25">
      <c r="A3" s="179" t="str">
        <f>ESF!A3</f>
        <v>Correspondiente del 01 DE ENERO AL 31 DE DICIEMBRE DE 2023</v>
      </c>
      <c r="B3" s="180"/>
      <c r="C3" s="181"/>
    </row>
    <row r="4" spans="1:3" x14ac:dyDescent="0.2">
      <c r="A4" s="173" t="s">
        <v>522</v>
      </c>
      <c r="B4" s="174"/>
      <c r="C4" s="175"/>
    </row>
    <row r="5" spans="1:3" x14ac:dyDescent="0.2">
      <c r="A5" s="101" t="s">
        <v>539</v>
      </c>
      <c r="B5" s="71"/>
      <c r="C5" s="94">
        <v>1990566.06</v>
      </c>
    </row>
    <row r="6" spans="1:3" x14ac:dyDescent="0.2">
      <c r="A6" s="95"/>
      <c r="B6" s="74"/>
      <c r="C6" s="96"/>
    </row>
    <row r="7" spans="1:3" x14ac:dyDescent="0.2">
      <c r="A7" s="84" t="s">
        <v>540</v>
      </c>
      <c r="B7" s="97"/>
      <c r="C7" s="76">
        <f>SUM(C8:C28)</f>
        <v>179635.03999999998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167941.08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541</v>
      </c>
      <c r="B17" s="93" t="s">
        <v>542</v>
      </c>
      <c r="C17" s="104">
        <v>0</v>
      </c>
    </row>
    <row r="18" spans="1:3" x14ac:dyDescent="0.2">
      <c r="A18" s="111" t="s">
        <v>543</v>
      </c>
      <c r="B18" s="93" t="s">
        <v>141</v>
      </c>
      <c r="C18" s="104">
        <v>11693.96</v>
      </c>
    </row>
    <row r="19" spans="1:3" x14ac:dyDescent="0.2">
      <c r="A19" s="111" t="s">
        <v>544</v>
      </c>
      <c r="B19" s="93" t="s">
        <v>545</v>
      </c>
      <c r="C19" s="104">
        <v>0</v>
      </c>
    </row>
    <row r="20" spans="1:3" x14ac:dyDescent="0.2">
      <c r="A20" s="111" t="s">
        <v>546</v>
      </c>
      <c r="B20" s="93" t="s">
        <v>547</v>
      </c>
      <c r="C20" s="104">
        <v>0</v>
      </c>
    </row>
    <row r="21" spans="1:3" x14ac:dyDescent="0.2">
      <c r="A21" s="111" t="s">
        <v>548</v>
      </c>
      <c r="B21" s="93" t="s">
        <v>549</v>
      </c>
      <c r="C21" s="104">
        <v>0</v>
      </c>
    </row>
    <row r="22" spans="1:3" x14ac:dyDescent="0.2">
      <c r="A22" s="111" t="s">
        <v>550</v>
      </c>
      <c r="B22" s="93" t="s">
        <v>551</v>
      </c>
      <c r="C22" s="104">
        <v>0</v>
      </c>
    </row>
    <row r="23" spans="1:3" x14ac:dyDescent="0.2">
      <c r="A23" s="111" t="s">
        <v>552</v>
      </c>
      <c r="B23" s="93" t="s">
        <v>553</v>
      </c>
      <c r="C23" s="104">
        <v>0</v>
      </c>
    </row>
    <row r="24" spans="1:3" x14ac:dyDescent="0.2">
      <c r="A24" s="111" t="s">
        <v>554</v>
      </c>
      <c r="B24" s="93" t="s">
        <v>555</v>
      </c>
      <c r="C24" s="104">
        <v>0</v>
      </c>
    </row>
    <row r="25" spans="1:3" x14ac:dyDescent="0.2">
      <c r="A25" s="111" t="s">
        <v>556</v>
      </c>
      <c r="B25" s="93" t="s">
        <v>557</v>
      </c>
      <c r="C25" s="104">
        <v>0</v>
      </c>
    </row>
    <row r="26" spans="1:3" x14ac:dyDescent="0.2">
      <c r="A26" s="111" t="s">
        <v>558</v>
      </c>
      <c r="B26" s="93" t="s">
        <v>559</v>
      </c>
      <c r="C26" s="104">
        <v>0</v>
      </c>
    </row>
    <row r="27" spans="1:3" x14ac:dyDescent="0.2">
      <c r="A27" s="111" t="s">
        <v>560</v>
      </c>
      <c r="B27" s="93" t="s">
        <v>561</v>
      </c>
      <c r="C27" s="104">
        <v>0</v>
      </c>
    </row>
    <row r="28" spans="1:3" x14ac:dyDescent="0.2">
      <c r="A28" s="111" t="s">
        <v>562</v>
      </c>
      <c r="B28" s="103" t="s">
        <v>563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564</v>
      </c>
      <c r="B30" s="108"/>
      <c r="C30" s="109">
        <f>SUM(C31:C35)</f>
        <v>90939.82</v>
      </c>
    </row>
    <row r="31" spans="1:3" x14ac:dyDescent="0.2">
      <c r="A31" s="111" t="s">
        <v>565</v>
      </c>
      <c r="B31" s="93" t="s">
        <v>414</v>
      </c>
      <c r="C31" s="104">
        <v>90939.82</v>
      </c>
    </row>
    <row r="32" spans="1:3" x14ac:dyDescent="0.2">
      <c r="A32" s="111" t="s">
        <v>566</v>
      </c>
      <c r="B32" s="93" t="s">
        <v>423</v>
      </c>
      <c r="C32" s="104">
        <v>0</v>
      </c>
    </row>
    <row r="33" spans="1:3" x14ac:dyDescent="0.2">
      <c r="A33" s="111" t="s">
        <v>567</v>
      </c>
      <c r="B33" s="93" t="s">
        <v>426</v>
      </c>
      <c r="C33" s="104">
        <v>0</v>
      </c>
    </row>
    <row r="34" spans="1:3" x14ac:dyDescent="0.2">
      <c r="A34" s="111" t="s">
        <v>568</v>
      </c>
      <c r="B34" s="93" t="s">
        <v>432</v>
      </c>
      <c r="C34" s="104">
        <v>0</v>
      </c>
    </row>
    <row r="35" spans="1:3" x14ac:dyDescent="0.2">
      <c r="A35" s="111" t="s">
        <v>569</v>
      </c>
      <c r="B35" s="103" t="s">
        <v>570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571</v>
      </c>
      <c r="B37" s="71"/>
      <c r="C37" s="72">
        <f>C5-C7+C30</f>
        <v>1901870.84</v>
      </c>
    </row>
    <row r="39" spans="1:3" x14ac:dyDescent="0.2">
      <c r="A39" s="159" t="s">
        <v>64</v>
      </c>
      <c r="B39" s="3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300" verticalDpi="30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abSelected="1" workbookViewId="0">
      <selection activeCell="C57" sqref="C57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6" t="str">
        <f>'Notas a los Edos Financieros'!A1</f>
        <v>INSTITUTO MUNICIPAL DE PLANEACION Y DESARROLLO DE APASEO EL GRANDE</v>
      </c>
      <c r="B1" s="182"/>
      <c r="C1" s="182"/>
      <c r="D1" s="182"/>
      <c r="E1" s="182"/>
      <c r="F1" s="182"/>
      <c r="G1" s="45" t="s">
        <v>0</v>
      </c>
      <c r="H1" s="46">
        <f>'Notas a los Edos Financieros'!D1</f>
        <v>2023</v>
      </c>
    </row>
    <row r="2" spans="1:10" ht="18.95" customHeight="1" x14ac:dyDescent="0.2">
      <c r="A2" s="166" t="s">
        <v>572</v>
      </c>
      <c r="B2" s="182"/>
      <c r="C2" s="182"/>
      <c r="D2" s="182"/>
      <c r="E2" s="182"/>
      <c r="F2" s="182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6" t="str">
        <f>'Notas a los Edos Financieros'!A3</f>
        <v>Correspondiente del 01 DE ENERO AL 31 DE DICIEMBRE DE 2023</v>
      </c>
      <c r="B3" s="182"/>
      <c r="C3" s="182"/>
      <c r="D3" s="182"/>
      <c r="E3" s="182"/>
      <c r="F3" s="182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573</v>
      </c>
      <c r="C7" s="125" t="s">
        <v>574</v>
      </c>
      <c r="D7" s="125" t="s">
        <v>575</v>
      </c>
      <c r="E7" s="125" t="s">
        <v>576</v>
      </c>
      <c r="F7" s="125" t="s">
        <v>577</v>
      </c>
      <c r="G7" s="125" t="s">
        <v>578</v>
      </c>
      <c r="H7" s="125" t="s">
        <v>579</v>
      </c>
      <c r="I7" s="125" t="s">
        <v>580</v>
      </c>
      <c r="J7" s="125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2300125.6</v>
      </c>
      <c r="E36" s="52">
        <v>0</v>
      </c>
      <c r="F36" s="52">
        <f>+D36+E36</f>
        <v>2300125.6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1150062.74</v>
      </c>
      <c r="E37" s="52">
        <v>2734028.82</v>
      </c>
      <c r="F37" s="52">
        <f>+D37-E37</f>
        <v>-1583966.0799999998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433903.22</v>
      </c>
      <c r="E38" s="52">
        <v>0</v>
      </c>
      <c r="F38" s="52">
        <f>+D38-E38</f>
        <v>433903.22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1150062.74</v>
      </c>
      <c r="E39" s="52">
        <v>1150062.74</v>
      </c>
      <c r="F39" s="52">
        <f t="shared" ref="F39:F47" si="0">+C39+D39-E39</f>
        <v>0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0</v>
      </c>
      <c r="E40" s="52">
        <v>1150062.74</v>
      </c>
      <c r="F40" s="52">
        <f t="shared" si="0"/>
        <v>-1150062.74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2300125.6</v>
      </c>
      <c r="F41" s="52">
        <f t="shared" si="0"/>
        <v>-2300125.6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2734028.82</v>
      </c>
      <c r="E42" s="52">
        <v>1481719.16</v>
      </c>
      <c r="F42" s="52">
        <f t="shared" si="0"/>
        <v>1252309.6599999999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0</v>
      </c>
      <c r="E43" s="52">
        <v>433903.22</v>
      </c>
      <c r="F43" s="52">
        <f t="shared" si="0"/>
        <v>-433903.22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1481719.16</v>
      </c>
      <c r="E44" s="52">
        <v>1431169.73</v>
      </c>
      <c r="F44" s="52">
        <f t="shared" si="0"/>
        <v>50549.429999999935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1431169.73</v>
      </c>
      <c r="E45" s="52">
        <v>1431169.73</v>
      </c>
      <c r="F45" s="52">
        <f t="shared" si="0"/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1431169.73</v>
      </c>
      <c r="E46" s="52">
        <v>1431169.73</v>
      </c>
      <c r="F46" s="52">
        <f t="shared" si="0"/>
        <v>0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1431169.73</v>
      </c>
      <c r="E47" s="52">
        <v>0</v>
      </c>
      <c r="F47" s="52">
        <f t="shared" si="0"/>
        <v>1431169.73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5433070866141736" bottom="0.35433070866141736" header="0.31496062992125984" footer="0.31496062992125984"/>
  <pageSetup scale="69" fitToHeight="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83" t="s">
        <v>623</v>
      </c>
      <c r="B5" s="183"/>
      <c r="C5" s="183"/>
      <c r="D5" s="183"/>
      <c r="E5" s="18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84" t="s">
        <v>626</v>
      </c>
      <c r="C10" s="184"/>
      <c r="D10" s="184"/>
      <c r="E10" s="184"/>
    </row>
    <row r="11" spans="1:8" s="6" customFormat="1" ht="12.95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84" t="s">
        <v>630</v>
      </c>
      <c r="C12" s="184"/>
      <c r="D12" s="184"/>
      <c r="E12" s="184"/>
    </row>
    <row r="13" spans="1:8" s="6" customFormat="1" ht="26.1" customHeight="1" x14ac:dyDescent="0.2">
      <c r="A13" s="118" t="s">
        <v>631</v>
      </c>
      <c r="B13" s="184" t="s">
        <v>632</v>
      </c>
      <c r="C13" s="184"/>
      <c r="D13" s="184"/>
      <c r="E13" s="18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5" customHeight="1" x14ac:dyDescent="0.2">
      <c r="A16" s="118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9" t="s">
        <v>636</v>
      </c>
    </row>
    <row r="20" spans="1:4" s="6" customFormat="1" ht="12.95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8F0DB1-BCC8-4F67-92AC-21A679B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2024-01-25T20:24:04Z</cp:lastPrinted>
  <dcterms:created xsi:type="dcterms:W3CDTF">2012-12-11T20:36:24Z</dcterms:created>
  <dcterms:modified xsi:type="dcterms:W3CDTF">2024-01-25T20:24:32Z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