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C42" i="5"/>
  <c r="D42" i="5" s="1"/>
  <c r="B42" i="5"/>
  <c r="D9" i="5"/>
  <c r="G9" i="5" s="1"/>
  <c r="F16" i="4"/>
  <c r="E16" i="4"/>
  <c r="C16" i="4"/>
  <c r="D16" i="4" s="1"/>
  <c r="B16" i="4"/>
  <c r="D7" i="4"/>
  <c r="G7" i="4" s="1"/>
  <c r="F16" i="8"/>
  <c r="E16" i="8"/>
  <c r="G16" i="8" s="1"/>
  <c r="D16" i="8"/>
  <c r="C16" i="8"/>
  <c r="B16" i="8"/>
  <c r="G6" i="8"/>
  <c r="D6" i="8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2" i="6"/>
  <c r="G43" i="6"/>
  <c r="G51" i="6"/>
  <c r="G50" i="6"/>
  <c r="G49" i="6"/>
  <c r="G48" i="6"/>
  <c r="G47" i="6"/>
  <c r="G46" i="6"/>
  <c r="G45" i="6"/>
  <c r="G33" i="6"/>
  <c r="F69" i="6"/>
  <c r="F65" i="6"/>
  <c r="F57" i="6"/>
  <c r="F52" i="6"/>
  <c r="F43" i="6"/>
  <c r="F33" i="6"/>
  <c r="G44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3" i="6"/>
  <c r="G5" i="6"/>
  <c r="G12" i="6"/>
  <c r="G11" i="6"/>
  <c r="G10" i="6"/>
  <c r="G9" i="6"/>
  <c r="G8" i="6"/>
  <c r="G7" i="6"/>
  <c r="G6" i="6"/>
  <c r="G32" i="6"/>
  <c r="F23" i="6"/>
  <c r="F13" i="6"/>
  <c r="F5" i="6"/>
  <c r="E69" i="6"/>
  <c r="E65" i="6"/>
  <c r="E57" i="6"/>
  <c r="E52" i="6"/>
  <c r="E43" i="6"/>
  <c r="E33" i="6"/>
  <c r="E23" i="6"/>
  <c r="E13" i="6"/>
  <c r="E5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77" i="6"/>
  <c r="C69" i="6"/>
  <c r="C65" i="6"/>
  <c r="C57" i="6"/>
  <c r="C53" i="6"/>
  <c r="C43" i="6"/>
  <c r="C33" i="6"/>
  <c r="C23" i="6"/>
  <c r="C13" i="6"/>
  <c r="C5" i="6"/>
  <c r="B77" i="6"/>
  <c r="B53" i="6"/>
  <c r="B69" i="6"/>
  <c r="B65" i="6"/>
  <c r="B57" i="6"/>
  <c r="B43" i="6"/>
  <c r="B33" i="6"/>
  <c r="B23" i="6"/>
  <c r="B13" i="6"/>
  <c r="B5" i="6"/>
  <c r="G42" i="5" l="1"/>
  <c r="G16" i="4"/>
  <c r="F77" i="6"/>
  <c r="E77" i="6"/>
  <c r="G77" i="6" s="1"/>
  <c r="G23" i="6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<sst xmlns="http://schemas.openxmlformats.org/spreadsheetml/2006/main" count="193" uniqueCount="135">
  <si>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</si>
  <si>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</si>
  <si>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</si>
  <si>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</si>
  <si>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</si>
  <si>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</si>
  <si>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</si>
  <si>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</si>
  <si>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</si>
  <si>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</si>
  <si>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</si>
  <si>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</si>
  <si>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</si>
  <si>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</si>
  <si>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</si>
  <si>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</si>
  <si>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</si>
  <si>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</si>
  <si>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</si>
  <si>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</si>
  <si>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</si>
  <si>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</si>
  <si>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</si>
  <si>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</si>
  <si>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</si>
  <si>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</si>
  <si>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</si>
  <si>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</si>
  <si>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</si>
  <si>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</si>
  <si>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</si>
  <si>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</si>
  <si>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</si>
  <si>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</si>
  <si>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</si>
  <si>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</si>
  <si>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</si>
  <si>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</si>
  <si>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</si>
  <si>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</si>
  <si>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</si>
  <si>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</si>
  <si>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</si>
  <si>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</si>
  <si>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</si>
  <si>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</si>
  <si>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</si>
  <si>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</si>
  <si>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</si>
  <si>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</si>
  <si>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</si>
  <si>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</si>
  <si>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</si>
  <si>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</si>
  <si>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</si>
  <si>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</si>
  <si>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</si>
  <si>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</si>
  <si>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</si>
  <si>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</si>
  <si>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</si>
  <si>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</si>
  <si>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</si>
  <si>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</si>
  <si>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</si>
  <si>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</si>
  <si>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</si>
  <si>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</si>
  <si>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</si>
  <si>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</si>
  <si>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</si>
  <si>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</si>
  <si>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</si>
  <si>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</si>
  <si>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</si>
  <si>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</si>
  <si>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</si>
  <si>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</si>
  <si>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</si>
  <si>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</si>
  <si>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</si>
  <si>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</si>
  <si>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</si>
  <si>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</si>
  <si>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</si>
  <si>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</si>
  <si>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</si>
  <si>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</si>
  <si>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</si>
  <si>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</si>
  <si>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</si>
  <si>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</si>
  <si>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</si>
  <si>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</si>
  <si>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</si>
  <si>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</si>
  <si>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</si>
  <si>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</si>
  <si>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</si>
  <si>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</si>
  <si>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</si>
  <si>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</si>
  <si>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</si>
  <si>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</si>
  <si>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</si>
  <si>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</si>
  <si>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</si>
  <si>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</si>
  <si>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</si>
  <si>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</si>
  <si>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</si>
  <si>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</si>
  <si>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</si>
  <si>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</si>
  <si>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</si>
  <si>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</si>
  <si>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</si>
  <si>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</si>
  <si>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</si>
  <si>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</si>
  <si>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</si>
  <si>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</si>
  <si>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</si>
  <si>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</si>
  <si>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</si>
  <si>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</si>
  <si>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</si>
  <si>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</si>
  <si>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</si>
  <si>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</si>
  <si>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MUNICIPAL DE PLANEACION Y DESARROLLO DE APASEO EL GRANDE
Estado Analítico del Ejercicio del Presupuesto de Egresos
Clasificación por Objeto del Gasto (Capítulo y Concepto)
Del 1 De enero  al 30 De junio De 2023</t>
  </si>
  <si>
    <t>INSTITUTO MUNICIPAL DE PLANEACION Y DESARROLLO DE APASEO EL GRANDE
Estado Analítico del Ejercicio del Presupuesto de Egresos
Clasificación Económica (por Tipo de Gasto)
Del 01 De enero al 30 De junio De 2023</t>
  </si>
  <si>
    <t>INSTITUTO MUNICIPAL DE PLANEACION Y DESARROLLO DE APASEO EL GRANDE
Estado Analítico del Ejercicio del Presupuesto de Egresos
Clasificación Administrativa
Del 01 De enero al 30 De junio De 2023</t>
  </si>
  <si>
    <t>INSTITUTO MUNICIPAL DE PLANEACION Y DESARROLLO DE APASEO EL GRANDE</t>
  </si>
  <si>
    <t>INSTITUTO MUNICIPAL DE PLANEACION Y DESARROLLO DE APASEO EL GRANDE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</si>
</sst>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1076325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076325" cy="4476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4</xdr:col>
      <xdr:colOff>895350</xdr:colOff>
      <xdr:row>86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4638675" y="118872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1133475</xdr:colOff>
      <xdr:row>0</xdr:row>
      <xdr:rowOff>533400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076325" cy="4476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4</xdr:col>
      <xdr:colOff>981075</xdr:colOff>
      <xdr:row>25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771900" y="317182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0</xdr:rowOff>
    </xdr:from>
    <xdr:to>
      <xdr:col>3</xdr:col>
      <xdr:colOff>981075</xdr:colOff>
      <xdr:row>61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476625" y="101727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1076325</xdr:colOff>
      <xdr:row>0</xdr:row>
      <xdr:rowOff>523875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076325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1085850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625"/>
          <a:ext cx="1076325" cy="4476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4</xdr:col>
      <xdr:colOff>981075</xdr:colOff>
      <xdr:row>51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4810125" y="702945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topLeftCell="A43" workbookViewId="0">
      <selection activeCell="F84" sqref="F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4" t="s">
        <v>130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+B6+B7+B8+B9+B10+B11+B12</f>
        <v>1655233.44</v>
      </c>
      <c r="C5" s="42">
        <f>+C6+C7+C8+C9+C10+C11+C12</f>
        <v>217961.4</v>
      </c>
      <c r="D5" s="42">
        <f>+B5+C5</f>
        <v>1873194.8399999999</v>
      </c>
      <c r="E5" s="42">
        <f>+E6+E7+E8+E9+E10+E11+E12</f>
        <v>732367.24</v>
      </c>
      <c r="F5" s="42">
        <f>+F6+F7+F8+F9+F10+F11+F12</f>
        <v>732367.24</v>
      </c>
      <c r="G5" s="42">
        <f>+D5-E5</f>
        <v>1140827.5999999999</v>
      </c>
    </row>
    <row r="6" spans="1:7" x14ac:dyDescent="0.2">
      <c r="A6" s="38" t="s">
        <v>11</v>
      </c>
      <c r="B6" s="6">
        <v>1221663.08</v>
      </c>
      <c r="C6" s="6">
        <v>208004.56</v>
      </c>
      <c r="D6" s="6">
        <f>+B6+C6</f>
        <v>1429667.6400000001</v>
      </c>
      <c r="E6" s="6">
        <v>405330.61</v>
      </c>
      <c r="F6" s="6">
        <v>405330.61</v>
      </c>
      <c r="G6" s="6">
        <f>+D6-E6</f>
        <v>1024337.0300000001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8" t="s">
        <v>13</v>
      </c>
      <c r="B8" s="6">
        <v>0</v>
      </c>
      <c r="C8" s="6">
        <v>0</v>
      </c>
      <c r="D8" s="6">
        <f t="shared" si="0"/>
        <v>0</v>
      </c>
      <c r="E8" s="6">
        <v>16203.09</v>
      </c>
      <c r="F8" s="6">
        <v>16203.09</v>
      </c>
      <c r="G8" s="6">
        <f t="shared" si="1"/>
        <v>-16203.09</v>
      </c>
    </row>
    <row r="9" spans="1:7" x14ac:dyDescent="0.2">
      <c r="A9" s="38" t="s">
        <v>14</v>
      </c>
      <c r="B9" s="6">
        <v>143318.46</v>
      </c>
      <c r="C9" s="6">
        <v>0</v>
      </c>
      <c r="D9" s="6">
        <f t="shared" si="0"/>
        <v>143318.46</v>
      </c>
      <c r="E9" s="6">
        <v>52600.75</v>
      </c>
      <c r="F9" s="6">
        <v>52600.75</v>
      </c>
      <c r="G9" s="6">
        <f t="shared" si="1"/>
        <v>90717.709999999992</v>
      </c>
    </row>
    <row r="10" spans="1:7" x14ac:dyDescent="0.2">
      <c r="A10" s="38" t="s">
        <v>15</v>
      </c>
      <c r="B10" s="6">
        <v>31013.16</v>
      </c>
      <c r="C10" s="6">
        <v>0</v>
      </c>
      <c r="D10" s="6">
        <f t="shared" si="0"/>
        <v>31013.16</v>
      </c>
      <c r="E10" s="6">
        <v>158546.18</v>
      </c>
      <c r="F10" s="6">
        <v>158546.18</v>
      </c>
      <c r="G10" s="6">
        <f t="shared" si="1"/>
        <v>-127533.01999999999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6">
        <v>259238.74</v>
      </c>
      <c r="C12" s="6">
        <v>9956.84</v>
      </c>
      <c r="D12" s="6">
        <f t="shared" si="0"/>
        <v>269195.58</v>
      </c>
      <c r="E12" s="6">
        <v>99686.61</v>
      </c>
      <c r="F12" s="6">
        <v>99686.61</v>
      </c>
      <c r="G12" s="6">
        <f t="shared" si="1"/>
        <v>169508.97000000003</v>
      </c>
    </row>
    <row r="13" spans="1:7" x14ac:dyDescent="0.2">
      <c r="A13" s="41" t="s">
        <v>127</v>
      </c>
      <c r="B13" s="43">
        <f>+B14+B15+B16+B17+B18+B19+B20+B21+B22</f>
        <v>94698.72</v>
      </c>
      <c r="C13" s="43">
        <f>+C14+C15+C16+C17+C18+C19+C20+C21+C22</f>
        <v>40381.649999999994</v>
      </c>
      <c r="D13" s="43">
        <f>+B13+C13</f>
        <v>135080.37</v>
      </c>
      <c r="E13" s="43">
        <f>+E14+E15+E16+E17+E18+E19+E20+E21+E22</f>
        <v>40764.81</v>
      </c>
      <c r="F13" s="43">
        <f>+F14+F15+F16+F17+F18+F19+F20+F21+F22</f>
        <v>40764.81</v>
      </c>
      <c r="G13" s="43">
        <f>+D13-E13</f>
        <v>94315.56</v>
      </c>
    </row>
    <row r="14" spans="1:7" x14ac:dyDescent="0.2">
      <c r="A14" s="38" t="s">
        <v>18</v>
      </c>
      <c r="B14" s="6">
        <v>50826.17</v>
      </c>
      <c r="C14" s="6">
        <v>11700</v>
      </c>
      <c r="D14" s="6">
        <f>+B14+C14</f>
        <v>62526.17</v>
      </c>
      <c r="E14" s="6">
        <v>22172.09</v>
      </c>
      <c r="F14" s="6">
        <v>22172.09</v>
      </c>
      <c r="G14" s="6">
        <f>+D14-F14</f>
        <v>40354.080000000002</v>
      </c>
    </row>
    <row r="15" spans="1:7" x14ac:dyDescent="0.2">
      <c r="A15" s="38" t="s">
        <v>19</v>
      </c>
      <c r="B15" s="6">
        <v>1000</v>
      </c>
      <c r="C15" s="6">
        <v>0</v>
      </c>
      <c r="D15" s="6">
        <f t="shared" ref="D15:D22" si="2">+B15+C15</f>
        <v>1000</v>
      </c>
      <c r="E15" s="6">
        <v>620.6</v>
      </c>
      <c r="F15" s="6">
        <v>620.6</v>
      </c>
      <c r="G15" s="6">
        <f t="shared" ref="G15:G22" si="3">+D15-F15</f>
        <v>379.4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8" t="s">
        <v>21</v>
      </c>
      <c r="B17" s="6">
        <v>3500</v>
      </c>
      <c r="C17" s="6">
        <v>2500</v>
      </c>
      <c r="D17" s="6">
        <f t="shared" si="2"/>
        <v>6000</v>
      </c>
      <c r="E17" s="6">
        <v>373.01</v>
      </c>
      <c r="F17" s="6">
        <v>373.01</v>
      </c>
      <c r="G17" s="6">
        <f t="shared" si="3"/>
        <v>5626.99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8" t="s">
        <v>23</v>
      </c>
      <c r="B19" s="6">
        <v>29260.5</v>
      </c>
      <c r="C19" s="6">
        <v>423.8</v>
      </c>
      <c r="D19" s="6">
        <f t="shared" si="2"/>
        <v>29684.3</v>
      </c>
      <c r="E19" s="6">
        <v>8537.7999999999993</v>
      </c>
      <c r="F19" s="6">
        <v>8537.7999999999993</v>
      </c>
      <c r="G19" s="6">
        <f t="shared" si="3"/>
        <v>21146.5</v>
      </c>
    </row>
    <row r="20" spans="1:7" x14ac:dyDescent="0.2">
      <c r="A20" s="38" t="s">
        <v>24</v>
      </c>
      <c r="B20" s="6">
        <v>0</v>
      </c>
      <c r="C20" s="6">
        <v>7000</v>
      </c>
      <c r="D20" s="6">
        <f t="shared" si="2"/>
        <v>7000</v>
      </c>
      <c r="E20" s="6">
        <v>0</v>
      </c>
      <c r="F20" s="6">
        <v>0</v>
      </c>
      <c r="G20" s="6">
        <f t="shared" si="3"/>
        <v>7000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8" t="s">
        <v>26</v>
      </c>
      <c r="B22" s="6">
        <v>10112.049999999999</v>
      </c>
      <c r="C22" s="6">
        <v>18757.849999999999</v>
      </c>
      <c r="D22" s="6">
        <f t="shared" si="2"/>
        <v>28869.899999999998</v>
      </c>
      <c r="E22" s="6">
        <v>9061.31</v>
      </c>
      <c r="F22" s="6">
        <v>9061.31</v>
      </c>
      <c r="G22" s="6">
        <f t="shared" si="3"/>
        <v>19808.589999999997</v>
      </c>
    </row>
    <row r="23" spans="1:7" x14ac:dyDescent="0.2">
      <c r="A23" s="41" t="s">
        <v>27</v>
      </c>
      <c r="B23" s="43">
        <f>+B24+B25+B26+B27+B28+B29+B30+B31+B32</f>
        <v>317114.71000000002</v>
      </c>
      <c r="C23" s="43">
        <f>+C24+C25+C26+C27+C28+C29+C30+C31+C32</f>
        <v>42163.7</v>
      </c>
      <c r="D23" s="43">
        <f>+B23+C23</f>
        <v>359278.41000000003</v>
      </c>
      <c r="E23" s="43">
        <f>+E24+E25+E26+E27+E28+E29+E30+E31+E32</f>
        <v>175338.46</v>
      </c>
      <c r="F23" s="43">
        <f>+F24+F25+F26+F27+F28+F29+F30+F32+F31</f>
        <v>172198.07</v>
      </c>
      <c r="G23" s="43">
        <f>+D23-E23</f>
        <v>183939.95000000004</v>
      </c>
    </row>
    <row r="24" spans="1:7" x14ac:dyDescent="0.2">
      <c r="A24" s="38" t="s">
        <v>28</v>
      </c>
      <c r="B24" s="6">
        <v>34200</v>
      </c>
      <c r="C24" s="6">
        <v>0</v>
      </c>
      <c r="D24" s="6">
        <f>+B24+C24</f>
        <v>34200</v>
      </c>
      <c r="E24" s="6">
        <v>9582</v>
      </c>
      <c r="F24" s="6">
        <v>9582</v>
      </c>
      <c r="G24" s="6">
        <f>+D24-E24</f>
        <v>24618</v>
      </c>
    </row>
    <row r="25" spans="1:7" x14ac:dyDescent="0.2">
      <c r="A25" s="38" t="s">
        <v>29</v>
      </c>
      <c r="B25" s="6">
        <v>192569.28</v>
      </c>
      <c r="C25" s="6">
        <v>0</v>
      </c>
      <c r="D25" s="6">
        <f t="shared" ref="D25:D32" si="4">+B25+C25</f>
        <v>192569.28</v>
      </c>
      <c r="E25" s="6">
        <v>101098.86</v>
      </c>
      <c r="F25" s="6">
        <v>101098.86</v>
      </c>
      <c r="G25" s="6">
        <f t="shared" ref="G25:G31" si="5">+D25-E25</f>
        <v>91470.42</v>
      </c>
    </row>
    <row r="26" spans="1:7" x14ac:dyDescent="0.2">
      <c r="A26" s="38" t="s">
        <v>30</v>
      </c>
      <c r="B26" s="6">
        <v>22827.9</v>
      </c>
      <c r="C26" s="6">
        <v>4763.7</v>
      </c>
      <c r="D26" s="6">
        <f t="shared" si="4"/>
        <v>27591.600000000002</v>
      </c>
      <c r="E26" s="6">
        <v>23400.74</v>
      </c>
      <c r="F26" s="6">
        <v>23400.74</v>
      </c>
      <c r="G26" s="6">
        <f t="shared" si="5"/>
        <v>4190.8600000000006</v>
      </c>
    </row>
    <row r="27" spans="1:7" x14ac:dyDescent="0.2">
      <c r="A27" s="38" t="s">
        <v>31</v>
      </c>
      <c r="B27" s="6">
        <v>1500</v>
      </c>
      <c r="C27" s="6">
        <v>0</v>
      </c>
      <c r="D27" s="6">
        <f t="shared" si="4"/>
        <v>1500</v>
      </c>
      <c r="E27" s="6">
        <v>843.21</v>
      </c>
      <c r="F27" s="6">
        <v>843.21</v>
      </c>
      <c r="G27" s="6">
        <f t="shared" si="5"/>
        <v>656.79</v>
      </c>
    </row>
    <row r="28" spans="1:7" x14ac:dyDescent="0.2">
      <c r="A28" s="38" t="s">
        <v>32</v>
      </c>
      <c r="B28" s="6">
        <v>9930.35</v>
      </c>
      <c r="C28" s="6">
        <v>36809.65</v>
      </c>
      <c r="D28" s="6">
        <f t="shared" si="4"/>
        <v>46740</v>
      </c>
      <c r="E28" s="6">
        <v>18001.759999999998</v>
      </c>
      <c r="F28" s="6">
        <v>18001.759999999998</v>
      </c>
      <c r="G28" s="6">
        <f t="shared" si="5"/>
        <v>28738.240000000002</v>
      </c>
    </row>
    <row r="29" spans="1:7" x14ac:dyDescent="0.2">
      <c r="A29" s="38" t="s">
        <v>33</v>
      </c>
      <c r="B29" s="6">
        <v>2330.7199999999998</v>
      </c>
      <c r="C29" s="6">
        <v>0</v>
      </c>
      <c r="D29" s="6">
        <f t="shared" si="4"/>
        <v>2330.7199999999998</v>
      </c>
      <c r="E29" s="6">
        <v>0</v>
      </c>
      <c r="F29" s="6">
        <v>0</v>
      </c>
      <c r="G29" s="6">
        <f t="shared" si="5"/>
        <v>2330.7199999999998</v>
      </c>
    </row>
    <row r="30" spans="1:7" x14ac:dyDescent="0.2">
      <c r="A30" s="38" t="s">
        <v>34</v>
      </c>
      <c r="B30" s="6">
        <v>3835.14</v>
      </c>
      <c r="C30" s="6">
        <v>2700</v>
      </c>
      <c r="D30" s="6">
        <f t="shared" si="4"/>
        <v>6535.1399999999994</v>
      </c>
      <c r="E30" s="6">
        <v>2115</v>
      </c>
      <c r="F30" s="6">
        <v>2115</v>
      </c>
      <c r="G30" s="6">
        <f t="shared" si="5"/>
        <v>4420.1399999999994</v>
      </c>
    </row>
    <row r="31" spans="1:7" x14ac:dyDescent="0.2">
      <c r="A31" s="38" t="s">
        <v>35</v>
      </c>
      <c r="B31" s="6">
        <v>6681.62</v>
      </c>
      <c r="C31" s="6">
        <v>600</v>
      </c>
      <c r="D31" s="6">
        <f t="shared" si="4"/>
        <v>7281.62</v>
      </c>
      <c r="E31" s="6">
        <v>4566.08</v>
      </c>
      <c r="F31" s="6">
        <v>4566.08</v>
      </c>
      <c r="G31" s="6">
        <f t="shared" si="5"/>
        <v>2715.54</v>
      </c>
    </row>
    <row r="32" spans="1:7" x14ac:dyDescent="0.2">
      <c r="A32" s="38" t="s">
        <v>36</v>
      </c>
      <c r="B32" s="6">
        <v>43239.7</v>
      </c>
      <c r="C32" s="6">
        <v>-2709.65</v>
      </c>
      <c r="D32" s="6">
        <f t="shared" si="4"/>
        <v>40530.049999999996</v>
      </c>
      <c r="E32" s="6">
        <v>15730.81</v>
      </c>
      <c r="F32" s="6">
        <v>12590.42</v>
      </c>
      <c r="G32" s="6">
        <f>+D32-E32</f>
        <v>24799.239999999998</v>
      </c>
    </row>
    <row r="33" spans="1:7" x14ac:dyDescent="0.2">
      <c r="A33" s="41" t="s">
        <v>128</v>
      </c>
      <c r="B33" s="43">
        <f>+B34+B35+B36+B37+B38+B39+B40+B41+B42</f>
        <v>519.75</v>
      </c>
      <c r="C33" s="43">
        <f>+C34+C35+C36+C37+C38+C39+C40+C41+C42</f>
        <v>0</v>
      </c>
      <c r="D33" s="43">
        <f>+B33+C33</f>
        <v>519.75</v>
      </c>
      <c r="E33" s="43">
        <f>+E34+E35+E36+E37+E38+E39+E40+E41+E42</f>
        <v>0</v>
      </c>
      <c r="F33" s="43">
        <f>+F34+F35+F36+F37+F38+F39+F40+F41+F42</f>
        <v>0</v>
      </c>
      <c r="G33" s="43">
        <f>+D33-E33</f>
        <v>519.75</v>
      </c>
    </row>
    <row r="34" spans="1:7" x14ac:dyDescent="0.2">
      <c r="A34" s="38" t="s">
        <v>37</v>
      </c>
      <c r="B34" s="6">
        <v>0</v>
      </c>
      <c r="C34" s="6">
        <v>0</v>
      </c>
      <c r="D34" s="6">
        <f>+B34+C34</f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129</v>
      </c>
      <c r="B43" s="6">
        <f>+B44+B45+B46+B47+B48+B49+B50+B51+B52</f>
        <v>232558.97999999998</v>
      </c>
      <c r="C43" s="6">
        <f>+C44+C45+C46+C47+C48+C49+C50+C51+C52</f>
        <v>133396.47</v>
      </c>
      <c r="D43" s="43">
        <f>+B43+C43</f>
        <v>365955.44999999995</v>
      </c>
      <c r="E43" s="43">
        <f>+E44+E45+E46+E47+E48+E49+E50+E51</f>
        <v>61232.32</v>
      </c>
      <c r="F43" s="43">
        <f>+F44+F45+F46+F47+F48+F49+F50+F51</f>
        <v>61232.32</v>
      </c>
      <c r="G43" s="43">
        <f>+D43-E43</f>
        <v>304723.12999999995</v>
      </c>
    </row>
    <row r="44" spans="1:7" x14ac:dyDescent="0.2">
      <c r="A44" s="38" t="s">
        <v>46</v>
      </c>
      <c r="B44" s="6">
        <v>165361.4</v>
      </c>
      <c r="C44" s="6">
        <v>124396.47</v>
      </c>
      <c r="D44" s="6">
        <f>+B44+C44</f>
        <v>289757.87</v>
      </c>
      <c r="E44" s="6">
        <v>61232.32</v>
      </c>
      <c r="F44" s="6">
        <v>61232.32</v>
      </c>
      <c r="G44" s="6">
        <f>+D44-E44</f>
        <v>228525.55</v>
      </c>
    </row>
    <row r="45" spans="1:7" x14ac:dyDescent="0.2">
      <c r="A45" s="38" t="s">
        <v>47</v>
      </c>
      <c r="B45" s="6">
        <v>0</v>
      </c>
      <c r="C45" s="6">
        <v>0</v>
      </c>
      <c r="D45" s="6">
        <f t="shared" ref="D45:D52" si="7">+B45+C45</f>
        <v>0</v>
      </c>
      <c r="E45" s="6">
        <v>0</v>
      </c>
      <c r="F45" s="6">
        <v>0</v>
      </c>
      <c r="G45" s="6">
        <f>+D45-E45</f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7"/>
        <v>0</v>
      </c>
      <c r="E46" s="6">
        <v>0</v>
      </c>
      <c r="F46" s="6">
        <v>0</v>
      </c>
      <c r="G46" s="6">
        <f t="shared" ref="G46:G51" si="8">+D46-E46</f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f t="shared" si="7"/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7"/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f t="shared" si="7"/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7"/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7"/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8" t="s">
        <v>54</v>
      </c>
      <c r="B52" s="6">
        <v>67197.58</v>
      </c>
      <c r="C52" s="6">
        <v>9000</v>
      </c>
      <c r="D52" s="6">
        <f t="shared" si="7"/>
        <v>76197.58</v>
      </c>
      <c r="E52" s="6">
        <f>+E53+E54+E55+E56</f>
        <v>0</v>
      </c>
      <c r="F52" s="43">
        <f>+F53+F54+F55+F56</f>
        <v>0</v>
      </c>
      <c r="G52" s="43">
        <f>+D52-E52</f>
        <v>76197.58</v>
      </c>
    </row>
    <row r="53" spans="1:7" x14ac:dyDescent="0.2">
      <c r="A53" s="41" t="s">
        <v>55</v>
      </c>
      <c r="B53" s="6">
        <f>+B54+B55+B56</f>
        <v>0</v>
      </c>
      <c r="C53" s="6">
        <f>+C54+C55+C56</f>
        <v>0</v>
      </c>
      <c r="D53" s="6">
        <f t="shared" ref="D53:D58" si="9">+B53+C53</f>
        <v>0</v>
      </c>
      <c r="E53" s="6">
        <v>0</v>
      </c>
      <c r="F53" s="6">
        <v>0</v>
      </c>
      <c r="G53" s="6"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si="9"/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si="9"/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125</v>
      </c>
      <c r="B57" s="6">
        <f>+B58+B59+B60+B61+B62+B63+B64</f>
        <v>0</v>
      </c>
      <c r="C57" s="6">
        <f>+C58+C59+C60+C61+C62+C63+C64</f>
        <v>0</v>
      </c>
      <c r="D57" s="43">
        <f t="shared" si="9"/>
        <v>0</v>
      </c>
      <c r="E57" s="6">
        <f>+E58+E59+E60+E61+E62+E63+E64</f>
        <v>0</v>
      </c>
      <c r="F57" s="43">
        <f>+F58+F59+F60+F61</f>
        <v>0</v>
      </c>
      <c r="G57" s="6">
        <f>+D57-E57</f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si="9"/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ref="D59:D64" si="10">+B59+C59</f>
        <v>0</v>
      </c>
      <c r="E59" s="6">
        <v>0</v>
      </c>
      <c r="F59" s="6">
        <v>0</v>
      </c>
      <c r="G59" s="6">
        <f t="shared" ref="G59:G64" si="11">+D59-E59</f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0"/>
        <v>0</v>
      </c>
      <c r="E60" s="6">
        <v>0</v>
      </c>
      <c r="F60" s="6">
        <v>0</v>
      </c>
      <c r="G60" s="6">
        <f t="shared" si="11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0"/>
        <v>0</v>
      </c>
      <c r="E61" s="6">
        <v>0</v>
      </c>
      <c r="F61" s="6">
        <v>0</v>
      </c>
      <c r="G61" s="6">
        <f t="shared" si="11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0"/>
        <v>0</v>
      </c>
      <c r="E62" s="6">
        <v>0</v>
      </c>
      <c r="F62" s="6">
        <v>0</v>
      </c>
      <c r="G62" s="6">
        <f t="shared" si="11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0"/>
        <v>0</v>
      </c>
      <c r="E63" s="6">
        <v>0</v>
      </c>
      <c r="F63" s="6">
        <v>0</v>
      </c>
      <c r="G63" s="6">
        <f t="shared" si="11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0"/>
        <v>0</v>
      </c>
      <c r="E64" s="6">
        <v>0</v>
      </c>
      <c r="F64" s="6">
        <v>0</v>
      </c>
      <c r="G64" s="6">
        <f t="shared" si="11"/>
        <v>0</v>
      </c>
    </row>
    <row r="65" spans="1:7" x14ac:dyDescent="0.2">
      <c r="A65" s="41" t="s">
        <v>126</v>
      </c>
      <c r="B65" s="6">
        <f>+B66+B67+B68</f>
        <v>0</v>
      </c>
      <c r="C65" s="6">
        <f>+C66+C67+C68</f>
        <v>0</v>
      </c>
      <c r="D65" s="43">
        <f t="shared" ref="D65:D70" si="12">+B65+C65</f>
        <v>0</v>
      </c>
      <c r="E65" s="6">
        <f>+E66+E67+E68</f>
        <v>0</v>
      </c>
      <c r="F65" s="43">
        <f>+F66+F67+F68+F69</f>
        <v>0</v>
      </c>
      <c r="G65" s="6">
        <f t="shared" ref="G65:G70" si="13">+D65-E65</f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si="12"/>
        <v>0</v>
      </c>
      <c r="E66" s="6">
        <v>0</v>
      </c>
      <c r="F66" s="6">
        <v>0</v>
      </c>
      <c r="G66" s="6">
        <f t="shared" si="13"/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12"/>
        <v>0</v>
      </c>
      <c r="E67" s="6">
        <v>0</v>
      </c>
      <c r="F67" s="6">
        <v>0</v>
      </c>
      <c r="G67" s="6">
        <f t="shared" si="13"/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2"/>
        <v>0</v>
      </c>
      <c r="E68" s="6">
        <v>0</v>
      </c>
      <c r="F68" s="6">
        <v>0</v>
      </c>
      <c r="G68" s="6">
        <f t="shared" si="13"/>
        <v>0</v>
      </c>
    </row>
    <row r="69" spans="1:7" x14ac:dyDescent="0.2">
      <c r="A69" s="41" t="s">
        <v>69</v>
      </c>
      <c r="B69" s="6">
        <f>+B70+B71+B72+B73+B74+B75+B76</f>
        <v>0</v>
      </c>
      <c r="C69" s="6">
        <f>+C70+C71+C72+C73+C74+C75+C76</f>
        <v>0</v>
      </c>
      <c r="D69" s="43">
        <f t="shared" si="12"/>
        <v>0</v>
      </c>
      <c r="E69" s="6">
        <f>+E70+E71+E72+E73+E74+E75+E76</f>
        <v>0</v>
      </c>
      <c r="F69" s="43">
        <f>+F70+F71+F72+F73</f>
        <v>0</v>
      </c>
      <c r="G69" s="6">
        <f t="shared" si="13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si="12"/>
        <v>0</v>
      </c>
      <c r="E70" s="6">
        <v>0</v>
      </c>
      <c r="F70" s="6">
        <v>0</v>
      </c>
      <c r="G70" s="6">
        <f t="shared" si="13"/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ref="D71:D76" si="14">+B71+C71</f>
        <v>0</v>
      </c>
      <c r="E71" s="6">
        <v>0</v>
      </c>
      <c r="F71" s="6">
        <v>0</v>
      </c>
      <c r="G71" s="6">
        <f t="shared" ref="G71:G76" si="15">+D71-E71</f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14"/>
        <v>0</v>
      </c>
      <c r="E72" s="6">
        <v>0</v>
      </c>
      <c r="F72" s="6">
        <v>0</v>
      </c>
      <c r="G72" s="6">
        <f t="shared" si="15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4"/>
        <v>0</v>
      </c>
      <c r="E73" s="6">
        <v>0</v>
      </c>
      <c r="F73" s="6">
        <v>0</v>
      </c>
      <c r="G73" s="6">
        <f t="shared" si="15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4"/>
        <v>0</v>
      </c>
      <c r="E74" s="6">
        <v>0</v>
      </c>
      <c r="F74" s="6">
        <v>0</v>
      </c>
      <c r="G74" s="6">
        <f t="shared" si="15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4"/>
        <v>0</v>
      </c>
      <c r="E75" s="6">
        <v>0</v>
      </c>
      <c r="F75" s="6">
        <v>0</v>
      </c>
      <c r="G75" s="6">
        <f t="shared" si="15"/>
        <v>0</v>
      </c>
    </row>
    <row r="76" spans="1:7" x14ac:dyDescent="0.2">
      <c r="A76" s="39" t="s">
        <v>76</v>
      </c>
      <c r="B76" s="7">
        <v>0</v>
      </c>
      <c r="C76" s="7">
        <v>0</v>
      </c>
      <c r="D76" s="6">
        <f t="shared" si="14"/>
        <v>0</v>
      </c>
      <c r="E76" s="7">
        <v>0</v>
      </c>
      <c r="F76" s="7">
        <v>0</v>
      </c>
      <c r="G76" s="6">
        <f t="shared" si="15"/>
        <v>0</v>
      </c>
    </row>
    <row r="77" spans="1:7" x14ac:dyDescent="0.2">
      <c r="A77" s="40" t="s">
        <v>77</v>
      </c>
      <c r="B77" s="8">
        <f>+B5+B13+B23+B33+B43+B53+B57+B65+B69</f>
        <v>2300125.5999999996</v>
      </c>
      <c r="C77" s="8">
        <f>+C5+C13+C23+C33+C43+C53+C57+C65+C69</f>
        <v>433903.22</v>
      </c>
      <c r="D77" s="12">
        <f>+B77+C77</f>
        <v>2734028.8199999994</v>
      </c>
      <c r="E77" s="8">
        <f>+E5+E13+E23+E33+E43+E52+E57+E65+E69</f>
        <v>1009702.83</v>
      </c>
      <c r="F77" s="8">
        <f>+F5+F13+F23+F33+F43+F52+F57+F65+F69</f>
        <v>1006562.4400000001</v>
      </c>
      <c r="G77" s="12">
        <f>+D77-E77</f>
        <v>1724325.9899999993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" top="0.35433070866141736" bottom="0.15748031496062992" header="0.31496062992125984" footer="0.31496062992125984"/>
  <pageSetup scale="80" orientation="landscape" r:id="rId1"/>
  <ignoredErrors>
    <ignoredError sqref="D6:D12 D14:D22 D24:D32 D34:D42 D44:D52 D54:D56 D58:D64 D66:D68 D70:D76 G5:G12 G14:G22 G24:G32 E77:F77 G44:G51 G58:G64 G66:G68 G70:G7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C19" sqref="C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131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2300125.6</v>
      </c>
      <c r="C6" s="6">
        <v>433903.22</v>
      </c>
      <c r="D6" s="6">
        <f>+B6+C6</f>
        <v>2734028.8200000003</v>
      </c>
      <c r="E6" s="6">
        <v>1009702.83</v>
      </c>
      <c r="F6" s="6">
        <v>1006562.44</v>
      </c>
      <c r="G6" s="6">
        <f>+D6-F6</f>
        <v>1727466.3800000004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</f>
        <v>2300125.6</v>
      </c>
      <c r="C16" s="8">
        <f>+C6</f>
        <v>433903.22</v>
      </c>
      <c r="D16" s="8">
        <f>+B16+C16</f>
        <v>2734028.8200000003</v>
      </c>
      <c r="E16" s="8">
        <f>+E6</f>
        <v>1009702.83</v>
      </c>
      <c r="F16" s="8">
        <f>+F6</f>
        <v>1006562.44</v>
      </c>
      <c r="G16" s="8">
        <f>+D16-E16</f>
        <v>1724325.9900000002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G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A16" sqref="A1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132</v>
      </c>
      <c r="B1" s="45"/>
      <c r="C1" s="45"/>
      <c r="D1" s="45"/>
      <c r="E1" s="45"/>
      <c r="F1" s="45"/>
      <c r="G1" s="4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2300125.6</v>
      </c>
      <c r="C7" s="6">
        <v>433903.22</v>
      </c>
      <c r="D7" s="6">
        <f>+B7+C7</f>
        <v>2734028.8200000003</v>
      </c>
      <c r="E7" s="6">
        <v>1009702.83</v>
      </c>
      <c r="F7" s="6">
        <v>1006562.44</v>
      </c>
      <c r="G7" s="6">
        <f>+D7-E7</f>
        <v>1724325.9900000002</v>
      </c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+B7</f>
        <v>2300125.6</v>
      </c>
      <c r="C16" s="12">
        <f>+C7</f>
        <v>433903.22</v>
      </c>
      <c r="D16" s="12">
        <f>+B16+C16</f>
        <v>2734028.8200000003</v>
      </c>
      <c r="E16" s="12">
        <f>+E7</f>
        <v>1009702.83</v>
      </c>
      <c r="F16" s="12">
        <f>+F7</f>
        <v>1006562.44</v>
      </c>
      <c r="G16" s="12">
        <f>+D16-E16</f>
        <v>1724325.9900000002</v>
      </c>
    </row>
    <row r="19" spans="1:7" ht="45" customHeight="1" x14ac:dyDescent="0.2">
      <c r="A19" s="44" t="s">
        <v>123</v>
      </c>
      <c r="B19" s="45"/>
      <c r="C19" s="45"/>
      <c r="D19" s="45"/>
      <c r="E19" s="45"/>
      <c r="F19" s="45"/>
      <c r="G19" s="46"/>
    </row>
    <row r="21" spans="1:7" x14ac:dyDescent="0.2">
      <c r="A21" s="24"/>
      <c r="B21" s="27" t="s">
        <v>0</v>
      </c>
      <c r="C21" s="28"/>
      <c r="D21" s="28"/>
      <c r="E21" s="28"/>
      <c r="F21" s="29"/>
      <c r="G21" s="47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8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/>
      <c r="C25" s="17"/>
      <c r="D25" s="17"/>
      <c r="E25" s="17"/>
      <c r="F25" s="17"/>
      <c r="G25" s="17"/>
    </row>
    <row r="26" spans="1:7" x14ac:dyDescent="0.2">
      <c r="A26" s="31" t="s">
        <v>82</v>
      </c>
      <c r="B26" s="17"/>
      <c r="C26" s="17"/>
      <c r="D26" s="17"/>
      <c r="E26" s="17"/>
      <c r="F26" s="17"/>
      <c r="G26" s="17"/>
    </row>
    <row r="27" spans="1:7" x14ac:dyDescent="0.2">
      <c r="A27" s="31" t="s">
        <v>83</v>
      </c>
      <c r="B27" s="17"/>
      <c r="C27" s="17"/>
      <c r="D27" s="17"/>
      <c r="E27" s="17"/>
      <c r="F27" s="17"/>
      <c r="G27" s="17"/>
    </row>
    <row r="28" spans="1:7" x14ac:dyDescent="0.2">
      <c r="A28" s="31" t="s">
        <v>84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4" t="s">
        <v>124</v>
      </c>
      <c r="B33" s="45"/>
      <c r="C33" s="45"/>
      <c r="D33" s="45"/>
      <c r="E33" s="45"/>
      <c r="F33" s="45"/>
      <c r="G33" s="46"/>
    </row>
    <row r="34" spans="1:7" x14ac:dyDescent="0.2">
      <c r="A34" s="24"/>
      <c r="B34" s="27" t="s">
        <v>0</v>
      </c>
      <c r="C34" s="28"/>
      <c r="D34" s="28"/>
      <c r="E34" s="28"/>
      <c r="F34" s="29"/>
      <c r="G34" s="47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8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C55" sqref="C5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134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6"/>
      <c r="C6" s="6"/>
      <c r="D6" s="6"/>
      <c r="E6" s="6"/>
      <c r="F6" s="6"/>
      <c r="G6" s="6"/>
    </row>
    <row r="7" spans="1:7" x14ac:dyDescent="0.2">
      <c r="A7" s="30" t="s">
        <v>93</v>
      </c>
      <c r="B7" s="6"/>
      <c r="C7" s="6"/>
      <c r="D7" s="6"/>
      <c r="E7" s="6"/>
      <c r="F7" s="6"/>
      <c r="G7" s="6"/>
    </row>
    <row r="8" spans="1:7" x14ac:dyDescent="0.2">
      <c r="A8" s="30" t="s">
        <v>94</v>
      </c>
      <c r="B8" s="6"/>
      <c r="C8" s="6"/>
      <c r="D8" s="6"/>
      <c r="E8" s="6"/>
      <c r="F8" s="6"/>
      <c r="G8" s="6"/>
    </row>
    <row r="9" spans="1:7" x14ac:dyDescent="0.2">
      <c r="A9" s="30" t="s">
        <v>95</v>
      </c>
      <c r="B9" s="6">
        <v>2300125.6</v>
      </c>
      <c r="C9" s="6">
        <v>433903.22</v>
      </c>
      <c r="D9" s="6">
        <f>+B9+C9</f>
        <v>2734028.8200000003</v>
      </c>
      <c r="E9" s="6">
        <v>1009702.83</v>
      </c>
      <c r="F9" s="6">
        <v>1006562.44</v>
      </c>
      <c r="G9" s="6">
        <f>+D9-E9</f>
        <v>1724325.9900000002</v>
      </c>
    </row>
    <row r="10" spans="1:7" x14ac:dyDescent="0.2">
      <c r="A10" s="30" t="s">
        <v>96</v>
      </c>
      <c r="B10" s="6"/>
      <c r="C10" s="6"/>
      <c r="D10" s="6"/>
      <c r="E10" s="6"/>
      <c r="F10" s="6"/>
      <c r="G10" s="6"/>
    </row>
    <row r="11" spans="1:7" x14ac:dyDescent="0.2">
      <c r="A11" s="30" t="s">
        <v>97</v>
      </c>
      <c r="B11" s="6"/>
      <c r="C11" s="6"/>
      <c r="D11" s="6"/>
      <c r="E11" s="6"/>
      <c r="F11" s="6"/>
      <c r="G11" s="6"/>
    </row>
    <row r="12" spans="1:7" x14ac:dyDescent="0.2">
      <c r="A12" s="30" t="s">
        <v>98</v>
      </c>
      <c r="B12" s="6"/>
      <c r="C12" s="6"/>
      <c r="D12" s="6"/>
      <c r="E12" s="6"/>
      <c r="F12" s="6"/>
      <c r="G12" s="6"/>
    </row>
    <row r="13" spans="1:7" x14ac:dyDescent="0.2">
      <c r="A13" s="30" t="s">
        <v>99</v>
      </c>
      <c r="B13" s="6"/>
      <c r="C13" s="6"/>
      <c r="D13" s="6"/>
      <c r="E13" s="6"/>
      <c r="F13" s="6"/>
      <c r="G13" s="6"/>
    </row>
    <row r="14" spans="1:7" x14ac:dyDescent="0.2">
      <c r="A14" s="30" t="s">
        <v>36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6"/>
      <c r="C16" s="6"/>
      <c r="D16" s="6"/>
      <c r="E16" s="6"/>
      <c r="F16" s="6"/>
      <c r="G16" s="6"/>
    </row>
    <row r="17" spans="1:7" x14ac:dyDescent="0.2">
      <c r="A17" s="30" t="s">
        <v>101</v>
      </c>
      <c r="B17" s="6"/>
      <c r="C17" s="6"/>
      <c r="D17" s="6"/>
      <c r="E17" s="6"/>
      <c r="F17" s="6"/>
      <c r="G17" s="6"/>
    </row>
    <row r="18" spans="1:7" x14ac:dyDescent="0.2">
      <c r="A18" s="30" t="s">
        <v>102</v>
      </c>
      <c r="B18" s="6"/>
      <c r="C18" s="6"/>
      <c r="D18" s="6"/>
      <c r="E18" s="6"/>
      <c r="F18" s="6"/>
      <c r="G18" s="6"/>
    </row>
    <row r="19" spans="1:7" x14ac:dyDescent="0.2">
      <c r="A19" s="30" t="s">
        <v>103</v>
      </c>
      <c r="B19" s="6"/>
      <c r="C19" s="6"/>
      <c r="D19" s="6"/>
      <c r="E19" s="6"/>
      <c r="F19" s="6"/>
      <c r="G19" s="6"/>
    </row>
    <row r="20" spans="1:7" x14ac:dyDescent="0.2">
      <c r="A20" s="30" t="s">
        <v>104</v>
      </c>
      <c r="B20" s="6"/>
      <c r="C20" s="6"/>
      <c r="D20" s="6"/>
      <c r="E20" s="6"/>
      <c r="F20" s="6"/>
      <c r="G20" s="6"/>
    </row>
    <row r="21" spans="1:7" x14ac:dyDescent="0.2">
      <c r="A21" s="30" t="s">
        <v>105</v>
      </c>
      <c r="B21" s="6"/>
      <c r="C21" s="6"/>
      <c r="D21" s="6"/>
      <c r="E21" s="6"/>
      <c r="F21" s="6"/>
      <c r="G21" s="6"/>
    </row>
    <row r="22" spans="1:7" x14ac:dyDescent="0.2">
      <c r="A22" s="30" t="s">
        <v>106</v>
      </c>
      <c r="B22" s="6"/>
      <c r="C22" s="6"/>
      <c r="D22" s="6"/>
      <c r="E22" s="6"/>
      <c r="F22" s="6"/>
      <c r="G22" s="6"/>
    </row>
    <row r="23" spans="1:7" x14ac:dyDescent="0.2">
      <c r="A23" s="30" t="s">
        <v>107</v>
      </c>
      <c r="B23" s="6"/>
      <c r="C23" s="6"/>
      <c r="D23" s="6"/>
      <c r="E23" s="6"/>
      <c r="F23" s="6"/>
      <c r="G23" s="6"/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6"/>
      <c r="C25" s="6"/>
      <c r="D25" s="6"/>
      <c r="E25" s="6"/>
      <c r="F25" s="6"/>
      <c r="G25" s="6"/>
    </row>
    <row r="26" spans="1:7" x14ac:dyDescent="0.2">
      <c r="A26" s="30" t="s">
        <v>109</v>
      </c>
      <c r="B26" s="6"/>
      <c r="C26" s="6"/>
      <c r="D26" s="6"/>
      <c r="E26" s="6"/>
      <c r="F26" s="6"/>
      <c r="G26" s="6"/>
    </row>
    <row r="27" spans="1:7" x14ac:dyDescent="0.2">
      <c r="A27" s="30" t="s">
        <v>110</v>
      </c>
      <c r="B27" s="6"/>
      <c r="C27" s="6"/>
      <c r="D27" s="6"/>
      <c r="E27" s="6"/>
      <c r="F27" s="6"/>
      <c r="G27" s="6"/>
    </row>
    <row r="28" spans="1:7" x14ac:dyDescent="0.2">
      <c r="A28" s="30" t="s">
        <v>111</v>
      </c>
      <c r="B28" s="6"/>
      <c r="C28" s="6"/>
      <c r="D28" s="6"/>
      <c r="E28" s="6"/>
      <c r="F28" s="6"/>
      <c r="G28" s="6"/>
    </row>
    <row r="29" spans="1:7" x14ac:dyDescent="0.2">
      <c r="A29" s="30" t="s">
        <v>112</v>
      </c>
      <c r="B29" s="6"/>
      <c r="C29" s="6"/>
      <c r="D29" s="6"/>
      <c r="E29" s="6"/>
      <c r="F29" s="6"/>
      <c r="G29" s="6"/>
    </row>
    <row r="30" spans="1:7" x14ac:dyDescent="0.2">
      <c r="A30" s="30" t="s">
        <v>113</v>
      </c>
      <c r="B30" s="6"/>
      <c r="C30" s="6"/>
      <c r="D30" s="6"/>
      <c r="E30" s="6"/>
      <c r="F30" s="6"/>
      <c r="G30" s="6"/>
    </row>
    <row r="31" spans="1:7" x14ac:dyDescent="0.2">
      <c r="A31" s="30" t="s">
        <v>114</v>
      </c>
      <c r="B31" s="6"/>
      <c r="C31" s="6"/>
      <c r="D31" s="6"/>
      <c r="E31" s="6"/>
      <c r="F31" s="6"/>
      <c r="G31" s="6"/>
    </row>
    <row r="32" spans="1:7" x14ac:dyDescent="0.2">
      <c r="A32" s="30" t="s">
        <v>115</v>
      </c>
      <c r="B32" s="6"/>
      <c r="C32" s="6"/>
      <c r="D32" s="6"/>
      <c r="E32" s="6"/>
      <c r="F32" s="6"/>
      <c r="G32" s="6"/>
    </row>
    <row r="33" spans="1:7" x14ac:dyDescent="0.2">
      <c r="A33" s="30" t="s">
        <v>116</v>
      </c>
      <c r="B33" s="6"/>
      <c r="C33" s="6"/>
      <c r="D33" s="6"/>
      <c r="E33" s="6"/>
      <c r="F33" s="6"/>
      <c r="G33" s="6"/>
    </row>
    <row r="34" spans="1:7" x14ac:dyDescent="0.2">
      <c r="A34" s="30" t="s">
        <v>117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6"/>
      <c r="C36" s="6"/>
      <c r="D36" s="6"/>
      <c r="E36" s="6"/>
      <c r="F36" s="6"/>
      <c r="G36" s="6"/>
    </row>
    <row r="37" spans="1:7" x14ac:dyDescent="0.2">
      <c r="A37" s="30" t="s">
        <v>119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120</v>
      </c>
      <c r="B38" s="6"/>
      <c r="C38" s="6"/>
      <c r="D38" s="6"/>
      <c r="E38" s="6"/>
      <c r="F38" s="6"/>
      <c r="G38" s="6"/>
    </row>
    <row r="39" spans="1:7" x14ac:dyDescent="0.2">
      <c r="A39" s="30" t="s">
        <v>121</v>
      </c>
      <c r="B39" s="6"/>
      <c r="C39" s="6"/>
      <c r="D39" s="6"/>
      <c r="E39" s="6"/>
      <c r="F39" s="6"/>
      <c r="G39" s="6"/>
    </row>
    <row r="40" spans="1:7" x14ac:dyDescent="0.2">
      <c r="A40" s="30" t="s">
        <v>122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+B9</f>
        <v>2300125.6</v>
      </c>
      <c r="C42" s="12">
        <f>+C9</f>
        <v>433903.22</v>
      </c>
      <c r="D42" s="12">
        <f>+B42+C42</f>
        <v>2734028.8200000003</v>
      </c>
      <c r="E42" s="12">
        <f>+E9</f>
        <v>1009702.83</v>
      </c>
      <c r="F42" s="12">
        <f>+F9</f>
        <v>1006562.44</v>
      </c>
      <c r="G42" s="12">
        <f>+D42-E42</f>
        <v>1724325.9900000002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31496062992125984" top="0.35433070866141736" bottom="0.55118110236220474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2023-07-21T18:58:38Z</cp:lastPrinted>
  <dcterms:created xsi:type="dcterms:W3CDTF">2014-02-10T03:37:14Z</dcterms:created>
  <dcterms:modified xsi:type="dcterms:W3CDTF">2023-07-21T18:59:43Z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