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bookViews>
    <workbookView xWindow="0" yWindow="0" windowWidth="28800" windowHeight="1164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Hoja1" sheetId="16" r:id="rId10"/>
    <sheet name="Hoja2" sheetId="17" r:id="rId11"/>
    <sheet name="7a" sheetId="11" state="hidden" r:id="rId12"/>
    <sheet name="7b" sheetId="12" state="hidden" r:id="rId13"/>
    <sheet name="7c" sheetId="13" state="hidden" r:id="rId14"/>
    <sheet name="7d" sheetId="14" state="hidden" r:id="rId15"/>
    <sheet name="F8_IEA" sheetId="15" state="hidden" r:id="rId16"/>
  </sheets>
  <externalReferences>
    <externalReference r:id="rId1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0" l="1"/>
  <c r="G13" i="9" l="1"/>
  <c r="D13" i="9"/>
  <c r="G10" i="8"/>
  <c r="D10" i="8"/>
  <c r="D157" i="7"/>
  <c r="D156" i="7"/>
  <c r="D155" i="7"/>
  <c r="D154" i="7"/>
  <c r="D153" i="7"/>
  <c r="D152" i="7"/>
  <c r="D151" i="7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2" i="7"/>
  <c r="D81" i="7"/>
  <c r="D80" i="7"/>
  <c r="D79" i="7"/>
  <c r="D78" i="7"/>
  <c r="D77" i="7"/>
  <c r="D7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E9" i="2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47" i="2"/>
  <c r="E59" i="2" s="1"/>
  <c r="C60" i="2"/>
  <c r="B60" i="2"/>
  <c r="C41" i="2"/>
  <c r="B41" i="2"/>
  <c r="C38" i="2"/>
  <c r="E29" i="8" l="1"/>
  <c r="G146" i="7"/>
  <c r="G71" i="7"/>
  <c r="G62" i="7"/>
  <c r="G28" i="7"/>
  <c r="C9" i="7"/>
  <c r="E81" i="2"/>
  <c r="F81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37" i="6"/>
  <c r="G77" i="9" l="1"/>
  <c r="E77" i="9"/>
  <c r="G9" i="7"/>
  <c r="C159" i="7"/>
  <c r="G41" i="6"/>
  <c r="G70" i="6" s="1"/>
  <c r="B77" i="9"/>
  <c r="F77" i="9"/>
  <c r="D159" i="7"/>
  <c r="G84" i="7"/>
  <c r="G159" i="7" l="1"/>
  <c r="G42" i="6"/>
  <c r="B38" i="2"/>
  <c r="C31" i="2"/>
  <c r="B31" i="2"/>
  <c r="C25" i="2"/>
  <c r="B25" i="2"/>
  <c r="C17" i="2"/>
  <c r="B17" i="2"/>
  <c r="C9" i="2"/>
  <c r="C47" i="2" s="1"/>
  <c r="C62" i="2" s="1"/>
  <c r="B9" i="2"/>
  <c r="B47" i="2" l="1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<sst xmlns="http://schemas.openxmlformats.org/spreadsheetml/2006/main" count="813" uniqueCount="567">
  <si>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</si>
  <si>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</si>
  <si>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</si>
  <si>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</si>
  <si>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</si>
  <si>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</si>
  <si>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</si>
  <si>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</si>
  <si>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</si>
  <si>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</si>
  <si>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</si>
  <si>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</si>
  <si>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</si>
  <si>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</si>
  <si>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</si>
  <si>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</si>
  <si>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</si>
  <si>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</si>
  <si>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</si>
  <si>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</si>
  <si>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</si>
  <si>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</si>
  <si>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</si>
  <si>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</si>
  <si>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</si>
  <si>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</si>
  <si>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</si>
  <si>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</si>
  <si>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</si>
  <si>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</si>
  <si>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</si>
  <si>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</si>
  <si>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</si>
  <si>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</si>
  <si>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</si>
  <si>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</si>
  <si>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</si>
  <si>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</si>
  <si>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</si>
  <si>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</si>
  <si>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</si>
  <si>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</si>
  <si>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</si>
  <si>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</si>
  <si>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</si>
  <si>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</si>
  <si>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</si>
  <si>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</si>
  <si>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</si>
  <si>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</si>
  <si>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</si>
  <si>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</si>
  <si>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</si>
  <si>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</si>
  <si>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</si>
  <si>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</si>
  <si>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</si>
  <si>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</si>
  <si>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</si>
  <si>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</si>
  <si>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</si>
  <si>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</si>
  <si>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</si>
  <si>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</si>
  <si>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</si>
  <si>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</si>
  <si>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</si>
  <si>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</si>
  <si>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</si>
  <si>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</si>
  <si>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</si>
  <si>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</si>
  <si>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</si>
  <si>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</si>
  <si>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</si>
  <si>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</si>
  <si>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</si>
  <si>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</si>
  <si>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</si>
  <si>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</si>
  <si>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</si>
  <si>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</si>
  <si>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</si>
  <si>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</si>
  <si>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</si>
  <si>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</si>
  <si>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</si>
  <si>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</si>
  <si>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</si>
  <si>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</si>
  <si>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</si>
  <si>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</si>
  <si>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</si>
  <si>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</si>
  <si>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</si>
  <si>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</si>
  <si>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</si>
  <si>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</si>
  <si>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</si>
  <si>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</si>
  <si>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</si>
  <si>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</si>
  <si>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</si>
  <si>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</si>
  <si>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</si>
  <si>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</si>
  <si>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</si>
  <si>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</si>
  <si>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</si>
  <si>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</si>
  <si>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</si>
  <si>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</si>
  <si>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</si>
  <si>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</si>
  <si>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</si>
  <si>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</si>
  <si>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</si>
  <si>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</si>
  <si>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</si>
  <si>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</si>
  <si>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</si>
  <si>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</si>
  <si>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</si>
  <si>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</si>
  <si>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</si>
  <si>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</si>
  <si>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</si>
  <si>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</si>
  <si>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</si>
  <si>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</si>
  <si>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</si>
  <si>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</si>
  <si>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</si>
  <si>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</si>
  <si>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</si>
  <si>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</si>
  <si>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</si>
  <si>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</si>
  <si>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</si>
  <si>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</si>
  <si>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</si>
  <si>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</si>
  <si>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</si>
  <si>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</si>
  <si>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</si>
  <si>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</si>
  <si>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</si>
  <si>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</si>
  <si>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</si>
  <si>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</si>
  <si>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</si>
  <si>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</si>
  <si>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</si>
  <si>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</si>
  <si>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</si>
  <si>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</si>
  <si>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</si>
  <si>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</si>
  <si>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</si>
  <si>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</si>
  <si>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</si>
  <si>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</si>
  <si>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</si>
  <si>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</si>
  <si>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</si>
  <si>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</si>
  <si>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</si>
  <si>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</si>
  <si>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</si>
  <si>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</si>
  <si>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</si>
  <si>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</si>
  <si>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</si>
  <si>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</si>
  <si>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</si>
  <si>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</si>
  <si>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</si>
  <si>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</si>
  <si>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</si>
  <si>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</si>
  <si>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</si>
  <si>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</si>
  <si>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</si>
  <si>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</si>
  <si>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</si>
  <si>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</si>
  <si>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</si>
  <si>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</si>
  <si>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</si>
  <si>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</si>
  <si>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</si>
  <si>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</si>
  <si>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</si>
  <si>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</si>
  <si>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</si>
  <si>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</si>
  <si>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</si>
  <si>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</si>
  <si>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</si>
  <si>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</si>
  <si>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</si>
  <si>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</si>
  <si>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</si>
  <si>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</si>
  <si>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</si>
  <si>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</si>
  <si>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</si>
  <si>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</si>
  <si>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</si>
  <si>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</si>
  <si>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</si>
  <si>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</si>
  <si>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</si>
  <si>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</si>
  <si>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</si>
  <si>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</si>
  <si>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</si>
  <si>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</si>
  <si>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</si>
  <si>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</si>
  <si>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</si>
  <si>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</si>
  <si>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</si>
  <si>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</si>
  <si>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</si>
  <si>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</si>
  <si>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</si>
  <si>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</si>
  <si>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</si>
  <si>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</si>
  <si>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</si>
  <si>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</si>
  <si>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</si>
  <si>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</si>
  <si>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</si>
  <si>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</si>
  <si>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</si>
  <si>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</si>
  <si>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</si>
  <si>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</si>
  <si>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</si>
  <si>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</si>
  <si>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</si>
  <si>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</si>
  <si>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</si>
  <si>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</si>
  <si>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</si>
  <si>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</si>
  <si>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</si>
  <si>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</si>
  <si>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</si>
  <si>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</si>
  <si>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</si>
  <si>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</si>
  <si>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</si>
  <si>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</si>
  <si>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</si>
  <si>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</si>
  <si>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</si>
  <si>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</si>
  <si>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</si>
  <si>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</si>
  <si>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</si>
  <si>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</si>
  <si>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</si>
  <si>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</si>
  <si>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</si>
  <si>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</si>
  <si>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</si>
  <si>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</si>
  <si>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</si>
  <si>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</si>
  <si>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</si>
  <si>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</si>
  <si>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</si>
  <si>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</si>
  <si>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</si>
  <si>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</si>
  <si>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</si>
  <si>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</si>
  <si>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</si>
  <si>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</si>
  <si>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</si>
  <si>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</si>
  <si>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</si>
  <si>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</si>
  <si>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</si>
  <si>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</si>
  <si>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</si>
  <si>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</si>
  <si>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</si>
  <si>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</si>
  <si>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</si>
  <si>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</si>
  <si>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</si>
  <si>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</si>
  <si>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</si>
  <si>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</si>
  <si>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</si>
  <si>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</si>
  <si>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</si>
  <si>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</si>
  <si>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</si>
  <si>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</si>
  <si>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</si>
  <si>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</si>
  <si>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</si>
  <si>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</si>
  <si>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</si>
  <si>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</si>
  <si>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</si>
  <si>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</si>
  <si>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</si>
  <si>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</si>
  <si>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</si>
  <si>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</si>
  <si>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</si>
  <si>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</si>
  <si>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</si>
  <si>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</si>
  <si>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</si>
  <si>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</si>
  <si>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</si>
  <si>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</si>
  <si>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</si>
  <si>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</si>
  <si>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</si>
  <si>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</si>
  <si>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</si>
  <si>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</si>
  <si>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</si>
  <si>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</si>
  <si>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</si>
  <si>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</si>
  <si>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</si>
  <si>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</si>
  <si>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</si>
  <si>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</si>
  <si>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</si>
  <si>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</si>
  <si>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</si>
  <si>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</si>
  <si>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</si>
  <si>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</si>
  <si>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</si>
  <si>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</si>
  <si>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</si>
  <si>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</si>
  <si>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</si>
  <si>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</si>
  <si>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</si>
  <si>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</si>
  <si>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</si>
  <si>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</si>
  <si>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</si>
  <si>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</si>
  <si>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</si>
  <si>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</si>
  <si>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</si>
  <si>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</si>
  <si>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</si>
  <si>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</si>
  <si>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</si>
  <si>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</si>
  <si>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</si>
  <si>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</si>
  <si>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</si>
  <si>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</si>
  <si>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</si>
  <si>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</si>
  <si>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</si>
  <si>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</si>
  <si>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</si>
  <si>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</si>
  <si>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</si>
  <si>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</si>
  <si>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</si>
  <si>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</si>
  <si>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</si>
  <si>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</si>
  <si>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</si>
  <si>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</si>
  <si>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</si>
  <si>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</si>
  <si>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</si>
  <si>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</si>
  <si>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</si>
  <si>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</si>
  <si>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</si>
  <si>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</si>
  <si>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</si>
  <si>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</si>
  <si>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</si>
  <si>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</si>
  <si>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</si>
  <si>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</si>
  <si>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</si>
  <si>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</si>
  <si>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</si>
  <si>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</si>
  <si>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</si>
  <si>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</si>
  <si>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</si>
  <si>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</si>
  <si>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</si>
  <si>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</si>
  <si>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</si>
  <si>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</si>
  <si>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</si>
  <si>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</si>
  <si>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</si>
  <si>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</si>
  <si>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</si>
  <si>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</si>
  <si>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</si>
  <si>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</si>
  <si>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</si>
  <si>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</si>
  <si>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</si>
  <si>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</si>
  <si>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</si>
  <si>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</si>
  <si>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</si>
  <si>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</si>
  <si>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</si>
  <si>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</si>
  <si>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</si>
  <si>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</si>
  <si>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</si>
  <si>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</si>
  <si>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</si>
  <si>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</si>
  <si>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</si>
  <si>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</si>
  <si>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</si>
  <si>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</si>
  <si>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</si>
  <si>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</si>
  <si>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</si>
  <si>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</si>
  <si>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</si>
  <si>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</si>
  <si>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</si>
  <si>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</si>
  <si>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</si>
  <si>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</si>
  <si>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</si>
  <si>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</si>
  <si>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</si>
  <si>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</si>
  <si>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</si>
  <si>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</si>
  <si>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</si>
  <si>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</si>
  <si>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</si>
  <si>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</si>
  <si>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</si>
  <si>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</si>
  <si>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</si>
  <si>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</si>
  <si>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</si>
  <si>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</si>
  <si>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</si>
  <si>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</si>
  <si>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</si>
  <si>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</si>
  <si>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</si>
  <si>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</si>
  <si>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</si>
  <si>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</si>
  <si>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</si>
  <si>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</si>
  <si>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</si>
  <si>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</si>
  <si>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</si>
  <si>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</si>
  <si>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</si>
  <si>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</si>
  <si>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</si>
  <si>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</si>
  <si>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</si>
  <si>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</si>
  <si>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</si>
  <si>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</si>
  <si>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</si>
  <si>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</si>
  <si>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</si>
  <si>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</si>
  <si>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</si>
  <si>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</si>
  <si>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</si>
  <si>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</si>
  <si>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</si>
  <si>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</si>
  <si>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</si>
  <si>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</si>
  <si>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</si>
  <si>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</si>
  <si>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</si>
  <si>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</si>
  <si>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</si>
  <si>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</si>
  <si>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</si>
  <si>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</si>
  <si>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</si>
  <si>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</si>
  <si>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</si>
  <si>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</si>
  <si>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</si>
  <si>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</si>
  <si>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</si>
  <si>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</si>
  <si>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</si>
  <si>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</si>
  <si>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</si>
  <si>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</si>
  <si>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</si>
  <si>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</si>
  <si>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</si>
  <si>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</si>
  <si>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</si>
  <si>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</si>
  <si>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</si>
  <si>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</si>
  <si>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</si>
  <si>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</si>
  <si>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</si>
  <si>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</si>
  <si>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</si>
  <si>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</si>
  <si>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</si>
  <si>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</si>
  <si>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</si>
  <si>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</si>
  <si>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</si>
  <si>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</si>
  <si>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</si>
  <si>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</si>
  <si>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</si>
  <si>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</si>
  <si>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</si>
  <si>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</si>
  <si>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</si>
  <si>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</si>
  <si>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</si>
  <si>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</si>
  <si>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</si>
  <si>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</si>
  <si>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</si>
  <si>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</si>
  <si>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</si>
  <si>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</si>
  <si>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</si>
  <si>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</si>
  <si>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</si>
  <si>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</si>
  <si>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</si>
  <si>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</si>
  <si>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</si>
  <si>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</si>
  <si>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</si>
  <si>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</si>
  <si>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</si>
  <si>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</si>
  <si>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</si>
  <si>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</si>
  <si>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MUNICIPAL DE PLANEACION Y DESARROLLO DE APASEO EL GRANDE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</si>
</sst>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7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activeCell="A4" sqref="A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14" t="s">
        <v>566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2</v>
      </c>
      <c r="B4" s="118"/>
      <c r="C4" s="118"/>
      <c r="D4" s="118"/>
      <c r="E4" s="118"/>
      <c r="F4" s="119"/>
    </row>
    <row r="5" spans="1:6" ht="12.95" customHeight="1" x14ac:dyDescent="0.25">
      <c r="A5" s="120" t="s">
        <v>3</v>
      </c>
      <c r="B5" s="121"/>
      <c r="C5" s="121"/>
      <c r="D5" s="121"/>
      <c r="E5" s="121"/>
      <c r="F5" s="122"/>
    </row>
    <row r="6" spans="1:6" ht="41.45" customHeight="1" x14ac:dyDescent="0.25">
      <c r="A6" s="42" t="s">
        <v>4</v>
      </c>
      <c r="B6" s="43" t="s">
        <v>5</v>
      </c>
      <c r="C6" s="1" t="s">
        <v>6</v>
      </c>
      <c r="D6" s="44" t="s">
        <v>7</v>
      </c>
      <c r="E6" s="43" t="s">
        <v>5</v>
      </c>
      <c r="F6" s="1" t="s">
        <v>6</v>
      </c>
    </row>
    <row r="7" spans="1:6" ht="12.95" customHeight="1" x14ac:dyDescent="0.25">
      <c r="A7" s="45" t="s">
        <v>8</v>
      </c>
      <c r="B7" s="46"/>
      <c r="C7" s="46"/>
      <c r="D7" s="45" t="s">
        <v>9</v>
      </c>
      <c r="E7" s="46"/>
      <c r="F7" s="46"/>
    </row>
    <row r="8" spans="1:6" x14ac:dyDescent="0.25">
      <c r="A8" s="2" t="s">
        <v>10</v>
      </c>
      <c r="B8" s="47"/>
      <c r="C8" s="47"/>
      <c r="D8" s="2" t="s">
        <v>11</v>
      </c>
      <c r="E8" s="47"/>
      <c r="F8" s="47"/>
    </row>
    <row r="9" spans="1:6" x14ac:dyDescent="0.25">
      <c r="A9" s="48" t="s">
        <v>12</v>
      </c>
      <c r="B9" s="49">
        <f>SUM(B10:B16)</f>
        <v>488880.21</v>
      </c>
      <c r="C9" s="49">
        <f>SUM(C10:C16)</f>
        <v>419601.51</v>
      </c>
      <c r="D9" s="48" t="s">
        <v>13</v>
      </c>
      <c r="E9" s="49">
        <f>SUM(E10:E18)</f>
        <v>89753.209999999992</v>
      </c>
      <c r="F9" s="49">
        <f>SUM(F10:F18)</f>
        <v>49411.89</v>
      </c>
    </row>
    <row r="10" spans="1:6" x14ac:dyDescent="0.25">
      <c r="A10" s="50" t="s">
        <v>14</v>
      </c>
      <c r="B10" s="49">
        <v>10000</v>
      </c>
      <c r="C10" s="49">
        <v>10000</v>
      </c>
      <c r="D10" s="50" t="s">
        <v>15</v>
      </c>
      <c r="E10" s="49">
        <v>47640.86</v>
      </c>
      <c r="F10" s="49">
        <v>49411.89</v>
      </c>
    </row>
    <row r="11" spans="1:6" x14ac:dyDescent="0.25">
      <c r="A11" s="50" t="s">
        <v>16</v>
      </c>
      <c r="B11" s="49">
        <v>478880.21</v>
      </c>
      <c r="C11" s="49">
        <v>409601.51</v>
      </c>
      <c r="D11" s="50" t="s">
        <v>17</v>
      </c>
      <c r="E11" s="49">
        <v>2050.7800000000002</v>
      </c>
      <c r="F11" s="49">
        <v>0</v>
      </c>
    </row>
    <row r="12" spans="1:6" x14ac:dyDescent="0.25">
      <c r="A12" s="50" t="s">
        <v>18</v>
      </c>
      <c r="B12" s="49">
        <v>0</v>
      </c>
      <c r="C12" s="49">
        <v>0</v>
      </c>
      <c r="D12" s="50" t="s">
        <v>19</v>
      </c>
      <c r="E12" s="49">
        <v>0</v>
      </c>
      <c r="F12" s="49">
        <v>0</v>
      </c>
    </row>
    <row r="13" spans="1:6" x14ac:dyDescent="0.25">
      <c r="A13" s="50" t="s">
        <v>20</v>
      </c>
      <c r="B13" s="49">
        <v>0</v>
      </c>
      <c r="C13" s="49">
        <v>0</v>
      </c>
      <c r="D13" s="50" t="s">
        <v>21</v>
      </c>
      <c r="E13" s="49">
        <v>0</v>
      </c>
      <c r="F13" s="49">
        <v>0</v>
      </c>
    </row>
    <row r="14" spans="1:6" x14ac:dyDescent="0.25">
      <c r="A14" s="50" t="s">
        <v>22</v>
      </c>
      <c r="B14" s="49">
        <v>0</v>
      </c>
      <c r="C14" s="49">
        <v>0</v>
      </c>
      <c r="D14" s="50" t="s">
        <v>23</v>
      </c>
      <c r="E14" s="49">
        <v>0</v>
      </c>
      <c r="F14" s="49">
        <v>0</v>
      </c>
    </row>
    <row r="15" spans="1:6" x14ac:dyDescent="0.25">
      <c r="A15" s="50" t="s">
        <v>24</v>
      </c>
      <c r="B15" s="49">
        <v>0</v>
      </c>
      <c r="C15" s="49">
        <v>0</v>
      </c>
      <c r="D15" s="50" t="s">
        <v>25</v>
      </c>
      <c r="E15" s="49">
        <v>0</v>
      </c>
      <c r="F15" s="49">
        <v>0</v>
      </c>
    </row>
    <row r="16" spans="1:6" x14ac:dyDescent="0.25">
      <c r="A16" s="50" t="s">
        <v>26</v>
      </c>
      <c r="B16" s="49">
        <v>0</v>
      </c>
      <c r="C16" s="49">
        <v>0</v>
      </c>
      <c r="D16" s="50" t="s">
        <v>27</v>
      </c>
      <c r="E16" s="49">
        <v>40061.57</v>
      </c>
      <c r="F16" s="49">
        <v>0</v>
      </c>
    </row>
    <row r="17" spans="1:6" x14ac:dyDescent="0.25">
      <c r="A17" s="48" t="s">
        <v>28</v>
      </c>
      <c r="B17" s="49">
        <f>SUM(B18:B24)</f>
        <v>871.16</v>
      </c>
      <c r="C17" s="49">
        <f>SUM(C18:C24)</f>
        <v>462.57</v>
      </c>
      <c r="D17" s="50" t="s">
        <v>29</v>
      </c>
      <c r="E17" s="49">
        <v>0</v>
      </c>
      <c r="F17" s="49">
        <v>0</v>
      </c>
    </row>
    <row r="18" spans="1:6" x14ac:dyDescent="0.25">
      <c r="A18" s="50" t="s">
        <v>30</v>
      </c>
      <c r="B18" s="49">
        <v>0</v>
      </c>
      <c r="C18" s="49">
        <v>0</v>
      </c>
      <c r="D18" s="50" t="s">
        <v>31</v>
      </c>
      <c r="E18" s="49">
        <v>0</v>
      </c>
      <c r="F18" s="49">
        <v>0</v>
      </c>
    </row>
    <row r="19" spans="1:6" x14ac:dyDescent="0.25">
      <c r="A19" s="50" t="s">
        <v>32</v>
      </c>
      <c r="B19" s="49">
        <v>0</v>
      </c>
      <c r="C19" s="49">
        <v>0</v>
      </c>
      <c r="D19" s="48" t="s">
        <v>33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34</v>
      </c>
      <c r="B20" s="49">
        <v>871.16</v>
      </c>
      <c r="C20" s="49">
        <v>462.57</v>
      </c>
      <c r="D20" s="50" t="s">
        <v>35</v>
      </c>
      <c r="E20" s="49">
        <v>0</v>
      </c>
      <c r="F20" s="49">
        <v>0</v>
      </c>
    </row>
    <row r="21" spans="1:6" x14ac:dyDescent="0.25">
      <c r="A21" s="50" t="s">
        <v>36</v>
      </c>
      <c r="B21" s="49">
        <v>0</v>
      </c>
      <c r="C21" s="49">
        <v>0</v>
      </c>
      <c r="D21" s="50" t="s">
        <v>37</v>
      </c>
      <c r="E21" s="49">
        <v>0</v>
      </c>
      <c r="F21" s="49">
        <v>0</v>
      </c>
    </row>
    <row r="22" spans="1:6" x14ac:dyDescent="0.25">
      <c r="A22" s="50" t="s">
        <v>38</v>
      </c>
      <c r="B22" s="49">
        <v>0</v>
      </c>
      <c r="C22" s="49">
        <v>0</v>
      </c>
      <c r="D22" s="50" t="s">
        <v>39</v>
      </c>
      <c r="E22" s="49">
        <v>0</v>
      </c>
      <c r="F22" s="49">
        <v>0</v>
      </c>
    </row>
    <row r="23" spans="1:6" x14ac:dyDescent="0.25">
      <c r="A23" s="50" t="s">
        <v>40</v>
      </c>
      <c r="B23" s="49">
        <v>0</v>
      </c>
      <c r="C23" s="49">
        <v>0</v>
      </c>
      <c r="D23" s="48" t="s">
        <v>41</v>
      </c>
      <c r="E23" s="49">
        <f>E24+E25</f>
        <v>0</v>
      </c>
      <c r="F23" s="49">
        <f>F24+F25</f>
        <v>0</v>
      </c>
    </row>
    <row r="24" spans="1:6" x14ac:dyDescent="0.25">
      <c r="A24" s="50" t="s">
        <v>42</v>
      </c>
      <c r="B24" s="49">
        <v>0</v>
      </c>
      <c r="C24" s="49">
        <v>0</v>
      </c>
      <c r="D24" s="50" t="s">
        <v>43</v>
      </c>
      <c r="E24" s="49">
        <v>0</v>
      </c>
      <c r="F24" s="49">
        <v>0</v>
      </c>
    </row>
    <row r="25" spans="1:6" x14ac:dyDescent="0.25">
      <c r="A25" s="48" t="s">
        <v>44</v>
      </c>
      <c r="B25" s="49">
        <f>SUM(B26:B30)</f>
        <v>0</v>
      </c>
      <c r="C25" s="49">
        <f>SUM(C26:C30)</f>
        <v>0</v>
      </c>
      <c r="D25" s="50" t="s">
        <v>45</v>
      </c>
      <c r="E25" s="49">
        <v>0</v>
      </c>
      <c r="F25" s="49">
        <v>0</v>
      </c>
    </row>
    <row r="26" spans="1:6" x14ac:dyDescent="0.25">
      <c r="A26" s="50" t="s">
        <v>46</v>
      </c>
      <c r="B26" s="49">
        <v>0</v>
      </c>
      <c r="C26" s="49">
        <v>0</v>
      </c>
      <c r="D26" s="48" t="s">
        <v>47</v>
      </c>
      <c r="E26" s="49">
        <v>0</v>
      </c>
      <c r="F26" s="49">
        <v>0</v>
      </c>
    </row>
    <row r="27" spans="1:6" x14ac:dyDescent="0.25">
      <c r="A27" s="50" t="s">
        <v>48</v>
      </c>
      <c r="B27" s="49">
        <v>0</v>
      </c>
      <c r="C27" s="49">
        <v>0</v>
      </c>
      <c r="D27" s="48" t="s">
        <v>49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50</v>
      </c>
      <c r="B28" s="49">
        <v>0</v>
      </c>
      <c r="C28" s="49">
        <v>0</v>
      </c>
      <c r="D28" s="50" t="s">
        <v>51</v>
      </c>
      <c r="E28" s="49">
        <v>0</v>
      </c>
      <c r="F28" s="49">
        <v>0</v>
      </c>
    </row>
    <row r="29" spans="1:6" x14ac:dyDescent="0.25">
      <c r="A29" s="50" t="s">
        <v>52</v>
      </c>
      <c r="B29" s="49">
        <v>0</v>
      </c>
      <c r="C29" s="49">
        <v>0</v>
      </c>
      <c r="D29" s="50" t="s">
        <v>53</v>
      </c>
      <c r="E29" s="49">
        <v>0</v>
      </c>
      <c r="F29" s="49">
        <v>0</v>
      </c>
    </row>
    <row r="30" spans="1:6" x14ac:dyDescent="0.25">
      <c r="A30" s="50" t="s">
        <v>54</v>
      </c>
      <c r="B30" s="49">
        <v>0</v>
      </c>
      <c r="C30" s="49">
        <v>0</v>
      </c>
      <c r="D30" s="50" t="s">
        <v>55</v>
      </c>
      <c r="E30" s="49">
        <v>0</v>
      </c>
      <c r="F30" s="49">
        <v>0</v>
      </c>
    </row>
    <row r="31" spans="1:6" x14ac:dyDescent="0.25">
      <c r="A31" s="48" t="s">
        <v>56</v>
      </c>
      <c r="B31" s="49">
        <f>SUM(B32:B36)</f>
        <v>0</v>
      </c>
      <c r="C31" s="49">
        <f>SUM(C32:C36)</f>
        <v>0</v>
      </c>
      <c r="D31" s="48" t="s">
        <v>57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58</v>
      </c>
      <c r="B32" s="49">
        <v>0</v>
      </c>
      <c r="C32" s="49">
        <v>0</v>
      </c>
      <c r="D32" s="50" t="s">
        <v>59</v>
      </c>
      <c r="E32" s="49">
        <v>0</v>
      </c>
      <c r="F32" s="49">
        <v>0</v>
      </c>
    </row>
    <row r="33" spans="1:6" ht="14.45" customHeight="1" x14ac:dyDescent="0.25">
      <c r="A33" s="50" t="s">
        <v>60</v>
      </c>
      <c r="B33" s="49">
        <v>0</v>
      </c>
      <c r="C33" s="49">
        <v>0</v>
      </c>
      <c r="D33" s="50" t="s">
        <v>61</v>
      </c>
      <c r="E33" s="49">
        <v>0</v>
      </c>
      <c r="F33" s="49">
        <v>0</v>
      </c>
    </row>
    <row r="34" spans="1:6" ht="14.45" customHeight="1" x14ac:dyDescent="0.25">
      <c r="A34" s="50" t="s">
        <v>62</v>
      </c>
      <c r="B34" s="49">
        <v>0</v>
      </c>
      <c r="C34" s="49">
        <v>0</v>
      </c>
      <c r="D34" s="50" t="s">
        <v>63</v>
      </c>
      <c r="E34" s="49">
        <v>0</v>
      </c>
      <c r="F34" s="49">
        <v>0</v>
      </c>
    </row>
    <row r="35" spans="1:6" ht="14.45" customHeight="1" x14ac:dyDescent="0.25">
      <c r="A35" s="50" t="s">
        <v>64</v>
      </c>
      <c r="B35" s="49">
        <v>0</v>
      </c>
      <c r="C35" s="49">
        <v>0</v>
      </c>
      <c r="D35" s="50" t="s">
        <v>65</v>
      </c>
      <c r="E35" s="49">
        <v>0</v>
      </c>
      <c r="F35" s="49">
        <v>0</v>
      </c>
    </row>
    <row r="36" spans="1:6" ht="14.45" customHeight="1" x14ac:dyDescent="0.25">
      <c r="A36" s="50" t="s">
        <v>66</v>
      </c>
      <c r="B36" s="49">
        <v>0</v>
      </c>
      <c r="C36" s="49">
        <v>0</v>
      </c>
      <c r="D36" s="50" t="s">
        <v>67</v>
      </c>
      <c r="E36" s="49">
        <v>0</v>
      </c>
      <c r="F36" s="49">
        <v>0</v>
      </c>
    </row>
    <row r="37" spans="1:6" ht="14.45" customHeight="1" x14ac:dyDescent="0.25">
      <c r="A37" s="48" t="s">
        <v>68</v>
      </c>
      <c r="B37" s="49">
        <v>0</v>
      </c>
      <c r="C37" s="49">
        <v>0</v>
      </c>
      <c r="D37" s="50" t="s">
        <v>69</v>
      </c>
      <c r="E37" s="49">
        <v>0</v>
      </c>
      <c r="F37" s="49">
        <v>0</v>
      </c>
    </row>
    <row r="38" spans="1:6" x14ac:dyDescent="0.25">
      <c r="A38" s="48" t="s">
        <v>70</v>
      </c>
      <c r="B38" s="49">
        <f>SUM(B39:B40)</f>
        <v>0</v>
      </c>
      <c r="C38" s="49">
        <f>SUM(C39:C40)</f>
        <v>0</v>
      </c>
      <c r="D38" s="48" t="s">
        <v>71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72</v>
      </c>
      <c r="B39" s="49">
        <v>0</v>
      </c>
      <c r="C39" s="49">
        <v>0</v>
      </c>
      <c r="D39" s="50" t="s">
        <v>73</v>
      </c>
      <c r="E39" s="49">
        <v>0</v>
      </c>
      <c r="F39" s="49">
        <v>0</v>
      </c>
    </row>
    <row r="40" spans="1:6" x14ac:dyDescent="0.25">
      <c r="A40" s="50" t="s">
        <v>74</v>
      </c>
      <c r="B40" s="49">
        <v>0</v>
      </c>
      <c r="C40" s="49">
        <v>0</v>
      </c>
      <c r="D40" s="50" t="s">
        <v>75</v>
      </c>
      <c r="E40" s="49">
        <v>0</v>
      </c>
      <c r="F40" s="49">
        <v>0</v>
      </c>
    </row>
    <row r="41" spans="1:6" x14ac:dyDescent="0.25">
      <c r="A41" s="48" t="s">
        <v>76</v>
      </c>
      <c r="B41" s="49">
        <f>SUM(B42:B45)</f>
        <v>0</v>
      </c>
      <c r="C41" s="49">
        <f>SUM(C42:C45)</f>
        <v>0</v>
      </c>
      <c r="D41" s="50" t="s">
        <v>77</v>
      </c>
      <c r="E41" s="49">
        <v>0</v>
      </c>
      <c r="F41" s="49">
        <v>0</v>
      </c>
    </row>
    <row r="42" spans="1:6" x14ac:dyDescent="0.25">
      <c r="A42" s="50" t="s">
        <v>78</v>
      </c>
      <c r="B42" s="49">
        <v>0</v>
      </c>
      <c r="C42" s="49">
        <v>0</v>
      </c>
      <c r="D42" s="48" t="s">
        <v>79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80</v>
      </c>
      <c r="B43" s="49">
        <v>0</v>
      </c>
      <c r="C43" s="49">
        <v>0</v>
      </c>
      <c r="D43" s="50" t="s">
        <v>81</v>
      </c>
      <c r="E43" s="49">
        <v>0</v>
      </c>
      <c r="F43" s="49">
        <v>0</v>
      </c>
    </row>
    <row r="44" spans="1:6" x14ac:dyDescent="0.25">
      <c r="A44" s="50" t="s">
        <v>82</v>
      </c>
      <c r="B44" s="49">
        <v>0</v>
      </c>
      <c r="C44" s="49">
        <v>0</v>
      </c>
      <c r="D44" s="50" t="s">
        <v>83</v>
      </c>
      <c r="E44" s="49">
        <v>0</v>
      </c>
      <c r="F44" s="49">
        <v>0</v>
      </c>
    </row>
    <row r="45" spans="1:6" x14ac:dyDescent="0.25">
      <c r="A45" s="50" t="s">
        <v>84</v>
      </c>
      <c r="B45" s="49">
        <v>0</v>
      </c>
      <c r="C45" s="49">
        <v>0</v>
      </c>
      <c r="D45" s="50" t="s">
        <v>85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86</v>
      </c>
      <c r="B47" s="4">
        <f>B9+B17+B25+B31+B38+B41</f>
        <v>489751.37</v>
      </c>
      <c r="C47" s="4">
        <f>C9+C17+C25+C31+C38+C41</f>
        <v>420064.08</v>
      </c>
      <c r="D47" s="2" t="s">
        <v>87</v>
      </c>
      <c r="E47" s="4">
        <f>E9+E19+E23+E26+E27+E31+E38+E42</f>
        <v>89753.209999999992</v>
      </c>
      <c r="F47" s="4">
        <f>F9+F19+F23+F26+F27+F31+F38+F42</f>
        <v>49411.89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88</v>
      </c>
      <c r="B49" s="51"/>
      <c r="C49" s="51"/>
      <c r="D49" s="2" t="s">
        <v>89</v>
      </c>
      <c r="E49" s="51"/>
      <c r="F49" s="51"/>
    </row>
    <row r="50" spans="1:6" x14ac:dyDescent="0.25">
      <c r="A50" s="48" t="s">
        <v>90</v>
      </c>
      <c r="B50" s="49">
        <v>0</v>
      </c>
      <c r="C50" s="49">
        <v>0</v>
      </c>
      <c r="D50" s="48" t="s">
        <v>91</v>
      </c>
      <c r="E50" s="49">
        <v>0</v>
      </c>
      <c r="F50" s="49">
        <v>0</v>
      </c>
    </row>
    <row r="51" spans="1:6" x14ac:dyDescent="0.25">
      <c r="A51" s="48" t="s">
        <v>92</v>
      </c>
      <c r="B51" s="49">
        <v>0</v>
      </c>
      <c r="C51" s="49">
        <v>0</v>
      </c>
      <c r="D51" s="48" t="s">
        <v>93</v>
      </c>
      <c r="E51" s="49">
        <v>0</v>
      </c>
      <c r="F51" s="49">
        <v>0</v>
      </c>
    </row>
    <row r="52" spans="1:6" x14ac:dyDescent="0.25">
      <c r="A52" s="48" t="s">
        <v>94</v>
      </c>
      <c r="B52" s="49">
        <v>0</v>
      </c>
      <c r="C52" s="49">
        <v>0</v>
      </c>
      <c r="D52" s="48" t="s">
        <v>95</v>
      </c>
      <c r="E52" s="49">
        <v>0</v>
      </c>
      <c r="F52" s="49">
        <v>0</v>
      </c>
    </row>
    <row r="53" spans="1:6" x14ac:dyDescent="0.25">
      <c r="A53" s="48" t="s">
        <v>96</v>
      </c>
      <c r="B53" s="49">
        <v>148945.21</v>
      </c>
      <c r="C53" s="49">
        <v>148945.21</v>
      </c>
      <c r="D53" s="48" t="s">
        <v>97</v>
      </c>
      <c r="E53" s="49">
        <v>0</v>
      </c>
      <c r="F53" s="49">
        <v>0</v>
      </c>
    </row>
    <row r="54" spans="1:6" x14ac:dyDescent="0.25">
      <c r="A54" s="48" t="s">
        <v>98</v>
      </c>
      <c r="B54" s="49">
        <v>18014</v>
      </c>
      <c r="C54" s="49">
        <v>18014</v>
      </c>
      <c r="D54" s="48" t="s">
        <v>99</v>
      </c>
      <c r="E54" s="49">
        <v>0</v>
      </c>
      <c r="F54" s="49">
        <v>0</v>
      </c>
    </row>
    <row r="55" spans="1:6" x14ac:dyDescent="0.25">
      <c r="A55" s="48" t="s">
        <v>100</v>
      </c>
      <c r="B55" s="49">
        <v>0</v>
      </c>
      <c r="C55" s="49">
        <v>0</v>
      </c>
      <c r="D55" s="52" t="s">
        <v>101</v>
      </c>
      <c r="E55" s="49">
        <v>0</v>
      </c>
      <c r="F55" s="49">
        <v>0</v>
      </c>
    </row>
    <row r="56" spans="1:6" x14ac:dyDescent="0.25">
      <c r="A56" s="48" t="s">
        <v>102</v>
      </c>
      <c r="B56" s="49">
        <v>0</v>
      </c>
      <c r="C56" s="49">
        <v>0</v>
      </c>
      <c r="D56" s="47"/>
      <c r="E56" s="51"/>
      <c r="F56" s="51"/>
    </row>
    <row r="57" spans="1:6" x14ac:dyDescent="0.25">
      <c r="A57" s="48" t="s">
        <v>103</v>
      </c>
      <c r="B57" s="49">
        <v>0</v>
      </c>
      <c r="C57" s="49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105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106</v>
      </c>
      <c r="E59" s="4">
        <f>E47+E57</f>
        <v>89753.209999999992</v>
      </c>
      <c r="F59" s="4">
        <f>F47+F57</f>
        <v>49411.89</v>
      </c>
    </row>
    <row r="60" spans="1:6" x14ac:dyDescent="0.25">
      <c r="A60" s="3" t="s">
        <v>107</v>
      </c>
      <c r="B60" s="4">
        <f>SUM(B50:B58)</f>
        <v>166959.21</v>
      </c>
      <c r="C60" s="4">
        <f>SUM(C50:C58)</f>
        <v>166959.21</v>
      </c>
      <c r="D60" s="47"/>
      <c r="E60" s="51"/>
      <c r="F60" s="51"/>
    </row>
    <row r="61" spans="1:6" x14ac:dyDescent="0.25">
      <c r="A61" s="47"/>
      <c r="B61" s="51"/>
      <c r="C61" s="51"/>
      <c r="D61" s="53" t="s">
        <v>108</v>
      </c>
      <c r="E61" s="51"/>
      <c r="F61" s="51"/>
    </row>
    <row r="62" spans="1:6" x14ac:dyDescent="0.25">
      <c r="A62" s="3" t="s">
        <v>109</v>
      </c>
      <c r="B62" s="4">
        <f>SUM(B47+B60)</f>
        <v>656710.57999999996</v>
      </c>
      <c r="C62" s="4">
        <f>SUM(C47+C60)</f>
        <v>587023.29</v>
      </c>
      <c r="D62" s="47"/>
      <c r="E62" s="51"/>
      <c r="F62" s="51"/>
    </row>
    <row r="63" spans="1:6" x14ac:dyDescent="0.25">
      <c r="A63" s="47"/>
      <c r="B63" s="47"/>
      <c r="C63" s="47"/>
      <c r="D63" s="54" t="s">
        <v>110</v>
      </c>
      <c r="E63" s="49">
        <f>SUM(E64:E66)</f>
        <v>0</v>
      </c>
      <c r="F63" s="49">
        <f>SUM(F64:F66)</f>
        <v>166959.21</v>
      </c>
    </row>
    <row r="64" spans="1:6" x14ac:dyDescent="0.25">
      <c r="A64" s="47"/>
      <c r="B64" s="47"/>
      <c r="C64" s="47"/>
      <c r="D64" s="48" t="s">
        <v>111</v>
      </c>
      <c r="E64" s="49">
        <v>0</v>
      </c>
      <c r="F64" s="49">
        <v>166959.21</v>
      </c>
    </row>
    <row r="65" spans="1:6" x14ac:dyDescent="0.25">
      <c r="A65" s="47"/>
      <c r="B65" s="47"/>
      <c r="C65" s="47"/>
      <c r="D65" s="52" t="s">
        <v>112</v>
      </c>
      <c r="E65" s="49">
        <v>0</v>
      </c>
      <c r="F65" s="49">
        <v>0</v>
      </c>
    </row>
    <row r="66" spans="1:6" x14ac:dyDescent="0.25">
      <c r="A66" s="47"/>
      <c r="B66" s="47"/>
      <c r="C66" s="47"/>
      <c r="D66" s="48" t="s">
        <v>113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114</v>
      </c>
      <c r="E68" s="49">
        <f>SUM(E69:E73)</f>
        <v>566957.37</v>
      </c>
      <c r="F68" s="49">
        <f>SUM(F69:F73)</f>
        <v>370652.19</v>
      </c>
    </row>
    <row r="69" spans="1:6" x14ac:dyDescent="0.25">
      <c r="A69" s="55"/>
      <c r="B69" s="47"/>
      <c r="C69" s="47"/>
      <c r="D69" s="48" t="s">
        <v>115</v>
      </c>
      <c r="E69" s="49">
        <v>29345.97</v>
      </c>
      <c r="F69" s="49">
        <v>370652.19</v>
      </c>
    </row>
    <row r="70" spans="1:6" x14ac:dyDescent="0.25">
      <c r="A70" s="55"/>
      <c r="B70" s="47"/>
      <c r="C70" s="47"/>
      <c r="D70" s="48" t="s">
        <v>116</v>
      </c>
      <c r="E70" s="49">
        <v>537611.4</v>
      </c>
      <c r="F70" s="49">
        <v>0</v>
      </c>
    </row>
    <row r="71" spans="1:6" x14ac:dyDescent="0.25">
      <c r="A71" s="55"/>
      <c r="B71" s="47"/>
      <c r="C71" s="47"/>
      <c r="D71" s="48" t="s">
        <v>117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118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119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120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121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122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123</v>
      </c>
      <c r="E79" s="4">
        <f>E63+E68+E75</f>
        <v>566957.37</v>
      </c>
      <c r="F79" s="4">
        <f>F63+F68+F75</f>
        <v>537611.4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124</v>
      </c>
      <c r="E81" s="4">
        <f>E59+E79</f>
        <v>656710.57999999996</v>
      </c>
      <c r="F81" s="4">
        <f>F59+F79</f>
        <v>587023.29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12:C19 B21:C52 B55:C62 E12:F15 E65:F68 E64 E71:F81 F11 E17:F63 F16 F7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455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>INSTITUTO MUNICIPAL DE PLANEACION Y DESARROLLO DE APASEO EL GRANDE (a)</v>
      </c>
      <c r="B2" s="133"/>
      <c r="C2" s="133"/>
      <c r="D2" s="133"/>
      <c r="E2" s="133"/>
      <c r="F2" s="133"/>
      <c r="G2" s="134"/>
    </row>
    <row r="3" spans="1:7" x14ac:dyDescent="0.25">
      <c r="A3" s="135" t="s">
        <v>456</v>
      </c>
      <c r="B3" s="136"/>
      <c r="C3" s="136"/>
      <c r="D3" s="136"/>
      <c r="E3" s="136"/>
      <c r="F3" s="136"/>
      <c r="G3" s="137"/>
    </row>
    <row r="4" spans="1:7" x14ac:dyDescent="0.25">
      <c r="A4" s="135" t="s">
        <v>3</v>
      </c>
      <c r="B4" s="136"/>
      <c r="C4" s="136"/>
      <c r="D4" s="136"/>
      <c r="E4" s="136"/>
      <c r="F4" s="136"/>
      <c r="G4" s="137"/>
    </row>
    <row r="5" spans="1:7" x14ac:dyDescent="0.25">
      <c r="A5" s="135" t="s">
        <v>457</v>
      </c>
      <c r="B5" s="136"/>
      <c r="C5" s="136"/>
      <c r="D5" s="136"/>
      <c r="E5" s="136"/>
      <c r="F5" s="136"/>
      <c r="G5" s="137"/>
    </row>
    <row r="6" spans="1:7" x14ac:dyDescent="0.25">
      <c r="A6" s="164" t="s">
        <v>458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459</v>
      </c>
      <c r="C7" s="165"/>
      <c r="D7" s="165"/>
      <c r="E7" s="165"/>
      <c r="F7" s="165"/>
      <c r="G7" s="165"/>
    </row>
    <row r="8" spans="1:7" ht="30" x14ac:dyDescent="0.25">
      <c r="A8" s="73" t="s">
        <v>460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461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267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465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469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470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297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471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472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301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474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475</v>
      </c>
      <c r="B3" s="118"/>
      <c r="C3" s="118"/>
      <c r="D3" s="118"/>
      <c r="E3" s="118"/>
      <c r="F3" s="118"/>
      <c r="G3" s="119"/>
    </row>
    <row r="4" spans="1:7" x14ac:dyDescent="0.25">
      <c r="A4" s="117" t="s">
        <v>3</v>
      </c>
      <c r="B4" s="118"/>
      <c r="C4" s="118"/>
      <c r="D4" s="118"/>
      <c r="E4" s="118"/>
      <c r="F4" s="118"/>
      <c r="G4" s="119"/>
    </row>
    <row r="5" spans="1:7" x14ac:dyDescent="0.25">
      <c r="A5" s="117" t="s">
        <v>457</v>
      </c>
      <c r="B5" s="118"/>
      <c r="C5" s="118"/>
      <c r="D5" s="118"/>
      <c r="E5" s="118"/>
      <c r="F5" s="118"/>
      <c r="G5" s="119"/>
    </row>
    <row r="6" spans="1:7" x14ac:dyDescent="0.25">
      <c r="A6" s="168" t="s">
        <v>476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459</v>
      </c>
      <c r="C7" s="165"/>
      <c r="D7" s="165"/>
      <c r="E7" s="165"/>
      <c r="F7" s="165"/>
      <c r="G7" s="165"/>
    </row>
    <row r="8" spans="1:7" x14ac:dyDescent="0.25">
      <c r="A8" s="27" t="s">
        <v>477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480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481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486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480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481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484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488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486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489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490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491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1" t="s">
        <v>458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492</v>
      </c>
    </row>
    <row r="7" spans="1:7" x14ac:dyDescent="0.25">
      <c r="A7" s="64" t="s">
        <v>460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493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494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495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496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497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498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499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500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501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503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504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505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509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470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297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510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472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511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513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514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515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516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4" t="s">
        <v>476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517</v>
      </c>
    </row>
    <row r="7" spans="1:7" x14ac:dyDescent="0.25">
      <c r="A7" s="27" t="s">
        <v>477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480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481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482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483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484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485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486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480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481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482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483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484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518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513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514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519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>INSTITUTO MUNICIPAL DE PLANEACION Y DESARROLLO DE APASEO EL GRANDE (a)</v>
      </c>
      <c r="B2" s="138"/>
      <c r="C2" s="138"/>
      <c r="D2" s="138"/>
      <c r="E2" s="138"/>
      <c r="F2" s="139"/>
    </row>
    <row r="3" spans="1:6" ht="29.25" customHeight="1" x14ac:dyDescent="0.25">
      <c r="A3" s="140" t="s">
        <v>520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521</v>
      </c>
      <c r="C4" s="125" t="s">
        <v>522</v>
      </c>
      <c r="D4" s="125" t="s">
        <v>523</v>
      </c>
      <c r="E4" s="125" t="s">
        <v>524</v>
      </c>
      <c r="F4" s="125" t="s">
        <v>525</v>
      </c>
    </row>
    <row r="5" spans="1:6" ht="12.75" customHeight="1" x14ac:dyDescent="0.25">
      <c r="A5" s="19" t="s">
        <v>526</v>
      </c>
      <c r="B5" s="55"/>
      <c r="C5" s="55"/>
      <c r="D5" s="55"/>
      <c r="E5" s="55"/>
      <c r="F5" s="55"/>
    </row>
    <row r="6" spans="1:6" ht="30" x14ac:dyDescent="0.25">
      <c r="A6" s="61" t="s">
        <v>527</v>
      </c>
      <c r="B6" s="62"/>
      <c r="C6" s="62"/>
      <c r="D6" s="62"/>
      <c r="E6" s="62"/>
      <c r="F6" s="62"/>
    </row>
    <row r="7" spans="1:6" ht="15" x14ac:dyDescent="0.25">
      <c r="A7" s="61" t="s">
        <v>528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529</v>
      </c>
      <c r="B9" s="47"/>
      <c r="C9" s="47"/>
      <c r="D9" s="47"/>
      <c r="E9" s="47"/>
      <c r="F9" s="47"/>
    </row>
    <row r="10" spans="1:6" ht="15" x14ac:dyDescent="0.25">
      <c r="A10" s="61" t="s">
        <v>530</v>
      </c>
      <c r="B10" s="62"/>
      <c r="C10" s="62"/>
      <c r="D10" s="62"/>
      <c r="E10" s="62"/>
      <c r="F10" s="62"/>
    </row>
    <row r="11" spans="1:6" ht="15" x14ac:dyDescent="0.25">
      <c r="A11" s="83" t="s">
        <v>531</v>
      </c>
      <c r="B11" s="62"/>
      <c r="C11" s="62"/>
      <c r="D11" s="62"/>
      <c r="E11" s="62"/>
      <c r="F11" s="62"/>
    </row>
    <row r="12" spans="1:6" ht="15" x14ac:dyDescent="0.25">
      <c r="A12" s="83" t="s">
        <v>532</v>
      </c>
      <c r="B12" s="62"/>
      <c r="C12" s="62"/>
      <c r="D12" s="62"/>
      <c r="E12" s="62"/>
      <c r="F12" s="62"/>
    </row>
    <row r="13" spans="1:6" ht="15" x14ac:dyDescent="0.25">
      <c r="A13" s="83" t="s">
        <v>533</v>
      </c>
      <c r="B13" s="62"/>
      <c r="C13" s="62"/>
      <c r="D13" s="62"/>
      <c r="E13" s="62"/>
      <c r="F13" s="62"/>
    </row>
    <row r="14" spans="1:6" ht="15" x14ac:dyDescent="0.25">
      <c r="A14" s="61" t="s">
        <v>534</v>
      </c>
      <c r="B14" s="62"/>
      <c r="C14" s="62"/>
      <c r="D14" s="62"/>
      <c r="E14" s="62"/>
      <c r="F14" s="62"/>
    </row>
    <row r="15" spans="1:6" ht="15" x14ac:dyDescent="0.25">
      <c r="A15" s="83" t="s">
        <v>531</v>
      </c>
      <c r="B15" s="62"/>
      <c r="C15" s="62"/>
      <c r="D15" s="62"/>
      <c r="E15" s="62"/>
      <c r="F15" s="62"/>
    </row>
    <row r="16" spans="1:6" ht="15" x14ac:dyDescent="0.25">
      <c r="A16" s="83" t="s">
        <v>532</v>
      </c>
      <c r="B16" s="62"/>
      <c r="C16" s="62"/>
      <c r="D16" s="62"/>
      <c r="E16" s="62"/>
      <c r="F16" s="62"/>
    </row>
    <row r="17" spans="1:6" ht="15" x14ac:dyDescent="0.25">
      <c r="A17" s="83" t="s">
        <v>533</v>
      </c>
      <c r="B17" s="62"/>
      <c r="C17" s="62"/>
      <c r="D17" s="62"/>
      <c r="E17" s="62"/>
      <c r="F17" s="62"/>
    </row>
    <row r="18" spans="1:6" ht="15" x14ac:dyDescent="0.25">
      <c r="A18" s="61" t="s">
        <v>535</v>
      </c>
      <c r="B18" s="126"/>
      <c r="C18" s="62"/>
      <c r="D18" s="62"/>
      <c r="E18" s="62"/>
      <c r="F18" s="62"/>
    </row>
    <row r="19" spans="1:6" ht="15" x14ac:dyDescent="0.25">
      <c r="A19" s="61" t="s">
        <v>536</v>
      </c>
      <c r="B19" s="62"/>
      <c r="C19" s="62"/>
      <c r="D19" s="62"/>
      <c r="E19" s="62"/>
      <c r="F19" s="62"/>
    </row>
    <row r="20" spans="1:6" ht="30" x14ac:dyDescent="0.25">
      <c r="A20" s="61" t="s">
        <v>537</v>
      </c>
      <c r="B20" s="127"/>
      <c r="C20" s="127"/>
      <c r="D20" s="127"/>
      <c r="E20" s="127"/>
      <c r="F20" s="127"/>
    </row>
    <row r="21" spans="1:6" ht="30" x14ac:dyDescent="0.25">
      <c r="A21" s="61" t="s">
        <v>538</v>
      </c>
      <c r="B21" s="127"/>
      <c r="C21" s="127"/>
      <c r="D21" s="127"/>
      <c r="E21" s="127"/>
      <c r="F21" s="127"/>
    </row>
    <row r="22" spans="1:6" ht="30" x14ac:dyDescent="0.25">
      <c r="A22" s="61" t="s">
        <v>539</v>
      </c>
      <c r="B22" s="127"/>
      <c r="C22" s="127"/>
      <c r="D22" s="127"/>
      <c r="E22" s="127"/>
      <c r="F22" s="127"/>
    </row>
    <row r="23" spans="1:6" ht="15" x14ac:dyDescent="0.25">
      <c r="A23" s="61" t="s">
        <v>540</v>
      </c>
      <c r="B23" s="127"/>
      <c r="C23" s="127"/>
      <c r="D23" s="127"/>
      <c r="E23" s="127"/>
      <c r="F23" s="127"/>
    </row>
    <row r="24" spans="1:6" ht="15" x14ac:dyDescent="0.25">
      <c r="A24" s="61" t="s">
        <v>541</v>
      </c>
      <c r="B24" s="128"/>
      <c r="C24" s="62"/>
      <c r="D24" s="62"/>
      <c r="E24" s="62"/>
      <c r="F24" s="62"/>
    </row>
    <row r="25" spans="1:6" ht="15" x14ac:dyDescent="0.25">
      <c r="A25" s="61" t="s">
        <v>542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543</v>
      </c>
      <c r="B27" s="47"/>
      <c r="C27" s="47"/>
      <c r="D27" s="47"/>
      <c r="E27" s="47"/>
      <c r="F27" s="47"/>
    </row>
    <row r="28" spans="1:6" ht="15" x14ac:dyDescent="0.25">
      <c r="A28" s="61" t="s">
        <v>544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545</v>
      </c>
      <c r="B30" s="47"/>
      <c r="C30" s="47"/>
      <c r="D30" s="47"/>
      <c r="E30" s="47"/>
      <c r="F30" s="47"/>
    </row>
    <row r="31" spans="1:6" ht="15" x14ac:dyDescent="0.25">
      <c r="A31" s="61" t="s">
        <v>530</v>
      </c>
      <c r="B31" s="62"/>
      <c r="C31" s="62"/>
      <c r="D31" s="62"/>
      <c r="E31" s="62"/>
      <c r="F31" s="62"/>
    </row>
    <row r="32" spans="1:6" ht="15" x14ac:dyDescent="0.25">
      <c r="A32" s="61" t="s">
        <v>534</v>
      </c>
      <c r="B32" s="62"/>
      <c r="C32" s="62"/>
      <c r="D32" s="62"/>
      <c r="E32" s="62"/>
      <c r="F32" s="62"/>
    </row>
    <row r="33" spans="1:6" ht="15" x14ac:dyDescent="0.25">
      <c r="A33" s="61" t="s">
        <v>546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547</v>
      </c>
      <c r="B35" s="47"/>
      <c r="C35" s="47"/>
      <c r="D35" s="47"/>
      <c r="E35" s="47"/>
      <c r="F35" s="47"/>
    </row>
    <row r="36" spans="1:6" ht="15" x14ac:dyDescent="0.25">
      <c r="A36" s="61" t="s">
        <v>548</v>
      </c>
      <c r="B36" s="62"/>
      <c r="C36" s="62"/>
      <c r="D36" s="62"/>
      <c r="E36" s="62"/>
      <c r="F36" s="62"/>
    </row>
    <row r="37" spans="1:6" ht="15" x14ac:dyDescent="0.25">
      <c r="A37" s="61" t="s">
        <v>549</v>
      </c>
      <c r="B37" s="62"/>
      <c r="C37" s="62"/>
      <c r="D37" s="62"/>
      <c r="E37" s="62"/>
      <c r="F37" s="62"/>
    </row>
    <row r="38" spans="1:6" ht="15" x14ac:dyDescent="0.25">
      <c r="A38" s="61" t="s">
        <v>550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551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552</v>
      </c>
      <c r="B42" s="47"/>
      <c r="C42" s="47"/>
      <c r="D42" s="47"/>
      <c r="E42" s="47"/>
      <c r="F42" s="47"/>
    </row>
    <row r="43" spans="1:6" ht="15" x14ac:dyDescent="0.25">
      <c r="A43" s="61" t="s">
        <v>553</v>
      </c>
      <c r="B43" s="62"/>
      <c r="C43" s="62"/>
      <c r="D43" s="62"/>
      <c r="E43" s="62"/>
      <c r="F43" s="62"/>
    </row>
    <row r="44" spans="1:6" ht="15" x14ac:dyDescent="0.25">
      <c r="A44" s="61" t="s">
        <v>554</v>
      </c>
      <c r="B44" s="62"/>
      <c r="C44" s="62"/>
      <c r="D44" s="62"/>
      <c r="E44" s="62"/>
      <c r="F44" s="62"/>
    </row>
    <row r="45" spans="1:6" ht="15" x14ac:dyDescent="0.25">
      <c r="A45" s="61" t="s">
        <v>555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556</v>
      </c>
      <c r="B47" s="47"/>
      <c r="C47" s="47"/>
      <c r="D47" s="47"/>
      <c r="E47" s="47"/>
      <c r="F47" s="47"/>
    </row>
    <row r="48" spans="1:6" ht="15" x14ac:dyDescent="0.25">
      <c r="A48" s="61" t="s">
        <v>554</v>
      </c>
      <c r="B48" s="127"/>
      <c r="C48" s="127"/>
      <c r="D48" s="127"/>
      <c r="E48" s="127"/>
      <c r="F48" s="127"/>
    </row>
    <row r="49" spans="1:6" ht="15" x14ac:dyDescent="0.25">
      <c r="A49" s="61" t="s">
        <v>555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557</v>
      </c>
      <c r="B51" s="47"/>
      <c r="C51" s="47"/>
      <c r="D51" s="47"/>
      <c r="E51" s="47"/>
      <c r="F51" s="47"/>
    </row>
    <row r="52" spans="1:6" ht="15" x14ac:dyDescent="0.25">
      <c r="A52" s="61" t="s">
        <v>554</v>
      </c>
      <c r="B52" s="62"/>
      <c r="C52" s="62"/>
      <c r="D52" s="62"/>
      <c r="E52" s="62"/>
      <c r="F52" s="62"/>
    </row>
    <row r="53" spans="1:6" ht="15" x14ac:dyDescent="0.25">
      <c r="A53" s="61" t="s">
        <v>555</v>
      </c>
      <c r="B53" s="62"/>
      <c r="C53" s="62"/>
      <c r="D53" s="62"/>
      <c r="E53" s="62"/>
      <c r="F53" s="62"/>
    </row>
    <row r="54" spans="1:6" ht="15" x14ac:dyDescent="0.25">
      <c r="A54" s="61" t="s">
        <v>558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559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554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555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560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561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562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563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564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565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110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125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126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1'!A4</f>
        <v>Al 31 de Diciembre de 2022 y al 31 de Marzo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3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136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137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138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139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140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141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142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143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144</v>
      </c>
      <c r="B18" s="4">
        <v>0</v>
      </c>
      <c r="C18" s="112"/>
      <c r="D18" s="112"/>
      <c r="E18" s="112"/>
      <c r="F18" s="4">
        <v>0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145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154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155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163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164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165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154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70" workbookViewId="0">
      <selection activeCell="K21" sqref="K21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166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168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3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180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181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182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183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184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154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185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186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187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188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189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190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67" zoomScaleNormal="53" workbookViewId="0">
      <selection activeCell="D21" sqref="D2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191</v>
      </c>
      <c r="B1" s="148"/>
      <c r="C1" s="148"/>
      <c r="D1" s="149"/>
    </row>
    <row r="2" spans="1:4" x14ac:dyDescent="0.25">
      <c r="A2" s="114" t="str">
        <f>'Formato 1'!A2</f>
        <v>INSTITUTO MUNICIPAL DE PLANEACION Y DESARROLLO DE APASEO EL GRANDE (a)</v>
      </c>
      <c r="B2" s="115"/>
      <c r="C2" s="115"/>
      <c r="D2" s="116"/>
    </row>
    <row r="3" spans="1:4" x14ac:dyDescent="0.25">
      <c r="A3" s="117" t="s">
        <v>192</v>
      </c>
      <c r="B3" s="118"/>
      <c r="C3" s="118"/>
      <c r="D3" s="119"/>
    </row>
    <row r="4" spans="1:4" x14ac:dyDescent="0.25">
      <c r="A4" s="117" t="str">
        <f>'Formato 3'!A4</f>
        <v>Del 1 de Enero al 31 de Marzo de 2023 (b)</v>
      </c>
      <c r="B4" s="118"/>
      <c r="C4" s="118"/>
      <c r="D4" s="119"/>
    </row>
    <row r="5" spans="1:4" x14ac:dyDescent="0.25">
      <c r="A5" s="120" t="s">
        <v>3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5">
        <f>SUM(B9:B11)</f>
        <v>2734028.92</v>
      </c>
      <c r="C8" s="15">
        <f>SUM(C9:C11)</f>
        <v>575863.62</v>
      </c>
      <c r="D8" s="15">
        <f>SUM(D9:D11)</f>
        <v>575863.62</v>
      </c>
    </row>
    <row r="9" spans="1:4" x14ac:dyDescent="0.25">
      <c r="A9" s="60" t="s">
        <v>197</v>
      </c>
      <c r="B9" s="97">
        <v>2734028.92</v>
      </c>
      <c r="C9" s="97">
        <v>575863.62</v>
      </c>
      <c r="D9" s="97">
        <v>575863.62</v>
      </c>
    </row>
    <row r="10" spans="1:4" x14ac:dyDescent="0.25">
      <c r="A10" s="60" t="s">
        <v>198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199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200</v>
      </c>
      <c r="B13" s="15">
        <f>B14+B15</f>
        <v>541048.91</v>
      </c>
      <c r="C13" s="15">
        <f>C14+C15</f>
        <v>546375.30000000005</v>
      </c>
      <c r="D13" s="15">
        <f>D14+D15</f>
        <v>541048.91</v>
      </c>
    </row>
    <row r="14" spans="1:4" x14ac:dyDescent="0.25">
      <c r="A14" s="60" t="s">
        <v>201</v>
      </c>
      <c r="B14" s="97">
        <v>541048.91</v>
      </c>
      <c r="C14" s="97">
        <v>546375.30000000005</v>
      </c>
      <c r="D14" s="97">
        <v>541048.91</v>
      </c>
    </row>
    <row r="15" spans="1:4" x14ac:dyDescent="0.25">
      <c r="A15" s="60" t="s">
        <v>202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203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60" t="s">
        <v>204</v>
      </c>
      <c r="B18" s="17">
        <v>366</v>
      </c>
      <c r="C18" s="49">
        <v>0</v>
      </c>
      <c r="D18" s="49">
        <v>0</v>
      </c>
    </row>
    <row r="19" spans="1:4" x14ac:dyDescent="0.25">
      <c r="A19" s="60" t="s">
        <v>205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206</v>
      </c>
      <c r="B21" s="15">
        <f>B8-B13+B17</f>
        <v>2192980.0099999998</v>
      </c>
      <c r="C21" s="15">
        <f>C8-C13+C17</f>
        <v>29488.319999999949</v>
      </c>
      <c r="D21" s="15">
        <f>D8-D13+D17</f>
        <v>34814.709999999963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207</v>
      </c>
      <c r="B23" s="15">
        <f>B21-B11</f>
        <v>2192980.0099999998</v>
      </c>
      <c r="C23" s="15">
        <f>C21-C11</f>
        <v>29488.319999999949</v>
      </c>
      <c r="D23" s="15">
        <f>D21-D11</f>
        <v>34814.709999999963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208</v>
      </c>
      <c r="B25" s="15">
        <f>B23-B17</f>
        <v>2192980.0099999998</v>
      </c>
      <c r="C25" s="15">
        <f>C23-C17</f>
        <v>29488.319999999949</v>
      </c>
      <c r="D25" s="15">
        <f>D23-D17</f>
        <v>34814.709999999963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213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214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215</v>
      </c>
      <c r="B33" s="4">
        <f>B25+B29</f>
        <v>2192980.0099999998</v>
      </c>
      <c r="C33" s="4">
        <f>C25+C29</f>
        <v>29488.319999999949</v>
      </c>
      <c r="D33" s="4">
        <f>D25+D29</f>
        <v>34814.709999999963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218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219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221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222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8" t="s">
        <v>224</v>
      </c>
      <c r="B48" s="99">
        <f>B9</f>
        <v>2734028.92</v>
      </c>
      <c r="C48" s="99">
        <f>C9</f>
        <v>575863.62</v>
      </c>
      <c r="D48" s="99">
        <f>D9</f>
        <v>575863.62</v>
      </c>
    </row>
    <row r="49" spans="1:4" x14ac:dyDescent="0.25">
      <c r="A49" s="22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218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221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201</v>
      </c>
      <c r="B53" s="49">
        <f>B14</f>
        <v>541048.91</v>
      </c>
      <c r="C53" s="49">
        <f>C14</f>
        <v>546375.30000000005</v>
      </c>
      <c r="D53" s="49">
        <f>D14</f>
        <v>541048.91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204</v>
      </c>
      <c r="B55" s="23">
        <v>0</v>
      </c>
      <c r="C55" s="49">
        <f>C18</f>
        <v>0</v>
      </c>
      <c r="D55" s="49">
        <f>D18</f>
        <v>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226</v>
      </c>
      <c r="B57" s="4">
        <f>B48+B49-B53+B55</f>
        <v>2192980.0099999998</v>
      </c>
      <c r="C57" s="4">
        <f>C48+C49-C53+C55</f>
        <v>29488.319999999949</v>
      </c>
      <c r="D57" s="4">
        <f>D48+D49-D53+D55</f>
        <v>34814.709999999963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227</v>
      </c>
      <c r="B59" s="4">
        <f>B57-B49</f>
        <v>2192980.0099999998</v>
      </c>
      <c r="C59" s="4">
        <f>C57-C49</f>
        <v>29488.319999999949</v>
      </c>
      <c r="D59" s="4">
        <f>D57-D49</f>
        <v>34814.709999999963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8" t="s">
        <v>198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228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219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222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229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205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230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231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9:D25 C18:D18 C10:D10 B15:D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6" zoomScaleNormal="115" workbookViewId="0">
      <selection activeCell="F15" sqref="F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232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233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Marzo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3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234</v>
      </c>
      <c r="B6" s="152" t="s">
        <v>235</v>
      </c>
      <c r="C6" s="152"/>
      <c r="D6" s="152"/>
      <c r="E6" s="152"/>
      <c r="F6" s="152"/>
      <c r="G6" s="152" t="s">
        <v>236</v>
      </c>
    </row>
    <row r="7" spans="1:7" ht="30" x14ac:dyDescent="0.25">
      <c r="A7" s="151"/>
      <c r="B7" s="26" t="s">
        <v>237</v>
      </c>
      <c r="C7" s="7" t="s">
        <v>238</v>
      </c>
      <c r="D7" s="26" t="s">
        <v>239</v>
      </c>
      <c r="E7" s="26" t="s">
        <v>194</v>
      </c>
      <c r="F7" s="26" t="s">
        <v>240</v>
      </c>
      <c r="G7" s="152"/>
    </row>
    <row r="8" spans="1:7" x14ac:dyDescent="0.25">
      <c r="A8" s="27" t="s">
        <v>241</v>
      </c>
      <c r="B8" s="94"/>
      <c r="C8" s="94"/>
      <c r="D8" s="94"/>
      <c r="E8" s="94"/>
      <c r="F8" s="94"/>
      <c r="G8" s="94"/>
    </row>
    <row r="9" spans="1:7" x14ac:dyDescent="0.25">
      <c r="A9" s="60" t="s">
        <v>242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243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244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245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246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f t="shared" si="0"/>
        <v>0</v>
      </c>
    </row>
    <row r="14" spans="1:7" x14ac:dyDescent="0.25">
      <c r="A14" s="60" t="s">
        <v>247</v>
      </c>
      <c r="B14" s="49">
        <v>0</v>
      </c>
      <c r="C14" s="49">
        <v>0</v>
      </c>
      <c r="D14" s="49">
        <v>0</v>
      </c>
      <c r="E14" s="49">
        <v>0</v>
      </c>
      <c r="F14" s="49">
        <v>819</v>
      </c>
      <c r="G14" s="49">
        <f t="shared" si="0"/>
        <v>819</v>
      </c>
    </row>
    <row r="15" spans="1:7" x14ac:dyDescent="0.25">
      <c r="A15" s="60" t="s">
        <v>248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f t="shared" si="0"/>
        <v>0</v>
      </c>
    </row>
    <row r="16" spans="1:7" x14ac:dyDescent="0.25">
      <c r="A16" s="95" t="s">
        <v>249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250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251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252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253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254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255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259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260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261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262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4">F30-B30</f>
        <v>0</v>
      </c>
    </row>
    <row r="31" spans="1:7" x14ac:dyDescent="0.25">
      <c r="A31" s="80" t="s">
        <v>264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265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266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267</v>
      </c>
      <c r="B34" s="49">
        <v>2734028.82</v>
      </c>
      <c r="C34" s="49">
        <v>433903.22</v>
      </c>
      <c r="D34" s="49">
        <v>0</v>
      </c>
      <c r="E34" s="49">
        <v>575031.39</v>
      </c>
      <c r="F34" s="49">
        <v>575863.62</v>
      </c>
      <c r="G34" s="49">
        <f t="shared" si="4"/>
        <v>-2158165.1999999997</v>
      </c>
    </row>
    <row r="35" spans="1:7" ht="14.45" customHeight="1" x14ac:dyDescent="0.25">
      <c r="A35" s="60" t="s">
        <v>268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269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270</v>
      </c>
      <c r="B37" s="49">
        <f t="shared" ref="B37:G37" si="6">B38+B39</f>
        <v>5000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-5000</v>
      </c>
    </row>
    <row r="38" spans="1:7" x14ac:dyDescent="0.25">
      <c r="A38" s="80" t="s">
        <v>271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272</v>
      </c>
      <c r="B39" s="49">
        <v>5000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-5000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273</v>
      </c>
      <c r="B41" s="4">
        <f t="shared" ref="B41:G41" si="7">SUM(B9,B10,B11,B12,B13,B14,B15,B16,B28,B34,B35,B37)</f>
        <v>2739028.82</v>
      </c>
      <c r="C41" s="4">
        <f t="shared" si="7"/>
        <v>433903.22</v>
      </c>
      <c r="D41" s="4">
        <f t="shared" si="7"/>
        <v>0</v>
      </c>
      <c r="E41" s="4">
        <f t="shared" si="7"/>
        <v>575031.39</v>
      </c>
      <c r="F41" s="4">
        <f t="shared" si="7"/>
        <v>576682.62</v>
      </c>
      <c r="G41" s="4">
        <f t="shared" si="7"/>
        <v>-2162346.1999999997</v>
      </c>
    </row>
    <row r="42" spans="1:7" x14ac:dyDescent="0.25">
      <c r="A42" s="3" t="s">
        <v>274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275</v>
      </c>
      <c r="B44" s="51"/>
      <c r="C44" s="51"/>
      <c r="D44" s="51"/>
      <c r="E44" s="51"/>
      <c r="F44" s="51"/>
      <c r="G44" s="51"/>
    </row>
    <row r="45" spans="1:7" x14ac:dyDescent="0.25">
      <c r="A45" s="60" t="s">
        <v>276</v>
      </c>
      <c r="B45" s="49">
        <f t="shared" ref="B45:G45" si="8">SUM(B46:B53)</f>
        <v>0</v>
      </c>
      <c r="C45" s="49">
        <f t="shared" si="8"/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</row>
    <row r="46" spans="1:7" x14ac:dyDescent="0.25">
      <c r="A46" s="83" t="s">
        <v>277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278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9">F47-B47</f>
        <v>0</v>
      </c>
    </row>
    <row r="48" spans="1:7" x14ac:dyDescent="0.25">
      <c r="A48" s="83" t="s">
        <v>279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x14ac:dyDescent="0.25">
      <c r="A49" s="83" t="s">
        <v>280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281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282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x14ac:dyDescent="0.25">
      <c r="A52" s="84" t="s">
        <v>283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284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285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4" t="s">
        <v>286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287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3" t="s">
        <v>288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289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290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3" t="s">
        <v>291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292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294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3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60" t="s">
        <v>297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298</v>
      </c>
      <c r="B70" s="4">
        <f t="shared" ref="B70:G70" si="16">B41+B65+B67</f>
        <v>2739028.82</v>
      </c>
      <c r="C70" s="4">
        <f t="shared" si="16"/>
        <v>433903.22</v>
      </c>
      <c r="D70" s="4">
        <f t="shared" si="16"/>
        <v>0</v>
      </c>
      <c r="E70" s="4">
        <f t="shared" si="16"/>
        <v>575031.39</v>
      </c>
      <c r="F70" s="4">
        <f t="shared" si="16"/>
        <v>576682.62</v>
      </c>
      <c r="G70" s="4">
        <f t="shared" si="16"/>
        <v>-2162346.1999999997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299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300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301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37 B40:F58 C38:F38 C39:F39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85" zoomScaleNormal="85" workbookViewId="0">
      <selection activeCell="F39" sqref="F3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303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29"/>
    </row>
    <row r="3" spans="1:7" x14ac:dyDescent="0.25">
      <c r="A3" s="130" t="s">
        <v>304</v>
      </c>
      <c r="B3" s="130"/>
      <c r="C3" s="130"/>
      <c r="D3" s="130"/>
      <c r="E3" s="130"/>
      <c r="F3" s="130"/>
      <c r="G3" s="130"/>
    </row>
    <row r="4" spans="1:7" x14ac:dyDescent="0.25">
      <c r="A4" s="130" t="s">
        <v>305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Marzo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3</v>
      </c>
      <c r="B6" s="131"/>
      <c r="C6" s="131"/>
      <c r="D6" s="131"/>
      <c r="E6" s="131"/>
      <c r="F6" s="131"/>
      <c r="G6" s="131"/>
    </row>
    <row r="7" spans="1:7" x14ac:dyDescent="0.25">
      <c r="A7" s="153" t="s">
        <v>7</v>
      </c>
      <c r="B7" s="153" t="s">
        <v>306</v>
      </c>
      <c r="C7" s="153"/>
      <c r="D7" s="153"/>
      <c r="E7" s="153"/>
      <c r="F7" s="153"/>
      <c r="G7" s="154" t="s">
        <v>307</v>
      </c>
    </row>
    <row r="8" spans="1:7" ht="30" x14ac:dyDescent="0.25">
      <c r="A8" s="153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53"/>
    </row>
    <row r="9" spans="1:7" x14ac:dyDescent="0.25">
      <c r="A9" s="28" t="s">
        <v>312</v>
      </c>
      <c r="B9" s="86">
        <f t="shared" ref="B9:G9" si="0">SUM(B10,B18,B28,B38,B48,B58,B62,B71,B75)</f>
        <v>2300125.58</v>
      </c>
      <c r="C9" s="86">
        <f t="shared" si="0"/>
        <v>433903.22</v>
      </c>
      <c r="D9" s="86">
        <f t="shared" si="0"/>
        <v>2734028.8000000003</v>
      </c>
      <c r="E9" s="86">
        <f t="shared" si="0"/>
        <v>546375.28</v>
      </c>
      <c r="F9" s="86">
        <f t="shared" si="0"/>
        <v>541048.91</v>
      </c>
      <c r="G9" s="86">
        <f t="shared" si="0"/>
        <v>2187653.5200000005</v>
      </c>
    </row>
    <row r="10" spans="1:7" x14ac:dyDescent="0.25">
      <c r="A10" s="87" t="s">
        <v>313</v>
      </c>
      <c r="B10" s="86">
        <f t="shared" ref="B10:G10" si="1">SUM(B11:B17)</f>
        <v>1655233.44</v>
      </c>
      <c r="C10" s="86">
        <f t="shared" si="1"/>
        <v>217961.4</v>
      </c>
      <c r="D10" s="86">
        <f t="shared" si="1"/>
        <v>1873194.84</v>
      </c>
      <c r="E10" s="86">
        <f t="shared" si="1"/>
        <v>441705.96</v>
      </c>
      <c r="F10" s="86">
        <f t="shared" si="1"/>
        <v>441563.83</v>
      </c>
      <c r="G10" s="86">
        <f t="shared" si="1"/>
        <v>1431488.8800000004</v>
      </c>
    </row>
    <row r="11" spans="1:7" x14ac:dyDescent="0.25">
      <c r="A11" s="88" t="s">
        <v>314</v>
      </c>
      <c r="B11" s="77">
        <v>1221663.08</v>
      </c>
      <c r="C11" s="77">
        <v>208004.56</v>
      </c>
      <c r="D11" s="77">
        <f>+B11+C11</f>
        <v>1429667.6400000001</v>
      </c>
      <c r="E11" s="77">
        <v>204525.67</v>
      </c>
      <c r="F11" s="77">
        <v>204525.75</v>
      </c>
      <c r="G11" s="77">
        <f>D11-E11</f>
        <v>1225141.9700000002</v>
      </c>
    </row>
    <row r="12" spans="1:7" x14ac:dyDescent="0.25">
      <c r="A12" s="88" t="s">
        <v>315</v>
      </c>
      <c r="B12" s="77">
        <v>0</v>
      </c>
      <c r="C12" s="77">
        <v>0</v>
      </c>
      <c r="D12" s="77">
        <f t="shared" ref="D12:D17" si="2">+B12+C12</f>
        <v>0</v>
      </c>
      <c r="E12" s="77">
        <v>0</v>
      </c>
      <c r="F12" s="77">
        <v>0</v>
      </c>
      <c r="G12" s="77">
        <f t="shared" ref="G12:G17" si="3">D12-E12</f>
        <v>0</v>
      </c>
    </row>
    <row r="13" spans="1:7" x14ac:dyDescent="0.25">
      <c r="A13" s="88" t="s">
        <v>316</v>
      </c>
      <c r="B13" s="77">
        <v>0</v>
      </c>
      <c r="C13" s="77">
        <v>0</v>
      </c>
      <c r="D13" s="77">
        <f t="shared" si="2"/>
        <v>0</v>
      </c>
      <c r="E13" s="77">
        <v>14831.53</v>
      </c>
      <c r="F13" s="77">
        <v>14831.53</v>
      </c>
      <c r="G13" s="77">
        <f t="shared" si="3"/>
        <v>-14831.53</v>
      </c>
    </row>
    <row r="14" spans="1:7" x14ac:dyDescent="0.25">
      <c r="A14" s="88" t="s">
        <v>317</v>
      </c>
      <c r="B14" s="77">
        <v>143318.46</v>
      </c>
      <c r="C14" s="77">
        <v>0</v>
      </c>
      <c r="D14" s="77">
        <f t="shared" si="2"/>
        <v>143318.46</v>
      </c>
      <c r="E14" s="77">
        <v>13423.85</v>
      </c>
      <c r="F14" s="77">
        <v>13423.85</v>
      </c>
      <c r="G14" s="77">
        <f t="shared" si="3"/>
        <v>129894.60999999999</v>
      </c>
    </row>
    <row r="15" spans="1:7" x14ac:dyDescent="0.25">
      <c r="A15" s="88" t="s">
        <v>318</v>
      </c>
      <c r="B15" s="77">
        <v>31013.16</v>
      </c>
      <c r="C15" s="77">
        <v>0</v>
      </c>
      <c r="D15" s="77">
        <f t="shared" si="2"/>
        <v>31013.16</v>
      </c>
      <c r="E15" s="77">
        <v>158546.16</v>
      </c>
      <c r="F15" s="77">
        <v>158546.18</v>
      </c>
      <c r="G15" s="77">
        <f t="shared" si="3"/>
        <v>-127533</v>
      </c>
    </row>
    <row r="16" spans="1:7" x14ac:dyDescent="0.25">
      <c r="A16" s="88" t="s">
        <v>319</v>
      </c>
      <c r="B16" s="77">
        <v>0</v>
      </c>
      <c r="C16" s="77">
        <v>0</v>
      </c>
      <c r="D16" s="77">
        <f t="shared" si="2"/>
        <v>0</v>
      </c>
      <c r="E16" s="77">
        <v>0</v>
      </c>
      <c r="F16" s="77">
        <v>0</v>
      </c>
      <c r="G16" s="77">
        <f t="shared" si="3"/>
        <v>0</v>
      </c>
    </row>
    <row r="17" spans="1:7" x14ac:dyDescent="0.25">
      <c r="A17" s="88" t="s">
        <v>320</v>
      </c>
      <c r="B17" s="77">
        <v>259238.74</v>
      </c>
      <c r="C17" s="77">
        <v>9956.84</v>
      </c>
      <c r="D17" s="77">
        <f t="shared" si="2"/>
        <v>269195.58</v>
      </c>
      <c r="E17" s="77">
        <v>50378.75</v>
      </c>
      <c r="F17" s="77">
        <v>50236.52</v>
      </c>
      <c r="G17" s="77">
        <f t="shared" si="3"/>
        <v>218816.83000000002</v>
      </c>
    </row>
    <row r="18" spans="1:7" x14ac:dyDescent="0.25">
      <c r="A18" s="87" t="s">
        <v>321</v>
      </c>
      <c r="B18" s="86">
        <f t="shared" ref="B18:G18" si="4">SUM(B19:B27)</f>
        <v>94698.67</v>
      </c>
      <c r="C18" s="86">
        <f t="shared" si="4"/>
        <v>40381.649999999994</v>
      </c>
      <c r="D18" s="86">
        <f t="shared" si="4"/>
        <v>135080.32000000001</v>
      </c>
      <c r="E18" s="86">
        <f t="shared" si="4"/>
        <v>17032.54</v>
      </c>
      <c r="F18" s="86">
        <f t="shared" si="4"/>
        <v>14981.64</v>
      </c>
      <c r="G18" s="86">
        <f t="shared" si="4"/>
        <v>118047.78</v>
      </c>
    </row>
    <row r="19" spans="1:7" x14ac:dyDescent="0.25">
      <c r="A19" s="88" t="s">
        <v>322</v>
      </c>
      <c r="B19" s="77">
        <v>50826.17</v>
      </c>
      <c r="C19" s="77">
        <v>11700</v>
      </c>
      <c r="D19" s="77">
        <f>+B19+C19</f>
        <v>62526.17</v>
      </c>
      <c r="E19" s="77">
        <v>12793.44</v>
      </c>
      <c r="F19" s="77">
        <v>12793.44</v>
      </c>
      <c r="G19" s="77">
        <f>D19-E19</f>
        <v>49732.729999999996</v>
      </c>
    </row>
    <row r="20" spans="1:7" x14ac:dyDescent="0.25">
      <c r="A20" s="88" t="s">
        <v>323</v>
      </c>
      <c r="B20" s="77">
        <v>1000</v>
      </c>
      <c r="C20" s="77">
        <v>0</v>
      </c>
      <c r="D20" s="77">
        <f t="shared" ref="D20:D27" si="5">+B20+C20</f>
        <v>1000</v>
      </c>
      <c r="E20" s="77">
        <v>620.6</v>
      </c>
      <c r="F20" s="77">
        <v>620.4</v>
      </c>
      <c r="G20" s="77">
        <f t="shared" ref="G20:G27" si="6">D20-E20</f>
        <v>379.4</v>
      </c>
    </row>
    <row r="21" spans="1:7" x14ac:dyDescent="0.25">
      <c r="A21" s="88" t="s">
        <v>324</v>
      </c>
      <c r="B21" s="77">
        <v>0</v>
      </c>
      <c r="C21" s="77">
        <v>0</v>
      </c>
      <c r="D21" s="77">
        <f t="shared" si="5"/>
        <v>0</v>
      </c>
      <c r="E21" s="77">
        <v>0</v>
      </c>
      <c r="F21" s="77">
        <v>0</v>
      </c>
      <c r="G21" s="77">
        <f t="shared" si="6"/>
        <v>0</v>
      </c>
    </row>
    <row r="22" spans="1:7" x14ac:dyDescent="0.25">
      <c r="A22" s="88" t="s">
        <v>325</v>
      </c>
      <c r="B22" s="77">
        <v>3500</v>
      </c>
      <c r="C22" s="77">
        <v>2500</v>
      </c>
      <c r="D22" s="77">
        <f t="shared" si="5"/>
        <v>6000</v>
      </c>
      <c r="E22" s="77">
        <v>0</v>
      </c>
      <c r="F22" s="77">
        <v>0</v>
      </c>
      <c r="G22" s="77">
        <f t="shared" si="6"/>
        <v>6000</v>
      </c>
    </row>
    <row r="23" spans="1:7" x14ac:dyDescent="0.25">
      <c r="A23" s="88" t="s">
        <v>326</v>
      </c>
      <c r="B23" s="77">
        <v>0</v>
      </c>
      <c r="C23" s="77">
        <v>0</v>
      </c>
      <c r="D23" s="77">
        <f t="shared" si="5"/>
        <v>0</v>
      </c>
      <c r="E23" s="77">
        <v>0</v>
      </c>
      <c r="F23" s="77">
        <v>0</v>
      </c>
      <c r="G23" s="77">
        <f t="shared" si="6"/>
        <v>0</v>
      </c>
    </row>
    <row r="24" spans="1:7" x14ac:dyDescent="0.25">
      <c r="A24" s="88" t="s">
        <v>327</v>
      </c>
      <c r="B24" s="77">
        <v>29260.5</v>
      </c>
      <c r="C24" s="77">
        <v>423.8</v>
      </c>
      <c r="D24" s="77">
        <f t="shared" si="5"/>
        <v>29684.3</v>
      </c>
      <c r="E24" s="77">
        <v>2482.5</v>
      </c>
      <c r="F24" s="77">
        <v>431.8</v>
      </c>
      <c r="G24" s="77">
        <f t="shared" si="6"/>
        <v>27201.8</v>
      </c>
    </row>
    <row r="25" spans="1:7" x14ac:dyDescent="0.25">
      <c r="A25" s="88" t="s">
        <v>328</v>
      </c>
      <c r="B25" s="77">
        <v>0</v>
      </c>
      <c r="C25" s="77">
        <v>7000</v>
      </c>
      <c r="D25" s="77">
        <f t="shared" si="5"/>
        <v>7000</v>
      </c>
      <c r="E25" s="77">
        <v>0</v>
      </c>
      <c r="F25" s="77">
        <v>0</v>
      </c>
      <c r="G25" s="77">
        <f t="shared" si="6"/>
        <v>7000</v>
      </c>
    </row>
    <row r="26" spans="1:7" x14ac:dyDescent="0.25">
      <c r="A26" s="88" t="s">
        <v>329</v>
      </c>
      <c r="B26" s="77">
        <v>0</v>
      </c>
      <c r="C26" s="77">
        <v>0</v>
      </c>
      <c r="D26" s="77">
        <f t="shared" si="5"/>
        <v>0</v>
      </c>
      <c r="E26" s="77">
        <v>0</v>
      </c>
      <c r="F26" s="77">
        <v>0</v>
      </c>
      <c r="G26" s="77">
        <f t="shared" si="6"/>
        <v>0</v>
      </c>
    </row>
    <row r="27" spans="1:7" x14ac:dyDescent="0.25">
      <c r="A27" s="88" t="s">
        <v>330</v>
      </c>
      <c r="B27" s="77">
        <v>10112</v>
      </c>
      <c r="C27" s="77">
        <v>18757.849999999999</v>
      </c>
      <c r="D27" s="77">
        <f t="shared" si="5"/>
        <v>28869.85</v>
      </c>
      <c r="E27" s="77">
        <v>1136</v>
      </c>
      <c r="F27" s="77">
        <v>1136</v>
      </c>
      <c r="G27" s="77">
        <f t="shared" si="6"/>
        <v>27733.85</v>
      </c>
    </row>
    <row r="28" spans="1:7" x14ac:dyDescent="0.25">
      <c r="A28" s="87" t="s">
        <v>331</v>
      </c>
      <c r="B28" s="86">
        <f t="shared" ref="B28:G28" si="7">SUM(B29:B37)</f>
        <v>317114.74000000005</v>
      </c>
      <c r="C28" s="86">
        <f t="shared" si="7"/>
        <v>42163.7</v>
      </c>
      <c r="D28" s="86">
        <f t="shared" si="7"/>
        <v>359278.44</v>
      </c>
      <c r="E28" s="86">
        <f t="shared" si="7"/>
        <v>87636.779999999984</v>
      </c>
      <c r="F28" s="86">
        <f t="shared" si="7"/>
        <v>84503.439999999988</v>
      </c>
      <c r="G28" s="86">
        <f t="shared" si="7"/>
        <v>271641.66000000003</v>
      </c>
    </row>
    <row r="29" spans="1:7" x14ac:dyDescent="0.25">
      <c r="A29" s="88" t="s">
        <v>332</v>
      </c>
      <c r="B29" s="77">
        <v>34200</v>
      </c>
      <c r="C29" s="77">
        <v>0</v>
      </c>
      <c r="D29" s="77">
        <f>+B29+C29</f>
        <v>34200</v>
      </c>
      <c r="E29" s="77">
        <v>3551</v>
      </c>
      <c r="F29" s="77">
        <v>3551</v>
      </c>
      <c r="G29" s="77">
        <f>D29-E29</f>
        <v>30649</v>
      </c>
    </row>
    <row r="30" spans="1:7" x14ac:dyDescent="0.25">
      <c r="A30" s="88" t="s">
        <v>333</v>
      </c>
      <c r="B30" s="77">
        <v>192569.28</v>
      </c>
      <c r="C30" s="77">
        <v>0</v>
      </c>
      <c r="D30" s="77">
        <f t="shared" ref="D30:D57" si="8">+B30+C30</f>
        <v>192569.28</v>
      </c>
      <c r="E30" s="77">
        <v>50549.43</v>
      </c>
      <c r="F30" s="77">
        <v>50549.43</v>
      </c>
      <c r="G30" s="77">
        <f t="shared" ref="G30:G37" si="9">D30-E30</f>
        <v>142019.85</v>
      </c>
    </row>
    <row r="31" spans="1:7" x14ac:dyDescent="0.25">
      <c r="A31" s="88" t="s">
        <v>334</v>
      </c>
      <c r="B31" s="77">
        <v>22827.9</v>
      </c>
      <c r="C31" s="77">
        <v>4763.7</v>
      </c>
      <c r="D31" s="77">
        <f t="shared" si="8"/>
        <v>27591.600000000002</v>
      </c>
      <c r="E31" s="77">
        <v>16556.740000000002</v>
      </c>
      <c r="F31" s="77">
        <v>16556.740000000002</v>
      </c>
      <c r="G31" s="77">
        <f t="shared" si="9"/>
        <v>11034.86</v>
      </c>
    </row>
    <row r="32" spans="1:7" x14ac:dyDescent="0.25">
      <c r="A32" s="88" t="s">
        <v>335</v>
      </c>
      <c r="B32" s="77">
        <v>1500</v>
      </c>
      <c r="C32" s="77">
        <v>0</v>
      </c>
      <c r="D32" s="77">
        <f t="shared" si="8"/>
        <v>1500</v>
      </c>
      <c r="E32" s="77">
        <v>525.87</v>
      </c>
      <c r="F32" s="77">
        <v>525.87</v>
      </c>
      <c r="G32" s="77">
        <f t="shared" si="9"/>
        <v>974.13</v>
      </c>
    </row>
    <row r="33" spans="1:7" ht="14.45" customHeight="1" x14ac:dyDescent="0.25">
      <c r="A33" s="88" t="s">
        <v>336</v>
      </c>
      <c r="B33" s="77">
        <v>9930.35</v>
      </c>
      <c r="C33" s="77">
        <v>36809.65</v>
      </c>
      <c r="D33" s="77">
        <f t="shared" si="8"/>
        <v>46740</v>
      </c>
      <c r="E33" s="77">
        <v>6634.4</v>
      </c>
      <c r="F33" s="77">
        <v>6634.4</v>
      </c>
      <c r="G33" s="77">
        <f t="shared" si="9"/>
        <v>40105.599999999999</v>
      </c>
    </row>
    <row r="34" spans="1:7" ht="14.45" customHeight="1" x14ac:dyDescent="0.25">
      <c r="A34" s="88" t="s">
        <v>337</v>
      </c>
      <c r="B34" s="77">
        <v>2330.75</v>
      </c>
      <c r="C34" s="77">
        <v>0</v>
      </c>
      <c r="D34" s="77">
        <f t="shared" si="8"/>
        <v>2330.75</v>
      </c>
      <c r="E34" s="77">
        <v>0</v>
      </c>
      <c r="F34" s="77">
        <v>0</v>
      </c>
      <c r="G34" s="77">
        <f t="shared" si="9"/>
        <v>2330.75</v>
      </c>
    </row>
    <row r="35" spans="1:7" ht="14.45" customHeight="1" x14ac:dyDescent="0.25">
      <c r="A35" s="88" t="s">
        <v>338</v>
      </c>
      <c r="B35" s="77">
        <v>3835.14</v>
      </c>
      <c r="C35" s="77">
        <v>2700</v>
      </c>
      <c r="D35" s="77">
        <f t="shared" si="8"/>
        <v>6535.1399999999994</v>
      </c>
      <c r="E35" s="77">
        <v>674</v>
      </c>
      <c r="F35" s="77">
        <v>674</v>
      </c>
      <c r="G35" s="77">
        <f t="shared" si="9"/>
        <v>5861.1399999999994</v>
      </c>
    </row>
    <row r="36" spans="1:7" ht="14.45" customHeight="1" x14ac:dyDescent="0.25">
      <c r="A36" s="88" t="s">
        <v>339</v>
      </c>
      <c r="B36" s="77">
        <v>6681.62</v>
      </c>
      <c r="C36" s="77">
        <v>600</v>
      </c>
      <c r="D36" s="77">
        <f t="shared" si="8"/>
        <v>7281.62</v>
      </c>
      <c r="E36" s="77">
        <v>827</v>
      </c>
      <c r="F36" s="77">
        <v>827</v>
      </c>
      <c r="G36" s="77">
        <f t="shared" si="9"/>
        <v>6454.62</v>
      </c>
    </row>
    <row r="37" spans="1:7" ht="14.45" customHeight="1" x14ac:dyDescent="0.25">
      <c r="A37" s="88" t="s">
        <v>340</v>
      </c>
      <c r="B37" s="77">
        <v>43239.7</v>
      </c>
      <c r="C37" s="77">
        <v>-2709.65</v>
      </c>
      <c r="D37" s="77">
        <f t="shared" si="8"/>
        <v>40530.049999999996</v>
      </c>
      <c r="E37" s="77">
        <v>8318.34</v>
      </c>
      <c r="F37" s="77">
        <v>5185</v>
      </c>
      <c r="G37" s="77">
        <f t="shared" si="9"/>
        <v>32211.709999999995</v>
      </c>
    </row>
    <row r="38" spans="1:7" x14ac:dyDescent="0.25">
      <c r="A38" s="87" t="s">
        <v>341</v>
      </c>
      <c r="B38" s="86">
        <f t="shared" ref="B38:G38" si="10">SUM(B39:B47)</f>
        <v>519.75</v>
      </c>
      <c r="C38" s="86">
        <f t="shared" si="10"/>
        <v>0</v>
      </c>
      <c r="D38" s="86">
        <f t="shared" si="10"/>
        <v>519.75</v>
      </c>
      <c r="E38" s="86">
        <f t="shared" si="10"/>
        <v>0</v>
      </c>
      <c r="F38" s="86">
        <f t="shared" si="10"/>
        <v>0</v>
      </c>
      <c r="G38" s="86">
        <f t="shared" si="10"/>
        <v>519.75</v>
      </c>
    </row>
    <row r="39" spans="1:7" x14ac:dyDescent="0.25">
      <c r="A39" s="88" t="s">
        <v>342</v>
      </c>
      <c r="B39" s="77">
        <v>0</v>
      </c>
      <c r="C39" s="77">
        <v>0</v>
      </c>
      <c r="D39" s="77">
        <f t="shared" si="8"/>
        <v>0</v>
      </c>
      <c r="E39" s="77">
        <v>0</v>
      </c>
      <c r="F39" s="77">
        <v>0</v>
      </c>
      <c r="G39" s="77">
        <f>D39-E39</f>
        <v>0</v>
      </c>
    </row>
    <row r="40" spans="1:7" x14ac:dyDescent="0.25">
      <c r="A40" s="88" t="s">
        <v>343</v>
      </c>
      <c r="B40" s="77">
        <v>0</v>
      </c>
      <c r="C40" s="77">
        <v>0</v>
      </c>
      <c r="D40" s="77">
        <f t="shared" si="8"/>
        <v>0</v>
      </c>
      <c r="E40" s="77">
        <v>0</v>
      </c>
      <c r="F40" s="77">
        <v>0</v>
      </c>
      <c r="G40" s="77">
        <f t="shared" ref="G40:G47" si="11">D40-E40</f>
        <v>0</v>
      </c>
    </row>
    <row r="41" spans="1:7" x14ac:dyDescent="0.25">
      <c r="A41" s="88" t="s">
        <v>344</v>
      </c>
      <c r="B41" s="77">
        <v>0</v>
      </c>
      <c r="C41" s="77">
        <v>0</v>
      </c>
      <c r="D41" s="77">
        <f t="shared" si="8"/>
        <v>0</v>
      </c>
      <c r="E41" s="77">
        <v>0</v>
      </c>
      <c r="F41" s="77">
        <v>0</v>
      </c>
      <c r="G41" s="77">
        <f t="shared" si="11"/>
        <v>0</v>
      </c>
    </row>
    <row r="42" spans="1:7" x14ac:dyDescent="0.25">
      <c r="A42" s="88" t="s">
        <v>345</v>
      </c>
      <c r="B42" s="77">
        <v>519.75</v>
      </c>
      <c r="C42" s="77">
        <v>0</v>
      </c>
      <c r="D42" s="77">
        <f t="shared" si="8"/>
        <v>519.75</v>
      </c>
      <c r="E42" s="77">
        <v>0</v>
      </c>
      <c r="F42" s="77">
        <v>0</v>
      </c>
      <c r="G42" s="77">
        <f t="shared" si="11"/>
        <v>519.75</v>
      </c>
    </row>
    <row r="43" spans="1:7" x14ac:dyDescent="0.25">
      <c r="A43" s="88" t="s">
        <v>346</v>
      </c>
      <c r="B43" s="77">
        <v>0</v>
      </c>
      <c r="C43" s="77">
        <v>0</v>
      </c>
      <c r="D43" s="77">
        <f t="shared" si="8"/>
        <v>0</v>
      </c>
      <c r="E43" s="77">
        <v>0</v>
      </c>
      <c r="F43" s="77">
        <v>0</v>
      </c>
      <c r="G43" s="77">
        <f t="shared" si="11"/>
        <v>0</v>
      </c>
    </row>
    <row r="44" spans="1:7" x14ac:dyDescent="0.25">
      <c r="A44" s="88" t="s">
        <v>347</v>
      </c>
      <c r="B44" s="77">
        <v>0</v>
      </c>
      <c r="C44" s="77">
        <v>0</v>
      </c>
      <c r="D44" s="77">
        <f t="shared" si="8"/>
        <v>0</v>
      </c>
      <c r="E44" s="77">
        <v>0</v>
      </c>
      <c r="F44" s="77">
        <v>0</v>
      </c>
      <c r="G44" s="77">
        <f t="shared" si="11"/>
        <v>0</v>
      </c>
    </row>
    <row r="45" spans="1:7" x14ac:dyDescent="0.25">
      <c r="A45" s="88" t="s">
        <v>348</v>
      </c>
      <c r="B45" s="77">
        <v>0</v>
      </c>
      <c r="C45" s="77">
        <v>0</v>
      </c>
      <c r="D45" s="77">
        <f t="shared" si="8"/>
        <v>0</v>
      </c>
      <c r="E45" s="77">
        <v>0</v>
      </c>
      <c r="F45" s="77">
        <v>0</v>
      </c>
      <c r="G45" s="77">
        <f t="shared" si="11"/>
        <v>0</v>
      </c>
    </row>
    <row r="46" spans="1:7" x14ac:dyDescent="0.25">
      <c r="A46" s="88" t="s">
        <v>349</v>
      </c>
      <c r="B46" s="77">
        <v>0</v>
      </c>
      <c r="C46" s="77">
        <v>0</v>
      </c>
      <c r="D46" s="77">
        <f t="shared" si="8"/>
        <v>0</v>
      </c>
      <c r="E46" s="77">
        <v>0</v>
      </c>
      <c r="F46" s="77">
        <v>0</v>
      </c>
      <c r="G46" s="77">
        <f t="shared" si="11"/>
        <v>0</v>
      </c>
    </row>
    <row r="47" spans="1:7" x14ac:dyDescent="0.25">
      <c r="A47" s="88" t="s">
        <v>350</v>
      </c>
      <c r="B47" s="77">
        <v>0</v>
      </c>
      <c r="C47" s="77">
        <v>0</v>
      </c>
      <c r="D47" s="77">
        <f t="shared" si="8"/>
        <v>0</v>
      </c>
      <c r="E47" s="77">
        <v>0</v>
      </c>
      <c r="F47" s="77">
        <v>0</v>
      </c>
      <c r="G47" s="77">
        <f t="shared" si="11"/>
        <v>0</v>
      </c>
    </row>
    <row r="48" spans="1:7" x14ac:dyDescent="0.25">
      <c r="A48" s="87" t="s">
        <v>351</v>
      </c>
      <c r="B48" s="86">
        <f t="shared" ref="B48:G48" si="12">SUM(B49:B57)</f>
        <v>232558.97999999998</v>
      </c>
      <c r="C48" s="86">
        <f t="shared" si="12"/>
        <v>133396.47</v>
      </c>
      <c r="D48" s="86">
        <f t="shared" si="12"/>
        <v>365955.45</v>
      </c>
      <c r="E48" s="86">
        <f t="shared" si="12"/>
        <v>0</v>
      </c>
      <c r="F48" s="86">
        <f t="shared" si="12"/>
        <v>0</v>
      </c>
      <c r="G48" s="86">
        <f t="shared" si="12"/>
        <v>365955.45</v>
      </c>
    </row>
    <row r="49" spans="1:7" x14ac:dyDescent="0.25">
      <c r="A49" s="88" t="s">
        <v>352</v>
      </c>
      <c r="B49" s="77">
        <v>165361.4</v>
      </c>
      <c r="C49" s="77">
        <v>124396.47</v>
      </c>
      <c r="D49" s="77">
        <f t="shared" si="8"/>
        <v>289757.87</v>
      </c>
      <c r="E49" s="77">
        <v>0</v>
      </c>
      <c r="F49" s="77">
        <v>0</v>
      </c>
      <c r="G49" s="77">
        <f>D49-E49</f>
        <v>289757.87</v>
      </c>
    </row>
    <row r="50" spans="1:7" x14ac:dyDescent="0.25">
      <c r="A50" s="88" t="s">
        <v>353</v>
      </c>
      <c r="B50" s="77">
        <v>0</v>
      </c>
      <c r="C50" s="77">
        <v>0</v>
      </c>
      <c r="D50" s="77">
        <f t="shared" si="8"/>
        <v>0</v>
      </c>
      <c r="E50" s="77">
        <v>0</v>
      </c>
      <c r="F50" s="77">
        <v>0</v>
      </c>
      <c r="G50" s="77">
        <f t="shared" ref="G50:G57" si="13">D50-E50</f>
        <v>0</v>
      </c>
    </row>
    <row r="51" spans="1:7" x14ac:dyDescent="0.25">
      <c r="A51" s="88" t="s">
        <v>354</v>
      </c>
      <c r="B51" s="77">
        <v>0</v>
      </c>
      <c r="C51" s="77">
        <v>0</v>
      </c>
      <c r="D51" s="77">
        <f t="shared" si="8"/>
        <v>0</v>
      </c>
      <c r="E51" s="77">
        <v>0</v>
      </c>
      <c r="F51" s="77">
        <v>0</v>
      </c>
      <c r="G51" s="77">
        <f t="shared" si="13"/>
        <v>0</v>
      </c>
    </row>
    <row r="52" spans="1:7" x14ac:dyDescent="0.25">
      <c r="A52" s="88" t="s">
        <v>355</v>
      </c>
      <c r="B52" s="77">
        <v>0</v>
      </c>
      <c r="C52" s="77">
        <v>0</v>
      </c>
      <c r="D52" s="77">
        <f t="shared" si="8"/>
        <v>0</v>
      </c>
      <c r="E52" s="77">
        <v>0</v>
      </c>
      <c r="F52" s="77">
        <v>0</v>
      </c>
      <c r="G52" s="77">
        <f t="shared" si="13"/>
        <v>0</v>
      </c>
    </row>
    <row r="53" spans="1:7" x14ac:dyDescent="0.25">
      <c r="A53" s="88" t="s">
        <v>356</v>
      </c>
      <c r="B53" s="77">
        <v>0</v>
      </c>
      <c r="C53" s="77">
        <v>0</v>
      </c>
      <c r="D53" s="77">
        <f t="shared" si="8"/>
        <v>0</v>
      </c>
      <c r="E53" s="77">
        <v>0</v>
      </c>
      <c r="F53" s="77">
        <v>0</v>
      </c>
      <c r="G53" s="77">
        <f t="shared" si="13"/>
        <v>0</v>
      </c>
    </row>
    <row r="54" spans="1:7" x14ac:dyDescent="0.25">
      <c r="A54" s="88" t="s">
        <v>357</v>
      </c>
      <c r="B54" s="77">
        <v>0</v>
      </c>
      <c r="C54" s="77">
        <v>0</v>
      </c>
      <c r="D54" s="77">
        <f t="shared" si="8"/>
        <v>0</v>
      </c>
      <c r="E54" s="77">
        <v>0</v>
      </c>
      <c r="F54" s="77">
        <v>0</v>
      </c>
      <c r="G54" s="77">
        <f t="shared" si="13"/>
        <v>0</v>
      </c>
    </row>
    <row r="55" spans="1:7" x14ac:dyDescent="0.25">
      <c r="A55" s="88" t="s">
        <v>358</v>
      </c>
      <c r="B55" s="77">
        <v>0</v>
      </c>
      <c r="C55" s="77">
        <v>0</v>
      </c>
      <c r="D55" s="77">
        <f t="shared" si="8"/>
        <v>0</v>
      </c>
      <c r="E55" s="77">
        <v>0</v>
      </c>
      <c r="F55" s="77">
        <v>0</v>
      </c>
      <c r="G55" s="77">
        <f t="shared" si="13"/>
        <v>0</v>
      </c>
    </row>
    <row r="56" spans="1:7" x14ac:dyDescent="0.25">
      <c r="A56" s="88" t="s">
        <v>359</v>
      </c>
      <c r="B56" s="77">
        <v>0</v>
      </c>
      <c r="C56" s="77">
        <v>0</v>
      </c>
      <c r="D56" s="77">
        <f t="shared" si="8"/>
        <v>0</v>
      </c>
      <c r="E56" s="77">
        <v>0</v>
      </c>
      <c r="F56" s="77">
        <v>0</v>
      </c>
      <c r="G56" s="77">
        <f t="shared" si="13"/>
        <v>0</v>
      </c>
    </row>
    <row r="57" spans="1:7" x14ac:dyDescent="0.25">
      <c r="A57" s="88" t="s">
        <v>360</v>
      </c>
      <c r="B57" s="77">
        <v>67197.58</v>
      </c>
      <c r="C57" s="77">
        <v>9000</v>
      </c>
      <c r="D57" s="77">
        <f t="shared" si="8"/>
        <v>76197.58</v>
      </c>
      <c r="E57" s="77">
        <v>0</v>
      </c>
      <c r="F57" s="77">
        <v>0</v>
      </c>
      <c r="G57" s="77">
        <f t="shared" si="13"/>
        <v>76197.58</v>
      </c>
    </row>
    <row r="58" spans="1:7" x14ac:dyDescent="0.25">
      <c r="A58" s="87" t="s">
        <v>361</v>
      </c>
      <c r="B58" s="86">
        <f t="shared" ref="B58:G58" si="14">SUM(B59:B61)</f>
        <v>0</v>
      </c>
      <c r="C58" s="86">
        <f t="shared" si="14"/>
        <v>0</v>
      </c>
      <c r="D58" s="86">
        <f t="shared" si="14"/>
        <v>0</v>
      </c>
      <c r="E58" s="86">
        <f t="shared" si="14"/>
        <v>0</v>
      </c>
      <c r="F58" s="86">
        <f t="shared" si="14"/>
        <v>0</v>
      </c>
      <c r="G58" s="86">
        <f t="shared" si="14"/>
        <v>0</v>
      </c>
    </row>
    <row r="59" spans="1:7" x14ac:dyDescent="0.25">
      <c r="A59" s="88" t="s">
        <v>362</v>
      </c>
      <c r="B59" s="77">
        <v>0</v>
      </c>
      <c r="C59" s="77">
        <v>0</v>
      </c>
      <c r="D59" s="77">
        <f>+B59+C59</f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363</v>
      </c>
      <c r="B60" s="77">
        <v>0</v>
      </c>
      <c r="C60" s="77">
        <v>0</v>
      </c>
      <c r="D60" s="77">
        <f t="shared" ref="D60:D70" si="15">+B60+C60</f>
        <v>0</v>
      </c>
      <c r="E60" s="77">
        <v>0</v>
      </c>
      <c r="F60" s="77">
        <v>0</v>
      </c>
      <c r="G60" s="77">
        <f t="shared" ref="G60:G61" si="16">D60-E60</f>
        <v>0</v>
      </c>
    </row>
    <row r="61" spans="1:7" x14ac:dyDescent="0.25">
      <c r="A61" s="88" t="s">
        <v>364</v>
      </c>
      <c r="B61" s="77">
        <v>0</v>
      </c>
      <c r="C61" s="77">
        <v>0</v>
      </c>
      <c r="D61" s="77">
        <f t="shared" si="15"/>
        <v>0</v>
      </c>
      <c r="E61" s="77">
        <v>0</v>
      </c>
      <c r="F61" s="77">
        <v>0</v>
      </c>
      <c r="G61" s="77">
        <f t="shared" si="16"/>
        <v>0</v>
      </c>
    </row>
    <row r="62" spans="1:7" x14ac:dyDescent="0.25">
      <c r="A62" s="87" t="s">
        <v>365</v>
      </c>
      <c r="B62" s="86">
        <f t="shared" ref="B62:G62" si="17">SUM(B63:B67,B69:B70)</f>
        <v>0</v>
      </c>
      <c r="C62" s="86">
        <f t="shared" si="17"/>
        <v>0</v>
      </c>
      <c r="D62" s="86">
        <f t="shared" si="17"/>
        <v>0</v>
      </c>
      <c r="E62" s="86">
        <f t="shared" si="17"/>
        <v>0</v>
      </c>
      <c r="F62" s="86">
        <f t="shared" si="17"/>
        <v>0</v>
      </c>
      <c r="G62" s="86">
        <f t="shared" si="17"/>
        <v>0</v>
      </c>
    </row>
    <row r="63" spans="1:7" x14ac:dyDescent="0.25">
      <c r="A63" s="88" t="s">
        <v>366</v>
      </c>
      <c r="B63" s="77">
        <v>0</v>
      </c>
      <c r="C63" s="77">
        <v>0</v>
      </c>
      <c r="D63" s="77">
        <f t="shared" si="15"/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367</v>
      </c>
      <c r="B64" s="77">
        <v>0</v>
      </c>
      <c r="C64" s="77">
        <v>0</v>
      </c>
      <c r="D64" s="77">
        <f t="shared" si="15"/>
        <v>0</v>
      </c>
      <c r="E64" s="77">
        <v>0</v>
      </c>
      <c r="F64" s="77">
        <v>0</v>
      </c>
      <c r="G64" s="77">
        <f t="shared" ref="G64:G70" si="18">D64-E64</f>
        <v>0</v>
      </c>
    </row>
    <row r="65" spans="1:7" x14ac:dyDescent="0.25">
      <c r="A65" s="88" t="s">
        <v>368</v>
      </c>
      <c r="B65" s="77">
        <v>0</v>
      </c>
      <c r="C65" s="77">
        <v>0</v>
      </c>
      <c r="D65" s="77">
        <f t="shared" si="15"/>
        <v>0</v>
      </c>
      <c r="E65" s="77">
        <v>0</v>
      </c>
      <c r="F65" s="77">
        <v>0</v>
      </c>
      <c r="G65" s="77">
        <f t="shared" si="18"/>
        <v>0</v>
      </c>
    </row>
    <row r="66" spans="1:7" x14ac:dyDescent="0.25">
      <c r="A66" s="88" t="s">
        <v>369</v>
      </c>
      <c r="B66" s="77">
        <v>0</v>
      </c>
      <c r="C66" s="77">
        <v>0</v>
      </c>
      <c r="D66" s="77">
        <f t="shared" si="15"/>
        <v>0</v>
      </c>
      <c r="E66" s="77">
        <v>0</v>
      </c>
      <c r="F66" s="77">
        <v>0</v>
      </c>
      <c r="G66" s="77">
        <f t="shared" si="18"/>
        <v>0</v>
      </c>
    </row>
    <row r="67" spans="1:7" x14ac:dyDescent="0.25">
      <c r="A67" s="88" t="s">
        <v>370</v>
      </c>
      <c r="B67" s="77">
        <v>0</v>
      </c>
      <c r="C67" s="77">
        <v>0</v>
      </c>
      <c r="D67" s="77">
        <f t="shared" si="15"/>
        <v>0</v>
      </c>
      <c r="E67" s="77">
        <v>0</v>
      </c>
      <c r="F67" s="77">
        <v>0</v>
      </c>
      <c r="G67" s="77">
        <f t="shared" si="18"/>
        <v>0</v>
      </c>
    </row>
    <row r="68" spans="1:7" x14ac:dyDescent="0.25">
      <c r="A68" s="88" t="s">
        <v>371</v>
      </c>
      <c r="B68" s="77">
        <v>0</v>
      </c>
      <c r="C68" s="77">
        <v>0</v>
      </c>
      <c r="D68" s="77">
        <f t="shared" si="15"/>
        <v>0</v>
      </c>
      <c r="E68" s="77">
        <v>0</v>
      </c>
      <c r="F68" s="77">
        <v>0</v>
      </c>
      <c r="G68" s="77">
        <f t="shared" si="18"/>
        <v>0</v>
      </c>
    </row>
    <row r="69" spans="1:7" x14ac:dyDescent="0.25">
      <c r="A69" s="88" t="s">
        <v>372</v>
      </c>
      <c r="B69" s="77">
        <v>0</v>
      </c>
      <c r="C69" s="77">
        <v>0</v>
      </c>
      <c r="D69" s="77">
        <f t="shared" si="15"/>
        <v>0</v>
      </c>
      <c r="E69" s="77">
        <v>0</v>
      </c>
      <c r="F69" s="77">
        <v>0</v>
      </c>
      <c r="G69" s="77">
        <f t="shared" si="18"/>
        <v>0</v>
      </c>
    </row>
    <row r="70" spans="1:7" x14ac:dyDescent="0.25">
      <c r="A70" s="88" t="s">
        <v>373</v>
      </c>
      <c r="B70" s="77">
        <v>0</v>
      </c>
      <c r="C70" s="77">
        <v>0</v>
      </c>
      <c r="D70" s="77">
        <f t="shared" si="15"/>
        <v>0</v>
      </c>
      <c r="E70" s="77">
        <v>0</v>
      </c>
      <c r="F70" s="77">
        <v>0</v>
      </c>
      <c r="G70" s="77">
        <f t="shared" si="18"/>
        <v>0</v>
      </c>
    </row>
    <row r="71" spans="1:7" x14ac:dyDescent="0.25">
      <c r="A71" s="87" t="s">
        <v>374</v>
      </c>
      <c r="B71" s="86">
        <f t="shared" ref="B71:G71" si="19">SUM(B72:B74)</f>
        <v>0</v>
      </c>
      <c r="C71" s="86">
        <f t="shared" si="19"/>
        <v>0</v>
      </c>
      <c r="D71" s="86">
        <f t="shared" si="19"/>
        <v>0</v>
      </c>
      <c r="E71" s="86">
        <f t="shared" si="19"/>
        <v>0</v>
      </c>
      <c r="F71" s="86">
        <f t="shared" si="19"/>
        <v>0</v>
      </c>
      <c r="G71" s="86">
        <f t="shared" si="19"/>
        <v>0</v>
      </c>
    </row>
    <row r="72" spans="1:7" x14ac:dyDescent="0.25">
      <c r="A72" s="88" t="s">
        <v>375</v>
      </c>
      <c r="B72" s="77">
        <v>0</v>
      </c>
      <c r="C72" s="77">
        <v>0</v>
      </c>
      <c r="D72" s="77">
        <f>+B72+C72</f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376</v>
      </c>
      <c r="B73" s="77">
        <v>0</v>
      </c>
      <c r="C73" s="77">
        <v>0</v>
      </c>
      <c r="D73" s="77">
        <f t="shared" ref="D73:D74" si="20">+B73+C73</f>
        <v>0</v>
      </c>
      <c r="E73" s="77">
        <v>0</v>
      </c>
      <c r="F73" s="77">
        <v>0</v>
      </c>
      <c r="G73" s="77">
        <f t="shared" ref="G73:G74" si="21">D73-E73</f>
        <v>0</v>
      </c>
    </row>
    <row r="74" spans="1:7" x14ac:dyDescent="0.25">
      <c r="A74" s="88" t="s">
        <v>377</v>
      </c>
      <c r="B74" s="77">
        <v>0</v>
      </c>
      <c r="C74" s="77">
        <v>0</v>
      </c>
      <c r="D74" s="77">
        <f t="shared" si="20"/>
        <v>0</v>
      </c>
      <c r="E74" s="77">
        <v>0</v>
      </c>
      <c r="F74" s="77">
        <v>0</v>
      </c>
      <c r="G74" s="77">
        <f t="shared" si="21"/>
        <v>0</v>
      </c>
    </row>
    <row r="75" spans="1:7" x14ac:dyDescent="0.25">
      <c r="A75" s="87" t="s">
        <v>378</v>
      </c>
      <c r="B75" s="86">
        <f t="shared" ref="B75:G75" si="22">SUM(B76:B82)</f>
        <v>0</v>
      </c>
      <c r="C75" s="86">
        <f t="shared" si="22"/>
        <v>0</v>
      </c>
      <c r="D75" s="86">
        <f t="shared" si="22"/>
        <v>0</v>
      </c>
      <c r="E75" s="86">
        <f t="shared" si="22"/>
        <v>0</v>
      </c>
      <c r="F75" s="86">
        <f t="shared" si="22"/>
        <v>0</v>
      </c>
      <c r="G75" s="86">
        <f t="shared" si="22"/>
        <v>0</v>
      </c>
    </row>
    <row r="76" spans="1:7" x14ac:dyDescent="0.25">
      <c r="A76" s="88" t="s">
        <v>379</v>
      </c>
      <c r="B76" s="77">
        <v>0</v>
      </c>
      <c r="C76" s="77">
        <v>0</v>
      </c>
      <c r="D76" s="77">
        <f>+B76+C76</f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380</v>
      </c>
      <c r="B77" s="77">
        <v>0</v>
      </c>
      <c r="C77" s="77">
        <v>0</v>
      </c>
      <c r="D77" s="77">
        <f t="shared" ref="D77:D82" si="23">+B77+C77</f>
        <v>0</v>
      </c>
      <c r="E77" s="77">
        <v>0</v>
      </c>
      <c r="F77" s="77">
        <v>0</v>
      </c>
      <c r="G77" s="77">
        <f t="shared" ref="G77:G82" si="24">D77-E77</f>
        <v>0</v>
      </c>
    </row>
    <row r="78" spans="1:7" x14ac:dyDescent="0.25">
      <c r="A78" s="88" t="s">
        <v>381</v>
      </c>
      <c r="B78" s="77">
        <v>0</v>
      </c>
      <c r="C78" s="77">
        <v>0</v>
      </c>
      <c r="D78" s="77">
        <f t="shared" si="23"/>
        <v>0</v>
      </c>
      <c r="E78" s="77">
        <v>0</v>
      </c>
      <c r="F78" s="77">
        <v>0</v>
      </c>
      <c r="G78" s="77">
        <f t="shared" si="24"/>
        <v>0</v>
      </c>
    </row>
    <row r="79" spans="1:7" x14ac:dyDescent="0.25">
      <c r="A79" s="88" t="s">
        <v>382</v>
      </c>
      <c r="B79" s="77">
        <v>0</v>
      </c>
      <c r="C79" s="77">
        <v>0</v>
      </c>
      <c r="D79" s="77">
        <f t="shared" si="23"/>
        <v>0</v>
      </c>
      <c r="E79" s="77">
        <v>0</v>
      </c>
      <c r="F79" s="77">
        <v>0</v>
      </c>
      <c r="G79" s="77">
        <f t="shared" si="24"/>
        <v>0</v>
      </c>
    </row>
    <row r="80" spans="1:7" x14ac:dyDescent="0.25">
      <c r="A80" s="88" t="s">
        <v>383</v>
      </c>
      <c r="B80" s="77">
        <v>0</v>
      </c>
      <c r="C80" s="77">
        <v>0</v>
      </c>
      <c r="D80" s="77">
        <f t="shared" si="23"/>
        <v>0</v>
      </c>
      <c r="E80" s="77">
        <v>0</v>
      </c>
      <c r="F80" s="77">
        <v>0</v>
      </c>
      <c r="G80" s="77">
        <f t="shared" si="24"/>
        <v>0</v>
      </c>
    </row>
    <row r="81" spans="1:7" x14ac:dyDescent="0.25">
      <c r="A81" s="88" t="s">
        <v>384</v>
      </c>
      <c r="B81" s="77">
        <v>0</v>
      </c>
      <c r="C81" s="77">
        <v>0</v>
      </c>
      <c r="D81" s="77">
        <f t="shared" si="23"/>
        <v>0</v>
      </c>
      <c r="E81" s="77">
        <v>0</v>
      </c>
      <c r="F81" s="77">
        <v>0</v>
      </c>
      <c r="G81" s="77">
        <f t="shared" si="24"/>
        <v>0</v>
      </c>
    </row>
    <row r="82" spans="1:7" x14ac:dyDescent="0.25">
      <c r="A82" s="88" t="s">
        <v>385</v>
      </c>
      <c r="B82" s="77">
        <v>0</v>
      </c>
      <c r="C82" s="77">
        <v>0</v>
      </c>
      <c r="D82" s="77">
        <f t="shared" si="23"/>
        <v>0</v>
      </c>
      <c r="E82" s="77">
        <v>0</v>
      </c>
      <c r="F82" s="77">
        <v>0</v>
      </c>
      <c r="G82" s="77">
        <f t="shared" si="24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386</v>
      </c>
      <c r="B84" s="86">
        <f t="shared" ref="B84:G84" si="25">SUM(B85,B93,B103,B113,B123,B133,B137,B146,B150)</f>
        <v>0</v>
      </c>
      <c r="C84" s="86">
        <f t="shared" si="25"/>
        <v>0</v>
      </c>
      <c r="D84" s="86">
        <f t="shared" si="25"/>
        <v>0</v>
      </c>
      <c r="E84" s="86">
        <f t="shared" si="25"/>
        <v>0</v>
      </c>
      <c r="F84" s="86">
        <f t="shared" si="25"/>
        <v>0</v>
      </c>
      <c r="G84" s="86">
        <f t="shared" si="25"/>
        <v>0</v>
      </c>
    </row>
    <row r="85" spans="1:7" x14ac:dyDescent="0.25">
      <c r="A85" s="87" t="s">
        <v>313</v>
      </c>
      <c r="B85" s="86">
        <f t="shared" ref="B85:G85" si="26">SUM(B86:B92)</f>
        <v>0</v>
      </c>
      <c r="C85" s="86">
        <f t="shared" si="26"/>
        <v>0</v>
      </c>
      <c r="D85" s="86">
        <f t="shared" si="26"/>
        <v>0</v>
      </c>
      <c r="E85" s="86">
        <f t="shared" si="26"/>
        <v>0</v>
      </c>
      <c r="F85" s="86">
        <f t="shared" si="26"/>
        <v>0</v>
      </c>
      <c r="G85" s="86">
        <f t="shared" si="26"/>
        <v>0</v>
      </c>
    </row>
    <row r="86" spans="1:7" x14ac:dyDescent="0.25">
      <c r="A86" s="88" t="s">
        <v>314</v>
      </c>
      <c r="B86" s="77">
        <v>0</v>
      </c>
      <c r="C86" s="77">
        <v>0</v>
      </c>
      <c r="D86" s="77">
        <f>+B86+C86</f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315</v>
      </c>
      <c r="B87" s="77">
        <v>0</v>
      </c>
      <c r="C87" s="77">
        <v>0</v>
      </c>
      <c r="D87" s="77">
        <f t="shared" ref="D87:D151" si="27">+B87+C87</f>
        <v>0</v>
      </c>
      <c r="E87" s="77">
        <v>0</v>
      </c>
      <c r="F87" s="77">
        <v>0</v>
      </c>
      <c r="G87" s="77">
        <f t="shared" ref="G87:G92" si="28">D87-E87</f>
        <v>0</v>
      </c>
    </row>
    <row r="88" spans="1:7" x14ac:dyDescent="0.25">
      <c r="A88" s="88" t="s">
        <v>316</v>
      </c>
      <c r="B88" s="77">
        <v>0</v>
      </c>
      <c r="C88" s="77">
        <v>0</v>
      </c>
      <c r="D88" s="77">
        <f t="shared" si="27"/>
        <v>0</v>
      </c>
      <c r="E88" s="77">
        <v>0</v>
      </c>
      <c r="F88" s="77">
        <v>0</v>
      </c>
      <c r="G88" s="77">
        <f t="shared" si="28"/>
        <v>0</v>
      </c>
    </row>
    <row r="89" spans="1:7" x14ac:dyDescent="0.25">
      <c r="A89" s="88" t="s">
        <v>317</v>
      </c>
      <c r="B89" s="77">
        <v>0</v>
      </c>
      <c r="C89" s="77">
        <v>0</v>
      </c>
      <c r="D89" s="77">
        <f t="shared" si="27"/>
        <v>0</v>
      </c>
      <c r="E89" s="77">
        <v>0</v>
      </c>
      <c r="F89" s="77">
        <v>0</v>
      </c>
      <c r="G89" s="77">
        <f t="shared" si="28"/>
        <v>0</v>
      </c>
    </row>
    <row r="90" spans="1:7" x14ac:dyDescent="0.25">
      <c r="A90" s="88" t="s">
        <v>318</v>
      </c>
      <c r="B90" s="77">
        <v>0</v>
      </c>
      <c r="C90" s="77">
        <v>0</v>
      </c>
      <c r="D90" s="77">
        <f t="shared" si="27"/>
        <v>0</v>
      </c>
      <c r="E90" s="77">
        <v>0</v>
      </c>
      <c r="F90" s="77">
        <v>0</v>
      </c>
      <c r="G90" s="77">
        <f t="shared" si="28"/>
        <v>0</v>
      </c>
    </row>
    <row r="91" spans="1:7" x14ac:dyDescent="0.25">
      <c r="A91" s="88" t="s">
        <v>319</v>
      </c>
      <c r="B91" s="77">
        <v>0</v>
      </c>
      <c r="C91" s="77">
        <v>0</v>
      </c>
      <c r="D91" s="77">
        <f t="shared" si="27"/>
        <v>0</v>
      </c>
      <c r="E91" s="77">
        <v>0</v>
      </c>
      <c r="F91" s="77">
        <v>0</v>
      </c>
      <c r="G91" s="77">
        <f t="shared" si="28"/>
        <v>0</v>
      </c>
    </row>
    <row r="92" spans="1:7" x14ac:dyDescent="0.25">
      <c r="A92" s="88" t="s">
        <v>320</v>
      </c>
      <c r="B92" s="77">
        <v>0</v>
      </c>
      <c r="C92" s="77">
        <v>0</v>
      </c>
      <c r="D92" s="77">
        <f t="shared" si="27"/>
        <v>0</v>
      </c>
      <c r="E92" s="77">
        <v>0</v>
      </c>
      <c r="F92" s="77">
        <v>0</v>
      </c>
      <c r="G92" s="77">
        <f t="shared" si="28"/>
        <v>0</v>
      </c>
    </row>
    <row r="93" spans="1:7" x14ac:dyDescent="0.25">
      <c r="A93" s="87" t="s">
        <v>321</v>
      </c>
      <c r="B93" s="86">
        <f t="shared" ref="B93:G93" si="29">SUM(B94:B102)</f>
        <v>0</v>
      </c>
      <c r="C93" s="86">
        <f t="shared" si="29"/>
        <v>0</v>
      </c>
      <c r="D93" s="86">
        <f t="shared" si="29"/>
        <v>0</v>
      </c>
      <c r="E93" s="86">
        <f t="shared" si="29"/>
        <v>0</v>
      </c>
      <c r="F93" s="86">
        <f t="shared" si="29"/>
        <v>0</v>
      </c>
      <c r="G93" s="86">
        <f t="shared" si="29"/>
        <v>0</v>
      </c>
    </row>
    <row r="94" spans="1:7" x14ac:dyDescent="0.25">
      <c r="A94" s="88" t="s">
        <v>322</v>
      </c>
      <c r="B94" s="77">
        <v>0</v>
      </c>
      <c r="C94" s="77">
        <v>0</v>
      </c>
      <c r="D94" s="77">
        <f t="shared" si="27"/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323</v>
      </c>
      <c r="B95" s="77">
        <v>0</v>
      </c>
      <c r="C95" s="77">
        <v>0</v>
      </c>
      <c r="D95" s="77">
        <f t="shared" si="27"/>
        <v>0</v>
      </c>
      <c r="E95" s="77">
        <v>0</v>
      </c>
      <c r="F95" s="77">
        <v>0</v>
      </c>
      <c r="G95" s="77">
        <f t="shared" ref="G95:G102" si="30">D95-E95</f>
        <v>0</v>
      </c>
    </row>
    <row r="96" spans="1:7" x14ac:dyDescent="0.25">
      <c r="A96" s="88" t="s">
        <v>324</v>
      </c>
      <c r="B96" s="77">
        <v>0</v>
      </c>
      <c r="C96" s="77">
        <v>0</v>
      </c>
      <c r="D96" s="77">
        <f t="shared" si="27"/>
        <v>0</v>
      </c>
      <c r="E96" s="77">
        <v>0</v>
      </c>
      <c r="F96" s="77">
        <v>0</v>
      </c>
      <c r="G96" s="77">
        <f t="shared" si="30"/>
        <v>0</v>
      </c>
    </row>
    <row r="97" spans="1:7" x14ac:dyDescent="0.25">
      <c r="A97" s="88" t="s">
        <v>325</v>
      </c>
      <c r="B97" s="77">
        <v>0</v>
      </c>
      <c r="C97" s="77">
        <v>0</v>
      </c>
      <c r="D97" s="77">
        <f t="shared" si="27"/>
        <v>0</v>
      </c>
      <c r="E97" s="77">
        <v>0</v>
      </c>
      <c r="F97" s="77">
        <v>0</v>
      </c>
      <c r="G97" s="77">
        <f t="shared" si="30"/>
        <v>0</v>
      </c>
    </row>
    <row r="98" spans="1:7" x14ac:dyDescent="0.25">
      <c r="A98" s="90" t="s">
        <v>326</v>
      </c>
      <c r="B98" s="77">
        <v>0</v>
      </c>
      <c r="C98" s="77">
        <v>0</v>
      </c>
      <c r="D98" s="77">
        <f t="shared" si="27"/>
        <v>0</v>
      </c>
      <c r="E98" s="77">
        <v>0</v>
      </c>
      <c r="F98" s="77">
        <v>0</v>
      </c>
      <c r="G98" s="77">
        <f t="shared" si="30"/>
        <v>0</v>
      </c>
    </row>
    <row r="99" spans="1:7" x14ac:dyDescent="0.25">
      <c r="A99" s="88" t="s">
        <v>327</v>
      </c>
      <c r="B99" s="77">
        <v>0</v>
      </c>
      <c r="C99" s="77">
        <v>0</v>
      </c>
      <c r="D99" s="77">
        <f t="shared" si="27"/>
        <v>0</v>
      </c>
      <c r="E99" s="77">
        <v>0</v>
      </c>
      <c r="F99" s="77">
        <v>0</v>
      </c>
      <c r="G99" s="77">
        <f t="shared" si="30"/>
        <v>0</v>
      </c>
    </row>
    <row r="100" spans="1:7" x14ac:dyDescent="0.25">
      <c r="A100" s="88" t="s">
        <v>328</v>
      </c>
      <c r="B100" s="77">
        <v>0</v>
      </c>
      <c r="C100" s="77">
        <v>0</v>
      </c>
      <c r="D100" s="77">
        <f t="shared" si="27"/>
        <v>0</v>
      </c>
      <c r="E100" s="77">
        <v>0</v>
      </c>
      <c r="F100" s="77">
        <v>0</v>
      </c>
      <c r="G100" s="77">
        <f t="shared" si="30"/>
        <v>0</v>
      </c>
    </row>
    <row r="101" spans="1:7" x14ac:dyDescent="0.25">
      <c r="A101" s="88" t="s">
        <v>329</v>
      </c>
      <c r="B101" s="77">
        <v>0</v>
      </c>
      <c r="C101" s="77">
        <v>0</v>
      </c>
      <c r="D101" s="77">
        <f t="shared" si="27"/>
        <v>0</v>
      </c>
      <c r="E101" s="77">
        <v>0</v>
      </c>
      <c r="F101" s="77">
        <v>0</v>
      </c>
      <c r="G101" s="77">
        <f t="shared" si="30"/>
        <v>0</v>
      </c>
    </row>
    <row r="102" spans="1:7" x14ac:dyDescent="0.25">
      <c r="A102" s="88" t="s">
        <v>330</v>
      </c>
      <c r="B102" s="77">
        <v>0</v>
      </c>
      <c r="C102" s="77">
        <v>0</v>
      </c>
      <c r="D102" s="77">
        <f t="shared" si="27"/>
        <v>0</v>
      </c>
      <c r="E102" s="77">
        <v>0</v>
      </c>
      <c r="F102" s="77">
        <v>0</v>
      </c>
      <c r="G102" s="77">
        <f t="shared" si="30"/>
        <v>0</v>
      </c>
    </row>
    <row r="103" spans="1:7" x14ac:dyDescent="0.25">
      <c r="A103" s="87" t="s">
        <v>331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332</v>
      </c>
      <c r="B104" s="77">
        <v>0</v>
      </c>
      <c r="C104" s="77">
        <v>0</v>
      </c>
      <c r="D104" s="77">
        <f t="shared" si="27"/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333</v>
      </c>
      <c r="B105" s="77">
        <v>0</v>
      </c>
      <c r="C105" s="77">
        <v>0</v>
      </c>
      <c r="D105" s="77">
        <f t="shared" si="27"/>
        <v>0</v>
      </c>
      <c r="E105" s="77">
        <v>0</v>
      </c>
      <c r="F105" s="77">
        <v>0</v>
      </c>
      <c r="G105" s="77">
        <f t="shared" ref="G105:G112" si="31">D105-E105</f>
        <v>0</v>
      </c>
    </row>
    <row r="106" spans="1:7" x14ac:dyDescent="0.25">
      <c r="A106" s="88" t="s">
        <v>334</v>
      </c>
      <c r="B106" s="77">
        <v>0</v>
      </c>
      <c r="C106" s="77">
        <v>0</v>
      </c>
      <c r="D106" s="77">
        <f t="shared" si="27"/>
        <v>0</v>
      </c>
      <c r="E106" s="77">
        <v>0</v>
      </c>
      <c r="F106" s="77">
        <v>0</v>
      </c>
      <c r="G106" s="77">
        <f t="shared" si="31"/>
        <v>0</v>
      </c>
    </row>
    <row r="107" spans="1:7" x14ac:dyDescent="0.25">
      <c r="A107" s="88" t="s">
        <v>335</v>
      </c>
      <c r="B107" s="77">
        <v>0</v>
      </c>
      <c r="C107" s="77">
        <v>0</v>
      </c>
      <c r="D107" s="77">
        <f t="shared" si="27"/>
        <v>0</v>
      </c>
      <c r="E107" s="77">
        <v>0</v>
      </c>
      <c r="F107" s="77">
        <v>0</v>
      </c>
      <c r="G107" s="77">
        <f t="shared" si="31"/>
        <v>0</v>
      </c>
    </row>
    <row r="108" spans="1:7" x14ac:dyDescent="0.25">
      <c r="A108" s="88" t="s">
        <v>336</v>
      </c>
      <c r="B108" s="77">
        <v>0</v>
      </c>
      <c r="C108" s="77">
        <v>0</v>
      </c>
      <c r="D108" s="77">
        <f t="shared" si="27"/>
        <v>0</v>
      </c>
      <c r="E108" s="77">
        <v>0</v>
      </c>
      <c r="F108" s="77">
        <v>0</v>
      </c>
      <c r="G108" s="77">
        <f t="shared" si="31"/>
        <v>0</v>
      </c>
    </row>
    <row r="109" spans="1:7" x14ac:dyDescent="0.25">
      <c r="A109" s="88" t="s">
        <v>337</v>
      </c>
      <c r="B109" s="77">
        <v>0</v>
      </c>
      <c r="C109" s="77">
        <v>0</v>
      </c>
      <c r="D109" s="77">
        <f t="shared" si="27"/>
        <v>0</v>
      </c>
      <c r="E109" s="77">
        <v>0</v>
      </c>
      <c r="F109" s="77">
        <v>0</v>
      </c>
      <c r="G109" s="77">
        <f t="shared" si="31"/>
        <v>0</v>
      </c>
    </row>
    <row r="110" spans="1:7" x14ac:dyDescent="0.25">
      <c r="A110" s="88" t="s">
        <v>338</v>
      </c>
      <c r="B110" s="77">
        <v>0</v>
      </c>
      <c r="C110" s="77">
        <v>0</v>
      </c>
      <c r="D110" s="77">
        <f t="shared" si="27"/>
        <v>0</v>
      </c>
      <c r="E110" s="77">
        <v>0</v>
      </c>
      <c r="F110" s="77">
        <v>0</v>
      </c>
      <c r="G110" s="77">
        <f t="shared" si="31"/>
        <v>0</v>
      </c>
    </row>
    <row r="111" spans="1:7" x14ac:dyDescent="0.25">
      <c r="A111" s="88" t="s">
        <v>339</v>
      </c>
      <c r="B111" s="77">
        <v>0</v>
      </c>
      <c r="C111" s="77">
        <v>0</v>
      </c>
      <c r="D111" s="77">
        <f t="shared" si="27"/>
        <v>0</v>
      </c>
      <c r="E111" s="77">
        <v>0</v>
      </c>
      <c r="F111" s="77">
        <v>0</v>
      </c>
      <c r="G111" s="77">
        <f t="shared" si="31"/>
        <v>0</v>
      </c>
    </row>
    <row r="112" spans="1:7" x14ac:dyDescent="0.25">
      <c r="A112" s="88" t="s">
        <v>340</v>
      </c>
      <c r="B112" s="77">
        <v>0</v>
      </c>
      <c r="C112" s="77">
        <v>0</v>
      </c>
      <c r="D112" s="77">
        <f t="shared" si="27"/>
        <v>0</v>
      </c>
      <c r="E112" s="77">
        <v>0</v>
      </c>
      <c r="F112" s="77">
        <v>0</v>
      </c>
      <c r="G112" s="77">
        <f t="shared" si="31"/>
        <v>0</v>
      </c>
    </row>
    <row r="113" spans="1:7" x14ac:dyDescent="0.25">
      <c r="A113" s="87" t="s">
        <v>341</v>
      </c>
      <c r="B113" s="86">
        <f t="shared" ref="B113:G113" si="32">SUM(B114:B122)</f>
        <v>0</v>
      </c>
      <c r="C113" s="86">
        <f t="shared" si="32"/>
        <v>0</v>
      </c>
      <c r="D113" s="86">
        <f t="shared" si="32"/>
        <v>0</v>
      </c>
      <c r="E113" s="86">
        <f t="shared" si="32"/>
        <v>0</v>
      </c>
      <c r="F113" s="86">
        <f t="shared" si="32"/>
        <v>0</v>
      </c>
      <c r="G113" s="86">
        <f t="shared" si="32"/>
        <v>0</v>
      </c>
    </row>
    <row r="114" spans="1:7" x14ac:dyDescent="0.25">
      <c r="A114" s="88" t="s">
        <v>342</v>
      </c>
      <c r="B114" s="77">
        <v>0</v>
      </c>
      <c r="C114" s="77">
        <v>0</v>
      </c>
      <c r="D114" s="77">
        <f t="shared" si="27"/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343</v>
      </c>
      <c r="B115" s="77">
        <v>0</v>
      </c>
      <c r="C115" s="77">
        <v>0</v>
      </c>
      <c r="D115" s="77">
        <f t="shared" si="27"/>
        <v>0</v>
      </c>
      <c r="E115" s="77">
        <v>0</v>
      </c>
      <c r="F115" s="77">
        <v>0</v>
      </c>
      <c r="G115" s="77">
        <f t="shared" ref="G115:G122" si="33">D115-E115</f>
        <v>0</v>
      </c>
    </row>
    <row r="116" spans="1:7" x14ac:dyDescent="0.25">
      <c r="A116" s="88" t="s">
        <v>344</v>
      </c>
      <c r="B116" s="77">
        <v>0</v>
      </c>
      <c r="C116" s="77">
        <v>0</v>
      </c>
      <c r="D116" s="77">
        <f t="shared" si="27"/>
        <v>0</v>
      </c>
      <c r="E116" s="77">
        <v>0</v>
      </c>
      <c r="F116" s="77">
        <v>0</v>
      </c>
      <c r="G116" s="77">
        <f t="shared" si="33"/>
        <v>0</v>
      </c>
    </row>
    <row r="117" spans="1:7" x14ac:dyDescent="0.25">
      <c r="A117" s="88" t="s">
        <v>345</v>
      </c>
      <c r="B117" s="77">
        <v>0</v>
      </c>
      <c r="C117" s="77">
        <v>0</v>
      </c>
      <c r="D117" s="77">
        <f t="shared" si="27"/>
        <v>0</v>
      </c>
      <c r="E117" s="77">
        <v>0</v>
      </c>
      <c r="F117" s="77">
        <v>0</v>
      </c>
      <c r="G117" s="77">
        <f t="shared" si="33"/>
        <v>0</v>
      </c>
    </row>
    <row r="118" spans="1:7" x14ac:dyDescent="0.25">
      <c r="A118" s="88" t="s">
        <v>346</v>
      </c>
      <c r="B118" s="77">
        <v>0</v>
      </c>
      <c r="C118" s="77">
        <v>0</v>
      </c>
      <c r="D118" s="77">
        <f t="shared" si="27"/>
        <v>0</v>
      </c>
      <c r="E118" s="77">
        <v>0</v>
      </c>
      <c r="F118" s="77">
        <v>0</v>
      </c>
      <c r="G118" s="77">
        <f t="shared" si="33"/>
        <v>0</v>
      </c>
    </row>
    <row r="119" spans="1:7" x14ac:dyDescent="0.25">
      <c r="A119" s="88" t="s">
        <v>347</v>
      </c>
      <c r="B119" s="77">
        <v>0</v>
      </c>
      <c r="C119" s="77">
        <v>0</v>
      </c>
      <c r="D119" s="77">
        <f t="shared" si="27"/>
        <v>0</v>
      </c>
      <c r="E119" s="77">
        <v>0</v>
      </c>
      <c r="F119" s="77">
        <v>0</v>
      </c>
      <c r="G119" s="77">
        <f t="shared" si="33"/>
        <v>0</v>
      </c>
    </row>
    <row r="120" spans="1:7" x14ac:dyDescent="0.25">
      <c r="A120" s="88" t="s">
        <v>348</v>
      </c>
      <c r="B120" s="77">
        <v>0</v>
      </c>
      <c r="C120" s="77">
        <v>0</v>
      </c>
      <c r="D120" s="77">
        <f t="shared" si="27"/>
        <v>0</v>
      </c>
      <c r="E120" s="77">
        <v>0</v>
      </c>
      <c r="F120" s="77">
        <v>0</v>
      </c>
      <c r="G120" s="77">
        <f t="shared" si="33"/>
        <v>0</v>
      </c>
    </row>
    <row r="121" spans="1:7" x14ac:dyDescent="0.25">
      <c r="A121" s="88" t="s">
        <v>349</v>
      </c>
      <c r="B121" s="77">
        <v>0</v>
      </c>
      <c r="C121" s="77">
        <v>0</v>
      </c>
      <c r="D121" s="77">
        <f t="shared" si="27"/>
        <v>0</v>
      </c>
      <c r="E121" s="77">
        <v>0</v>
      </c>
      <c r="F121" s="77">
        <v>0</v>
      </c>
      <c r="G121" s="77">
        <f t="shared" si="33"/>
        <v>0</v>
      </c>
    </row>
    <row r="122" spans="1:7" x14ac:dyDescent="0.25">
      <c r="A122" s="88" t="s">
        <v>350</v>
      </c>
      <c r="B122" s="77">
        <v>0</v>
      </c>
      <c r="C122" s="77">
        <v>0</v>
      </c>
      <c r="D122" s="77">
        <f t="shared" si="27"/>
        <v>0</v>
      </c>
      <c r="E122" s="77">
        <v>0</v>
      </c>
      <c r="F122" s="77">
        <v>0</v>
      </c>
      <c r="G122" s="77">
        <f t="shared" si="33"/>
        <v>0</v>
      </c>
    </row>
    <row r="123" spans="1:7" x14ac:dyDescent="0.25">
      <c r="A123" s="87" t="s">
        <v>351</v>
      </c>
      <c r="B123" s="86">
        <f t="shared" ref="B123:G123" si="34">SUM(B124:B132)</f>
        <v>0</v>
      </c>
      <c r="C123" s="86">
        <f t="shared" si="34"/>
        <v>0</v>
      </c>
      <c r="D123" s="86">
        <f t="shared" si="34"/>
        <v>0</v>
      </c>
      <c r="E123" s="86">
        <f t="shared" si="34"/>
        <v>0</v>
      </c>
      <c r="F123" s="86">
        <f t="shared" si="34"/>
        <v>0</v>
      </c>
      <c r="G123" s="86">
        <f t="shared" si="34"/>
        <v>0</v>
      </c>
    </row>
    <row r="124" spans="1:7" x14ac:dyDescent="0.25">
      <c r="A124" s="88" t="s">
        <v>352</v>
      </c>
      <c r="B124" s="77">
        <v>0</v>
      </c>
      <c r="C124" s="77">
        <v>0</v>
      </c>
      <c r="D124" s="77">
        <f t="shared" si="27"/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353</v>
      </c>
      <c r="B125" s="77">
        <v>0</v>
      </c>
      <c r="C125" s="77">
        <v>0</v>
      </c>
      <c r="D125" s="77">
        <f t="shared" si="27"/>
        <v>0</v>
      </c>
      <c r="E125" s="77">
        <v>0</v>
      </c>
      <c r="F125" s="77">
        <v>0</v>
      </c>
      <c r="G125" s="77">
        <f t="shared" ref="G125:G132" si="35">D125-E125</f>
        <v>0</v>
      </c>
    </row>
    <row r="126" spans="1:7" x14ac:dyDescent="0.25">
      <c r="A126" s="88" t="s">
        <v>354</v>
      </c>
      <c r="B126" s="77">
        <v>0</v>
      </c>
      <c r="C126" s="77">
        <v>0</v>
      </c>
      <c r="D126" s="77">
        <f t="shared" si="27"/>
        <v>0</v>
      </c>
      <c r="E126" s="77">
        <v>0</v>
      </c>
      <c r="F126" s="77">
        <v>0</v>
      </c>
      <c r="G126" s="77">
        <f t="shared" si="35"/>
        <v>0</v>
      </c>
    </row>
    <row r="127" spans="1:7" x14ac:dyDescent="0.25">
      <c r="A127" s="88" t="s">
        <v>355</v>
      </c>
      <c r="B127" s="77">
        <v>0</v>
      </c>
      <c r="C127" s="77">
        <v>0</v>
      </c>
      <c r="D127" s="77">
        <f t="shared" si="27"/>
        <v>0</v>
      </c>
      <c r="E127" s="77">
        <v>0</v>
      </c>
      <c r="F127" s="77">
        <v>0</v>
      </c>
      <c r="G127" s="77">
        <f t="shared" si="35"/>
        <v>0</v>
      </c>
    </row>
    <row r="128" spans="1:7" x14ac:dyDescent="0.25">
      <c r="A128" s="88" t="s">
        <v>356</v>
      </c>
      <c r="B128" s="77">
        <v>0</v>
      </c>
      <c r="C128" s="77">
        <v>0</v>
      </c>
      <c r="D128" s="77">
        <f t="shared" si="27"/>
        <v>0</v>
      </c>
      <c r="E128" s="77">
        <v>0</v>
      </c>
      <c r="F128" s="77">
        <v>0</v>
      </c>
      <c r="G128" s="77">
        <f t="shared" si="35"/>
        <v>0</v>
      </c>
    </row>
    <row r="129" spans="1:7" x14ac:dyDescent="0.25">
      <c r="A129" s="88" t="s">
        <v>357</v>
      </c>
      <c r="B129" s="77">
        <v>0</v>
      </c>
      <c r="C129" s="77">
        <v>0</v>
      </c>
      <c r="D129" s="77">
        <f t="shared" si="27"/>
        <v>0</v>
      </c>
      <c r="E129" s="77">
        <v>0</v>
      </c>
      <c r="F129" s="77">
        <v>0</v>
      </c>
      <c r="G129" s="77">
        <f t="shared" si="35"/>
        <v>0</v>
      </c>
    </row>
    <row r="130" spans="1:7" x14ac:dyDescent="0.25">
      <c r="A130" s="88" t="s">
        <v>358</v>
      </c>
      <c r="B130" s="77">
        <v>0</v>
      </c>
      <c r="C130" s="77">
        <v>0</v>
      </c>
      <c r="D130" s="77">
        <f t="shared" si="27"/>
        <v>0</v>
      </c>
      <c r="E130" s="77">
        <v>0</v>
      </c>
      <c r="F130" s="77">
        <v>0</v>
      </c>
      <c r="G130" s="77">
        <f t="shared" si="35"/>
        <v>0</v>
      </c>
    </row>
    <row r="131" spans="1:7" x14ac:dyDescent="0.25">
      <c r="A131" s="88" t="s">
        <v>359</v>
      </c>
      <c r="B131" s="77">
        <v>0</v>
      </c>
      <c r="C131" s="77">
        <v>0</v>
      </c>
      <c r="D131" s="77">
        <f t="shared" si="27"/>
        <v>0</v>
      </c>
      <c r="E131" s="77">
        <v>0</v>
      </c>
      <c r="F131" s="77">
        <v>0</v>
      </c>
      <c r="G131" s="77">
        <f t="shared" si="35"/>
        <v>0</v>
      </c>
    </row>
    <row r="132" spans="1:7" x14ac:dyDescent="0.25">
      <c r="A132" s="88" t="s">
        <v>360</v>
      </c>
      <c r="B132" s="77">
        <v>0</v>
      </c>
      <c r="C132" s="77">
        <v>0</v>
      </c>
      <c r="D132" s="77">
        <f t="shared" si="27"/>
        <v>0</v>
      </c>
      <c r="E132" s="77">
        <v>0</v>
      </c>
      <c r="F132" s="77">
        <v>0</v>
      </c>
      <c r="G132" s="77">
        <f t="shared" si="35"/>
        <v>0</v>
      </c>
    </row>
    <row r="133" spans="1:7" x14ac:dyDescent="0.25">
      <c r="A133" s="87" t="s">
        <v>361</v>
      </c>
      <c r="B133" s="86">
        <f t="shared" ref="B133:G133" si="36">SUM(B134:B136)</f>
        <v>0</v>
      </c>
      <c r="C133" s="86">
        <f t="shared" si="36"/>
        <v>0</v>
      </c>
      <c r="D133" s="86">
        <f t="shared" si="36"/>
        <v>0</v>
      </c>
      <c r="E133" s="86">
        <f t="shared" si="36"/>
        <v>0</v>
      </c>
      <c r="F133" s="86">
        <f t="shared" si="36"/>
        <v>0</v>
      </c>
      <c r="G133" s="86">
        <f t="shared" si="36"/>
        <v>0</v>
      </c>
    </row>
    <row r="134" spans="1:7" x14ac:dyDescent="0.25">
      <c r="A134" s="88" t="s">
        <v>362</v>
      </c>
      <c r="B134" s="77">
        <v>0</v>
      </c>
      <c r="C134" s="77">
        <v>0</v>
      </c>
      <c r="D134" s="77">
        <f t="shared" si="27"/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363</v>
      </c>
      <c r="B135" s="77">
        <v>0</v>
      </c>
      <c r="C135" s="77">
        <v>0</v>
      </c>
      <c r="D135" s="77">
        <f t="shared" si="27"/>
        <v>0</v>
      </c>
      <c r="E135" s="77">
        <v>0</v>
      </c>
      <c r="F135" s="77">
        <v>0</v>
      </c>
      <c r="G135" s="77">
        <f t="shared" ref="G135:G136" si="37">D135-E135</f>
        <v>0</v>
      </c>
    </row>
    <row r="136" spans="1:7" x14ac:dyDescent="0.25">
      <c r="A136" s="88" t="s">
        <v>364</v>
      </c>
      <c r="B136" s="77">
        <v>0</v>
      </c>
      <c r="C136" s="77">
        <v>0</v>
      </c>
      <c r="D136" s="77">
        <f t="shared" si="27"/>
        <v>0</v>
      </c>
      <c r="E136" s="77">
        <v>0</v>
      </c>
      <c r="F136" s="77">
        <v>0</v>
      </c>
      <c r="G136" s="77">
        <f t="shared" si="37"/>
        <v>0</v>
      </c>
    </row>
    <row r="137" spans="1:7" x14ac:dyDescent="0.25">
      <c r="A137" s="87" t="s">
        <v>365</v>
      </c>
      <c r="B137" s="86">
        <f t="shared" ref="B137:G137" si="38">SUM(B138:B142,B144:B145)</f>
        <v>0</v>
      </c>
      <c r="C137" s="86">
        <f t="shared" si="38"/>
        <v>0</v>
      </c>
      <c r="D137" s="86">
        <f t="shared" si="38"/>
        <v>0</v>
      </c>
      <c r="E137" s="86">
        <f t="shared" si="38"/>
        <v>0</v>
      </c>
      <c r="F137" s="86">
        <f t="shared" si="38"/>
        <v>0</v>
      </c>
      <c r="G137" s="86">
        <f t="shared" si="38"/>
        <v>0</v>
      </c>
    </row>
    <row r="138" spans="1:7" x14ac:dyDescent="0.25">
      <c r="A138" s="88" t="s">
        <v>366</v>
      </c>
      <c r="B138" s="77">
        <v>0</v>
      </c>
      <c r="C138" s="77">
        <v>0</v>
      </c>
      <c r="D138" s="77">
        <f t="shared" si="27"/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367</v>
      </c>
      <c r="B139" s="77">
        <v>0</v>
      </c>
      <c r="C139" s="77">
        <v>0</v>
      </c>
      <c r="D139" s="77">
        <f t="shared" si="27"/>
        <v>0</v>
      </c>
      <c r="E139" s="77">
        <v>0</v>
      </c>
      <c r="F139" s="77">
        <v>0</v>
      </c>
      <c r="G139" s="77">
        <f t="shared" ref="G139:G145" si="39">D139-E139</f>
        <v>0</v>
      </c>
    </row>
    <row r="140" spans="1:7" x14ac:dyDescent="0.25">
      <c r="A140" s="88" t="s">
        <v>368</v>
      </c>
      <c r="B140" s="77">
        <v>0</v>
      </c>
      <c r="C140" s="77">
        <v>0</v>
      </c>
      <c r="D140" s="77">
        <f t="shared" si="27"/>
        <v>0</v>
      </c>
      <c r="E140" s="77">
        <v>0</v>
      </c>
      <c r="F140" s="77">
        <v>0</v>
      </c>
      <c r="G140" s="77">
        <f t="shared" si="39"/>
        <v>0</v>
      </c>
    </row>
    <row r="141" spans="1:7" x14ac:dyDescent="0.25">
      <c r="A141" s="88" t="s">
        <v>369</v>
      </c>
      <c r="B141" s="77">
        <v>0</v>
      </c>
      <c r="C141" s="77">
        <v>0</v>
      </c>
      <c r="D141" s="77">
        <f t="shared" si="27"/>
        <v>0</v>
      </c>
      <c r="E141" s="77">
        <v>0</v>
      </c>
      <c r="F141" s="77">
        <v>0</v>
      </c>
      <c r="G141" s="77">
        <f t="shared" si="39"/>
        <v>0</v>
      </c>
    </row>
    <row r="142" spans="1:7" x14ac:dyDescent="0.25">
      <c r="A142" s="88" t="s">
        <v>370</v>
      </c>
      <c r="B142" s="77">
        <v>0</v>
      </c>
      <c r="C142" s="77">
        <v>0</v>
      </c>
      <c r="D142" s="77">
        <f t="shared" si="27"/>
        <v>0</v>
      </c>
      <c r="E142" s="77">
        <v>0</v>
      </c>
      <c r="F142" s="77">
        <v>0</v>
      </c>
      <c r="G142" s="77">
        <f t="shared" si="39"/>
        <v>0</v>
      </c>
    </row>
    <row r="143" spans="1:7" x14ac:dyDescent="0.25">
      <c r="A143" s="88" t="s">
        <v>371</v>
      </c>
      <c r="B143" s="77">
        <v>0</v>
      </c>
      <c r="C143" s="77">
        <v>0</v>
      </c>
      <c r="D143" s="77">
        <f t="shared" si="27"/>
        <v>0</v>
      </c>
      <c r="E143" s="77">
        <v>0</v>
      </c>
      <c r="F143" s="77">
        <v>0</v>
      </c>
      <c r="G143" s="77">
        <f t="shared" si="39"/>
        <v>0</v>
      </c>
    </row>
    <row r="144" spans="1:7" x14ac:dyDescent="0.25">
      <c r="A144" s="88" t="s">
        <v>372</v>
      </c>
      <c r="B144" s="77">
        <v>0</v>
      </c>
      <c r="C144" s="77">
        <v>0</v>
      </c>
      <c r="D144" s="77">
        <f t="shared" si="27"/>
        <v>0</v>
      </c>
      <c r="E144" s="77">
        <v>0</v>
      </c>
      <c r="F144" s="77">
        <v>0</v>
      </c>
      <c r="G144" s="77">
        <f t="shared" si="39"/>
        <v>0</v>
      </c>
    </row>
    <row r="145" spans="1:7" x14ac:dyDescent="0.25">
      <c r="A145" s="88" t="s">
        <v>373</v>
      </c>
      <c r="B145" s="77">
        <v>0</v>
      </c>
      <c r="C145" s="77">
        <v>0</v>
      </c>
      <c r="D145" s="77">
        <f t="shared" si="27"/>
        <v>0</v>
      </c>
      <c r="E145" s="77">
        <v>0</v>
      </c>
      <c r="F145" s="77">
        <v>0</v>
      </c>
      <c r="G145" s="77">
        <f t="shared" si="39"/>
        <v>0</v>
      </c>
    </row>
    <row r="146" spans="1:7" x14ac:dyDescent="0.25">
      <c r="A146" s="87" t="s">
        <v>374</v>
      </c>
      <c r="B146" s="86">
        <f t="shared" ref="B146:G146" si="40">SUM(B147:B149)</f>
        <v>0</v>
      </c>
      <c r="C146" s="86">
        <f t="shared" si="40"/>
        <v>0</v>
      </c>
      <c r="D146" s="86">
        <f t="shared" si="40"/>
        <v>0</v>
      </c>
      <c r="E146" s="86">
        <f t="shared" si="40"/>
        <v>0</v>
      </c>
      <c r="F146" s="86">
        <f t="shared" si="40"/>
        <v>0</v>
      </c>
      <c r="G146" s="86">
        <f t="shared" si="40"/>
        <v>0</v>
      </c>
    </row>
    <row r="147" spans="1:7" x14ac:dyDescent="0.25">
      <c r="A147" s="88" t="s">
        <v>375</v>
      </c>
      <c r="B147" s="77">
        <v>0</v>
      </c>
      <c r="C147" s="77">
        <v>0</v>
      </c>
      <c r="D147" s="77">
        <f t="shared" si="27"/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376</v>
      </c>
      <c r="B148" s="77">
        <v>0</v>
      </c>
      <c r="C148" s="77">
        <v>0</v>
      </c>
      <c r="D148" s="77">
        <f t="shared" si="27"/>
        <v>0</v>
      </c>
      <c r="E148" s="77">
        <v>0</v>
      </c>
      <c r="F148" s="77">
        <v>0</v>
      </c>
      <c r="G148" s="77">
        <f t="shared" ref="G148:G149" si="41">D148-E148</f>
        <v>0</v>
      </c>
    </row>
    <row r="149" spans="1:7" x14ac:dyDescent="0.25">
      <c r="A149" s="88" t="s">
        <v>377</v>
      </c>
      <c r="B149" s="77">
        <v>0</v>
      </c>
      <c r="C149" s="77">
        <v>0</v>
      </c>
      <c r="D149" s="77">
        <f t="shared" si="27"/>
        <v>0</v>
      </c>
      <c r="E149" s="77">
        <v>0</v>
      </c>
      <c r="F149" s="77">
        <v>0</v>
      </c>
      <c r="G149" s="77">
        <f t="shared" si="41"/>
        <v>0</v>
      </c>
    </row>
    <row r="150" spans="1:7" x14ac:dyDescent="0.25">
      <c r="A150" s="87" t="s">
        <v>378</v>
      </c>
      <c r="B150" s="86">
        <f t="shared" ref="B150:G150" si="42">SUM(B151:B157)</f>
        <v>0</v>
      </c>
      <c r="C150" s="86">
        <f t="shared" si="42"/>
        <v>0</v>
      </c>
      <c r="D150" s="86">
        <f t="shared" si="42"/>
        <v>0</v>
      </c>
      <c r="E150" s="86">
        <f t="shared" si="42"/>
        <v>0</v>
      </c>
      <c r="F150" s="86">
        <f t="shared" si="42"/>
        <v>0</v>
      </c>
      <c r="G150" s="86">
        <f t="shared" si="42"/>
        <v>0</v>
      </c>
    </row>
    <row r="151" spans="1:7" x14ac:dyDescent="0.25">
      <c r="A151" s="88" t="s">
        <v>379</v>
      </c>
      <c r="B151" s="77">
        <v>0</v>
      </c>
      <c r="C151" s="77">
        <v>0</v>
      </c>
      <c r="D151" s="77">
        <f t="shared" si="27"/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380</v>
      </c>
      <c r="B152" s="77">
        <v>0</v>
      </c>
      <c r="C152" s="77">
        <v>0</v>
      </c>
      <c r="D152" s="77">
        <f t="shared" ref="D152:D157" si="43">+B152+C152</f>
        <v>0</v>
      </c>
      <c r="E152" s="77">
        <v>0</v>
      </c>
      <c r="F152" s="77">
        <v>0</v>
      </c>
      <c r="G152" s="77">
        <f t="shared" ref="G152:G157" si="44">D152-E152</f>
        <v>0</v>
      </c>
    </row>
    <row r="153" spans="1:7" x14ac:dyDescent="0.25">
      <c r="A153" s="88" t="s">
        <v>381</v>
      </c>
      <c r="B153" s="77">
        <v>0</v>
      </c>
      <c r="C153" s="77">
        <v>0</v>
      </c>
      <c r="D153" s="77">
        <f t="shared" si="43"/>
        <v>0</v>
      </c>
      <c r="E153" s="77">
        <v>0</v>
      </c>
      <c r="F153" s="77">
        <v>0</v>
      </c>
      <c r="G153" s="77">
        <f t="shared" si="44"/>
        <v>0</v>
      </c>
    </row>
    <row r="154" spans="1:7" x14ac:dyDescent="0.25">
      <c r="A154" s="90" t="s">
        <v>382</v>
      </c>
      <c r="B154" s="77">
        <v>0</v>
      </c>
      <c r="C154" s="77">
        <v>0</v>
      </c>
      <c r="D154" s="77">
        <f t="shared" si="43"/>
        <v>0</v>
      </c>
      <c r="E154" s="77">
        <v>0</v>
      </c>
      <c r="F154" s="77">
        <v>0</v>
      </c>
      <c r="G154" s="77">
        <f t="shared" si="44"/>
        <v>0</v>
      </c>
    </row>
    <row r="155" spans="1:7" x14ac:dyDescent="0.25">
      <c r="A155" s="88" t="s">
        <v>383</v>
      </c>
      <c r="B155" s="77">
        <v>0</v>
      </c>
      <c r="C155" s="77">
        <v>0</v>
      </c>
      <c r="D155" s="77">
        <f t="shared" si="43"/>
        <v>0</v>
      </c>
      <c r="E155" s="77">
        <v>0</v>
      </c>
      <c r="F155" s="77">
        <v>0</v>
      </c>
      <c r="G155" s="77">
        <f t="shared" si="44"/>
        <v>0</v>
      </c>
    </row>
    <row r="156" spans="1:7" x14ac:dyDescent="0.25">
      <c r="A156" s="88" t="s">
        <v>384</v>
      </c>
      <c r="B156" s="77">
        <v>0</v>
      </c>
      <c r="C156" s="77">
        <v>0</v>
      </c>
      <c r="D156" s="77">
        <f t="shared" si="43"/>
        <v>0</v>
      </c>
      <c r="E156" s="77">
        <v>0</v>
      </c>
      <c r="F156" s="77">
        <v>0</v>
      </c>
      <c r="G156" s="77">
        <f t="shared" si="44"/>
        <v>0</v>
      </c>
    </row>
    <row r="157" spans="1:7" x14ac:dyDescent="0.25">
      <c r="A157" s="88" t="s">
        <v>385</v>
      </c>
      <c r="B157" s="77">
        <v>0</v>
      </c>
      <c r="C157" s="77">
        <v>0</v>
      </c>
      <c r="D157" s="77">
        <f t="shared" si="43"/>
        <v>0</v>
      </c>
      <c r="E157" s="77">
        <v>0</v>
      </c>
      <c r="F157" s="77">
        <v>0</v>
      </c>
      <c r="G157" s="77">
        <f t="shared" si="44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387</v>
      </c>
      <c r="B159" s="93">
        <f t="shared" ref="B159:G159" si="45">B9+B84</f>
        <v>2300125.58</v>
      </c>
      <c r="C159" s="93">
        <f t="shared" si="45"/>
        <v>433903.22</v>
      </c>
      <c r="D159" s="93">
        <f t="shared" si="45"/>
        <v>2734028.8000000003</v>
      </c>
      <c r="E159" s="93">
        <f t="shared" si="45"/>
        <v>546375.28</v>
      </c>
      <c r="F159" s="93">
        <f t="shared" si="45"/>
        <v>541048.91</v>
      </c>
      <c r="G159" s="93">
        <f t="shared" si="45"/>
        <v>2187653.5200000005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C21 B18:C18 G37 B28:C28 B40:C41 B38:C38 B50:C55 B48:C48 B60:C61 B58:C58 B64:C70 B62:C62 B71:C71 B103:C103 B93:C93 E93:F93 B12:C13 G11 B16:C16 C14 C15 G17 G19 C20 B23:C23 E22:G22 B26:C26 G24 G27 C29 C30 G31 C32 G33 C34 G35 G36 B43:C47 C42 E57:G57 C56 E49:G49 B25 E25:G25 G15 E12:G12 E16:G16 G14 E21:G21 G20 E23:G23 E26:G26 G29 G30 G32 E34:G34 B39:C39 E39:G39 E40:G41 E43:G47 E42:G42 E50:G55 E56:G56 B59:C59 E59:G59 E60:G61 B63:C63 E63:G63 E64:G70 B75:C75 B72:C72 E72:F72 B73:C74 E73:F74 B83:F85 B76:C76 E76:F76 B77:C82 E77:F82 B87:C92 B86:C86 E86:F86 E87:F92 B94:C94 E94:F94 B95:C102 E95:F102 B113:C113 B104:C104 E104:F104 B105:C112 E105:F112 B123:C123 B114:C114 E114:F114 B115:C122 E115:F122 B133:C133 B124:C132 E124:F132 B137:C137 B134:C136 E134:F136 B146:C146 B138:C145 E138:F145 B150:C150 B147:C149 E147:F149 B158:F159 B151:C157 E151:F157 E18:F18 E28:F28 E38:F38 E48:F48 D48 D38 D28 D18 D11:D17 D19:D27 D29:D37 D39:D47 D49:D56 E58:F58 E62:F62 E71:F71 E75:F75 D75 D71 D62 D58 D57 D59:D61 D63:D70 D72:D74 D76:D82 E103:F103 E113:F113 E123:F123 E133:F133 E137:F137 D137 D133 D123 D113 D103 D86:D102 D104:D112 D114:D122 D124:D132 D134:D136 E146:F146 E150:F150 D150 D146 D138:D145 D147:D149 D151:D157 G13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8" zoomScaleNormal="70" workbookViewId="0">
      <selection activeCell="G11" sqref="G1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388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304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389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7</v>
      </c>
      <c r="B7" s="152" t="s">
        <v>306</v>
      </c>
      <c r="C7" s="152"/>
      <c r="D7" s="152"/>
      <c r="E7" s="152"/>
      <c r="F7" s="152"/>
      <c r="G7" s="154" t="s">
        <v>307</v>
      </c>
    </row>
    <row r="8" spans="1:7" ht="30" x14ac:dyDescent="0.25">
      <c r="A8" s="151"/>
      <c r="B8" s="26" t="s">
        <v>308</v>
      </c>
      <c r="C8" s="7" t="s">
        <v>238</v>
      </c>
      <c r="D8" s="26" t="s">
        <v>239</v>
      </c>
      <c r="E8" s="26" t="s">
        <v>194</v>
      </c>
      <c r="F8" s="26" t="s">
        <v>211</v>
      </c>
      <c r="G8" s="153"/>
    </row>
    <row r="9" spans="1:7" ht="15.75" customHeight="1" x14ac:dyDescent="0.25">
      <c r="A9" s="27" t="s">
        <v>390</v>
      </c>
      <c r="B9" s="31">
        <f>SUM(B10:B17)</f>
        <v>2300125.6</v>
      </c>
      <c r="C9" s="31">
        <f t="shared" ref="C9:G9" si="0">SUM(C10:C17)</f>
        <v>433903.2</v>
      </c>
      <c r="D9" s="31">
        <f t="shared" si="0"/>
        <v>2734028.8000000003</v>
      </c>
      <c r="E9" s="31">
        <f t="shared" si="0"/>
        <v>546375.30000000005</v>
      </c>
      <c r="F9" s="31">
        <f t="shared" si="0"/>
        <v>541048.91</v>
      </c>
      <c r="G9" s="31">
        <f t="shared" si="0"/>
        <v>2187653.5</v>
      </c>
    </row>
    <row r="10" spans="1:7" x14ac:dyDescent="0.25">
      <c r="A10" s="65" t="s">
        <v>566</v>
      </c>
      <c r="B10" s="77">
        <v>2300125.6</v>
      </c>
      <c r="C10" s="77">
        <v>433903.2</v>
      </c>
      <c r="D10" s="77">
        <f>+B10+C10</f>
        <v>2734028.8000000003</v>
      </c>
      <c r="E10" s="77">
        <v>546375.30000000005</v>
      </c>
      <c r="F10" s="77">
        <v>541048.91</v>
      </c>
      <c r="G10" s="77">
        <f>+D10-E10</f>
        <v>2187653.5</v>
      </c>
    </row>
    <row r="11" spans="1:7" x14ac:dyDescent="0.25">
      <c r="A11" s="65"/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</row>
    <row r="12" spans="1:7" x14ac:dyDescent="0.25">
      <c r="A12" s="65"/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</row>
    <row r="13" spans="1:7" x14ac:dyDescent="0.25">
      <c r="A13" s="65"/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</row>
    <row r="14" spans="1:7" x14ac:dyDescent="0.25">
      <c r="A14" s="65"/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</row>
    <row r="15" spans="1:7" x14ac:dyDescent="0.25">
      <c r="A15" s="65"/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</row>
    <row r="16" spans="1:7" x14ac:dyDescent="0.25">
      <c r="A16" s="65"/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65"/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32" t="s">
        <v>154</v>
      </c>
      <c r="B18" s="51"/>
      <c r="C18" s="51"/>
      <c r="D18" s="51"/>
      <c r="E18" s="51"/>
      <c r="F18" s="51"/>
      <c r="G18" s="51"/>
    </row>
    <row r="19" spans="1:7" x14ac:dyDescent="0.25">
      <c r="A19" s="3" t="s">
        <v>399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5" t="s">
        <v>391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392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393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394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395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396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397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398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154</v>
      </c>
      <c r="B28" s="51"/>
      <c r="C28" s="51"/>
      <c r="D28" s="51"/>
      <c r="E28" s="51"/>
      <c r="F28" s="51"/>
      <c r="G28" s="51"/>
    </row>
    <row r="29" spans="1:7" x14ac:dyDescent="0.25">
      <c r="A29" s="3" t="s">
        <v>387</v>
      </c>
      <c r="B29" s="4">
        <f>SUM(B19,B9)</f>
        <v>2300125.6</v>
      </c>
      <c r="C29" s="4">
        <f t="shared" ref="C29:G29" si="2">SUM(C19,C9)</f>
        <v>433903.2</v>
      </c>
      <c r="D29" s="4">
        <f t="shared" si="2"/>
        <v>2734028.8000000003</v>
      </c>
      <c r="E29" s="4">
        <f t="shared" si="2"/>
        <v>546375.30000000005</v>
      </c>
      <c r="F29" s="4">
        <f t="shared" si="2"/>
        <v>541048.91</v>
      </c>
      <c r="G29" s="4">
        <f t="shared" si="2"/>
        <v>2187653.5</v>
      </c>
    </row>
    <row r="30" spans="1:7" x14ac:dyDescent="0.25">
      <c r="A30" s="57"/>
      <c r="B30" s="57"/>
      <c r="C30" s="57"/>
      <c r="D30" s="57"/>
      <c r="E30" s="57"/>
      <c r="F30" s="57"/>
      <c r="G30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29 B11:D1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80" zoomScaleNormal="80" workbookViewId="0">
      <selection activeCell="B31" sqref="B3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400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401</v>
      </c>
      <c r="B3" s="118"/>
      <c r="C3" s="118"/>
      <c r="D3" s="118"/>
      <c r="E3" s="118"/>
      <c r="F3" s="118"/>
      <c r="G3" s="119"/>
    </row>
    <row r="4" spans="1:7" x14ac:dyDescent="0.25">
      <c r="A4" s="117" t="s">
        <v>402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7</v>
      </c>
      <c r="B7" s="158" t="s">
        <v>306</v>
      </c>
      <c r="C7" s="159"/>
      <c r="D7" s="159"/>
      <c r="E7" s="159"/>
      <c r="F7" s="160"/>
      <c r="G7" s="154" t="s">
        <v>403</v>
      </c>
    </row>
    <row r="8" spans="1:7" ht="30" x14ac:dyDescent="0.25">
      <c r="A8" s="151"/>
      <c r="B8" s="26" t="s">
        <v>308</v>
      </c>
      <c r="C8" s="7" t="s">
        <v>404</v>
      </c>
      <c r="D8" s="26" t="s">
        <v>310</v>
      </c>
      <c r="E8" s="26" t="s">
        <v>194</v>
      </c>
      <c r="F8" s="33" t="s">
        <v>211</v>
      </c>
      <c r="G8" s="153"/>
    </row>
    <row r="9" spans="1:7" ht="16.5" customHeight="1" x14ac:dyDescent="0.25">
      <c r="A9" s="27" t="s">
        <v>405</v>
      </c>
      <c r="B9" s="31">
        <f>SUM(B10,B19,B27,B37)</f>
        <v>2300125.6</v>
      </c>
      <c r="C9" s="31">
        <f t="shared" ref="C9:G9" si="0">SUM(C10,C19,C27,C37)</f>
        <v>433903.2</v>
      </c>
      <c r="D9" s="31">
        <f t="shared" si="0"/>
        <v>2734028.8000000003</v>
      </c>
      <c r="E9" s="31">
        <f t="shared" si="0"/>
        <v>546375.30000000005</v>
      </c>
      <c r="F9" s="31">
        <f t="shared" si="0"/>
        <v>541048.91</v>
      </c>
      <c r="G9" s="31">
        <f t="shared" si="0"/>
        <v>2187653.5</v>
      </c>
    </row>
    <row r="10" spans="1:7" ht="15" customHeight="1" x14ac:dyDescent="0.25">
      <c r="A10" s="60" t="s">
        <v>406</v>
      </c>
      <c r="B10" s="49">
        <f>SUM(B11:B18)</f>
        <v>2300125.6</v>
      </c>
      <c r="C10" s="49">
        <f t="shared" ref="C10:G10" si="1">SUM(C11:C18)</f>
        <v>433903.2</v>
      </c>
      <c r="D10" s="49">
        <f t="shared" si="1"/>
        <v>2734028.8000000003</v>
      </c>
      <c r="E10" s="49">
        <f t="shared" si="1"/>
        <v>546375.30000000005</v>
      </c>
      <c r="F10" s="49">
        <f t="shared" si="1"/>
        <v>541048.91</v>
      </c>
      <c r="G10" s="49">
        <f t="shared" si="1"/>
        <v>2187653.5</v>
      </c>
    </row>
    <row r="11" spans="1:7" x14ac:dyDescent="0.25">
      <c r="A11" s="80" t="s">
        <v>407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408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409</v>
      </c>
      <c r="B13" s="49">
        <v>2300125.6</v>
      </c>
      <c r="C13" s="49">
        <v>433903.2</v>
      </c>
      <c r="D13" s="49">
        <f>+B13+C13</f>
        <v>2734028.8000000003</v>
      </c>
      <c r="E13" s="49">
        <v>546375.30000000005</v>
      </c>
      <c r="F13" s="49">
        <v>541048.91</v>
      </c>
      <c r="G13" s="49">
        <f>+D13-E13</f>
        <v>2187653.5</v>
      </c>
    </row>
    <row r="14" spans="1:7" x14ac:dyDescent="0.25">
      <c r="A14" s="80" t="s">
        <v>410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411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412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413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414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60" t="s">
        <v>415</v>
      </c>
      <c r="B19" s="49">
        <f>SUM(B20:B26)</f>
        <v>0</v>
      </c>
      <c r="C19" s="49">
        <f t="shared" ref="C19:G19" si="2">SUM(C20:C26)</f>
        <v>0</v>
      </c>
      <c r="D19" s="49">
        <f t="shared" si="2"/>
        <v>0</v>
      </c>
      <c r="E19" s="49">
        <f t="shared" si="2"/>
        <v>0</v>
      </c>
      <c r="F19" s="49">
        <f t="shared" si="2"/>
        <v>0</v>
      </c>
      <c r="G19" s="49">
        <f t="shared" si="2"/>
        <v>0</v>
      </c>
    </row>
    <row r="20" spans="1:7" x14ac:dyDescent="0.25">
      <c r="A20" s="80" t="s">
        <v>416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80" t="s">
        <v>417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80" t="s">
        <v>418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420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421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422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423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424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430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431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433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434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60" t="s">
        <v>406</v>
      </c>
      <c r="B44" s="49">
        <f>SUM(B45:B52)</f>
        <v>0</v>
      </c>
      <c r="C44" s="49">
        <f t="shared" ref="C44:G44" si="6">SUM(C45:C52)</f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 x14ac:dyDescent="0.25">
      <c r="A45" s="83" t="s">
        <v>407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408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409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410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411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412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413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414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415</v>
      </c>
      <c r="B53" s="49">
        <f>SUM(B54:B60)</f>
        <v>0</v>
      </c>
      <c r="C53" s="49">
        <f t="shared" ref="C53:G53" si="7">SUM(C54:C60)</f>
        <v>0</v>
      </c>
      <c r="D53" s="49">
        <f t="shared" si="7"/>
        <v>0</v>
      </c>
      <c r="E53" s="49">
        <f t="shared" si="7"/>
        <v>0</v>
      </c>
      <c r="F53" s="49">
        <f t="shared" si="7"/>
        <v>0</v>
      </c>
      <c r="G53" s="49">
        <f t="shared" si="7"/>
        <v>0</v>
      </c>
    </row>
    <row r="54" spans="1:7" x14ac:dyDescent="0.25">
      <c r="A54" s="83" t="s">
        <v>416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417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418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419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420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421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422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423</v>
      </c>
      <c r="B61" s="49">
        <f>SUM(B62:B70)</f>
        <v>0</v>
      </c>
      <c r="C61" s="49">
        <f t="shared" ref="C61:G61" si="8">SUM(C62:C70)</f>
        <v>0</v>
      </c>
      <c r="D61" s="49">
        <f t="shared" si="8"/>
        <v>0</v>
      </c>
      <c r="E61" s="49">
        <f t="shared" si="8"/>
        <v>0</v>
      </c>
      <c r="F61" s="49">
        <f t="shared" si="8"/>
        <v>0</v>
      </c>
      <c r="G61" s="49">
        <f t="shared" si="8"/>
        <v>0</v>
      </c>
    </row>
    <row r="62" spans="1:7" x14ac:dyDescent="0.25">
      <c r="A62" s="83" t="s">
        <v>424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425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426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427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428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429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430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431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432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433</v>
      </c>
      <c r="B71" s="49">
        <f>SUM(B72:B75)</f>
        <v>0</v>
      </c>
      <c r="C71" s="49">
        <f t="shared" ref="C71:G71" si="9">SUM(C72:C75)</f>
        <v>0</v>
      </c>
      <c r="D71" s="49">
        <f t="shared" si="9"/>
        <v>0</v>
      </c>
      <c r="E71" s="49">
        <f t="shared" si="9"/>
        <v>0</v>
      </c>
      <c r="F71" s="49">
        <f t="shared" si="9"/>
        <v>0</v>
      </c>
      <c r="G71" s="49">
        <f t="shared" si="9"/>
        <v>0</v>
      </c>
    </row>
    <row r="72" spans="1:7" x14ac:dyDescent="0.25">
      <c r="A72" s="83" t="s">
        <v>434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435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436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437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387</v>
      </c>
      <c r="B77" s="4">
        <f>B43+B9</f>
        <v>2300125.6</v>
      </c>
      <c r="C77" s="4">
        <f t="shared" ref="C77:G77" si="10">C43+C9</f>
        <v>433903.2</v>
      </c>
      <c r="D77" s="4">
        <f t="shared" si="10"/>
        <v>2734028.8000000003</v>
      </c>
      <c r="E77" s="4">
        <f t="shared" si="10"/>
        <v>546375.30000000005</v>
      </c>
      <c r="F77" s="4">
        <f t="shared" si="10"/>
        <v>541048.91</v>
      </c>
      <c r="G77" s="4">
        <f t="shared" si="10"/>
        <v>2187653.5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80" zoomScaleNormal="80" workbookViewId="0">
      <selection activeCell="F11" sqref="F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439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INSTITUTO MUNICIPAL DE PLANEACION Y DESARROLLO DE APASEO EL GRANDE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304</v>
      </c>
      <c r="B3" s="118"/>
      <c r="C3" s="118"/>
      <c r="D3" s="118"/>
      <c r="E3" s="118"/>
      <c r="F3" s="118"/>
      <c r="G3" s="119"/>
    </row>
    <row r="4" spans="1:7" x14ac:dyDescent="0.25">
      <c r="A4" s="117" t="s">
        <v>440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x14ac:dyDescent="0.25">
      <c r="A7" s="150" t="s">
        <v>441</v>
      </c>
      <c r="B7" s="153" t="s">
        <v>306</v>
      </c>
      <c r="C7" s="153"/>
      <c r="D7" s="153"/>
      <c r="E7" s="153"/>
      <c r="F7" s="153"/>
      <c r="G7" s="153" t="s">
        <v>307</v>
      </c>
    </row>
    <row r="8" spans="1:7" ht="30" x14ac:dyDescent="0.25">
      <c r="A8" s="151"/>
      <c r="B8" s="7" t="s">
        <v>308</v>
      </c>
      <c r="C8" s="34" t="s">
        <v>404</v>
      </c>
      <c r="D8" s="34" t="s">
        <v>239</v>
      </c>
      <c r="E8" s="34" t="s">
        <v>194</v>
      </c>
      <c r="F8" s="34" t="s">
        <v>211</v>
      </c>
      <c r="G8" s="163"/>
    </row>
    <row r="9" spans="1:7" ht="15.75" customHeight="1" x14ac:dyDescent="0.25">
      <c r="A9" s="27" t="s">
        <v>442</v>
      </c>
      <c r="B9" s="123">
        <f>SUM(B10,B11,B12,B15,B16,B19)</f>
        <v>1655233.43</v>
      </c>
      <c r="C9" s="123">
        <f t="shared" ref="C9:G9" si="0">SUM(C10,C11,C12,C15,C16,C19)</f>
        <v>66961.399999999994</v>
      </c>
      <c r="D9" s="123">
        <f t="shared" si="0"/>
        <v>1722194.8299999998</v>
      </c>
      <c r="E9" s="123">
        <f t="shared" si="0"/>
        <v>441705.98</v>
      </c>
      <c r="F9" s="123">
        <f t="shared" si="0"/>
        <v>441705.98</v>
      </c>
      <c r="G9" s="123">
        <f t="shared" si="0"/>
        <v>1280488.8499999999</v>
      </c>
    </row>
    <row r="10" spans="1:7" x14ac:dyDescent="0.25">
      <c r="A10" s="60" t="s">
        <v>443</v>
      </c>
      <c r="B10" s="77">
        <v>1655233.43</v>
      </c>
      <c r="C10" s="77">
        <v>66961.399999999994</v>
      </c>
      <c r="D10" s="77">
        <f>+B10+C10</f>
        <v>1722194.8299999998</v>
      </c>
      <c r="E10" s="77">
        <v>441705.98</v>
      </c>
      <c r="F10" s="77">
        <v>441705.98</v>
      </c>
      <c r="G10" s="78">
        <f>D10-E10</f>
        <v>1280488.8499999999</v>
      </c>
    </row>
    <row r="11" spans="1:7" ht="15.75" customHeight="1" x14ac:dyDescent="0.25">
      <c r="A11" s="60" t="s">
        <v>444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445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446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447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448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449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450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451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452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453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443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444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445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446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447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448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449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450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451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452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454</v>
      </c>
      <c r="B33" s="37">
        <f>B21+B9</f>
        <v>1655233.43</v>
      </c>
      <c r="C33" s="37">
        <f t="shared" ref="C33:G33" si="8">C21+C9</f>
        <v>66961.399999999994</v>
      </c>
      <c r="D33" s="37">
        <f t="shared" si="8"/>
        <v>1722194.8299999998</v>
      </c>
      <c r="E33" s="37">
        <f t="shared" si="8"/>
        <v>441705.98</v>
      </c>
      <c r="F33" s="37">
        <f t="shared" si="8"/>
        <v>441705.98</v>
      </c>
      <c r="G33" s="37">
        <f t="shared" si="8"/>
        <v>1280488.8499999999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Hoja1</vt:lpstr>
      <vt:lpstr>Hoja2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IMPLADEG</cp:lastModifiedBy>
  <cp:revision/>
  <dcterms:created xsi:type="dcterms:W3CDTF">2023-03-16T22:14:51Z</dcterms:created>
  <dcterms:modified xsi:type="dcterms:W3CDTF">2023-07-20T20:36:25Z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