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5" l="1"/>
  <c r="F42" i="5"/>
  <c r="E42" i="5"/>
  <c r="D42" i="5"/>
  <c r="C42" i="5"/>
  <c r="B42" i="5"/>
  <c r="D9" i="5"/>
  <c r="G9" i="5" s="1"/>
  <c r="G16" i="4"/>
  <c r="F16" i="4"/>
  <c r="E16" i="4"/>
  <c r="D16" i="4"/>
  <c r="C16" i="4"/>
  <c r="B16" i="4"/>
  <c r="G7" i="4"/>
  <c r="D7" i="4"/>
  <c r="G16" i="8"/>
  <c r="F16" i="8"/>
  <c r="E16" i="8"/>
  <c r="D16" i="8"/>
  <c r="C16" i="8"/>
  <c r="B16" i="8"/>
  <c r="G6" i="8"/>
  <c r="D6" i="8"/>
  <c r="G77" i="6"/>
  <c r="G76" i="6" l="1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E33" i="6"/>
  <c r="F43" i="6"/>
  <c r="F77" i="6"/>
  <c r="F69" i="6"/>
  <c r="F65" i="6"/>
  <c r="F57" i="6"/>
  <c r="F53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G7" i="6"/>
  <c r="G6" i="6"/>
  <c r="G5" i="6"/>
  <c r="E69" i="6"/>
  <c r="E65" i="6"/>
  <c r="E57" i="6"/>
  <c r="E53" i="6"/>
  <c r="E43" i="6"/>
  <c r="F5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13" i="6"/>
  <c r="C23" i="6"/>
  <c r="C5" i="6"/>
  <c r="C69" i="6"/>
  <c r="C65" i="6"/>
  <c r="C57" i="6"/>
  <c r="C53" i="6"/>
  <c r="C43" i="6"/>
  <c r="F33" i="6"/>
  <c r="C33" i="6"/>
  <c r="F23" i="6"/>
  <c r="F13" i="6"/>
  <c r="E23" i="6"/>
  <c r="E77" i="6" s="1"/>
  <c r="E5" i="6"/>
  <c r="E13" i="6"/>
  <c r="G13" i="6" s="1"/>
  <c r="B69" i="6"/>
  <c r="B65" i="6"/>
  <c r="B57" i="6"/>
  <c r="B53" i="6"/>
  <c r="B43" i="6"/>
  <c r="B33" i="6"/>
  <c r="B23" i="6"/>
  <c r="B13" i="6"/>
  <c r="B5" i="6"/>
  <c r="G23" i="6" l="1"/>
  <c r="C77" i="6"/>
  <c r="B77" i="6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<sst xmlns="http://schemas.openxmlformats.org/spreadsheetml/2006/main" count="193" uniqueCount="135">
  <si>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</si>
  <si>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</si>
  <si>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</si>
  <si>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</si>
  <si>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</si>
  <si>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</si>
  <si>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</si>
  <si>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</si>
  <si>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</si>
  <si>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</si>
  <si>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</si>
  <si>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</si>
  <si>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</si>
  <si>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</si>
  <si>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</si>
  <si>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</si>
  <si>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</si>
  <si>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</si>
  <si>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</si>
  <si>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</si>
  <si>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</si>
  <si>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</si>
  <si>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</si>
  <si>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</si>
  <si>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</si>
  <si>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</si>
  <si>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</si>
  <si>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</si>
  <si>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</si>
  <si>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</si>
  <si>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</si>
  <si>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</si>
  <si>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</si>
  <si>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</si>
  <si>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</si>
  <si>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</si>
  <si>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</si>
  <si>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</si>
  <si>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</si>
  <si>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</si>
  <si>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</si>
  <si>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</si>
  <si>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</si>
  <si>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</si>
  <si>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</si>
  <si>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</si>
  <si>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</si>
  <si>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</si>
  <si>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</si>
  <si>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</si>
  <si>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</si>
  <si>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</si>
  <si>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</si>
  <si>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</si>
  <si>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</si>
  <si>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</si>
  <si>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</si>
  <si>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</si>
  <si>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</si>
  <si>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</si>
  <si>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</si>
  <si>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</si>
  <si>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</si>
  <si>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</si>
  <si>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</si>
  <si>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</si>
  <si>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</si>
  <si>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</si>
  <si>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</si>
  <si>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</si>
  <si>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</si>
  <si>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</si>
  <si>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</si>
  <si>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</si>
  <si>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</si>
  <si>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</si>
  <si>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</si>
  <si>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</si>
  <si>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</si>
  <si>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</si>
  <si>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</si>
  <si>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</si>
  <si>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</si>
  <si>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</si>
  <si>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</si>
  <si>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</si>
  <si>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</si>
  <si>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</si>
  <si>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</si>
  <si>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</si>
  <si>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</si>
  <si>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</si>
  <si>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</si>
  <si>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</si>
  <si>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</si>
  <si>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</si>
  <si>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</si>
  <si>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</si>
  <si>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</si>
  <si>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</si>
  <si>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</si>
  <si>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</si>
  <si>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</si>
  <si>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</si>
  <si>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</si>
  <si>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</si>
  <si>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</si>
  <si>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</si>
  <si>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</si>
  <si>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</si>
  <si>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</si>
  <si>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</si>
  <si>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</si>
  <si>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</si>
  <si>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</si>
  <si>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</si>
  <si>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</si>
  <si>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</si>
  <si>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</si>
  <si>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</si>
  <si>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</si>
  <si>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</si>
  <si>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</si>
  <si>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</si>
  <si>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</si>
  <si>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</si>
  <si>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</si>
  <si>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</si>
  <si>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</si>
  <si>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</si>
  <si>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MUNICIPAL DE PLANEACION Y DESARROLLO DE APASEO EL GRANDE</t>
  </si>
  <si>
    <t>INSTITUTO MUNICIPAL DE PLENEACION Y DESARROLLO DE APASEO EL GRANDE
Estado Analítico del Ejercicio del Presupuesto de Egresos
Clasificación Funcional (Finalidad y Función)
Del 1 de enero al  31 de marzo del 2023</t>
  </si>
  <si>
    <t>INSTITUTO MUNICIPAL DE PLANEACION Y DESARROLLO DE APASEO EL GRANDE
Estado Analítico del Ejercicio del Presupuesto de Egresos
Clasificación por Objeto del Gasto (Capítulo y Concepto)
Del 1 de enero  al 31 de marzo del 2023</t>
  </si>
  <si>
    <t>INSTITUTO MUNICIPAL DE PLANEACION Y DESARROLLO DE APASEO EL GRANDE
Estado Analítico del Ejercicio del Presupuesto de Egresos
Clasificación Económica (por Tipo de Gasto)
Del 1 de enero  al 31 de marzo del 2023</t>
  </si>
  <si>
    <t>INSTITUTO MUNICIPAL DE PLANEACION Y DESARROLLO DE APASEO EL GRANDE
Estado Analítico del Ejercicio del Presupuesto de Egresos
Clasificación Administrativa
Del 1 de enero 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</si>
</sst>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8FA254-6A54-43EA-AEE8-9BEACC407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3000375</xdr:colOff>
      <xdr:row>86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48C4867-14C6-4FB1-8012-82060406F46E}"/>
            </a:ext>
          </a:extLst>
        </xdr:cNvPr>
        <xdr:cNvSpPr txBox="1"/>
      </xdr:nvSpPr>
      <xdr:spPr>
        <a:xfrm>
          <a:off x="0" y="118872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6</xdr:col>
      <xdr:colOff>857250</xdr:colOff>
      <xdr:row>86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FA7D54-2B4C-445E-B825-8E1C0FC4CCD3}"/>
            </a:ext>
          </a:extLst>
        </xdr:cNvPr>
        <xdr:cNvSpPr txBox="1"/>
      </xdr:nvSpPr>
      <xdr:spPr>
        <a:xfrm>
          <a:off x="6819900" y="1188720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332B52-106D-4FFF-885C-009C8551F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7C6122C-D619-4310-8EE7-C049EDD86071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6</xdr:col>
      <xdr:colOff>857250</xdr:colOff>
      <xdr:row>25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6188294-7490-4109-B632-52C890A29B4B}"/>
            </a:ext>
          </a:extLst>
        </xdr:cNvPr>
        <xdr:cNvSpPr txBox="1"/>
      </xdr:nvSpPr>
      <xdr:spPr>
        <a:xfrm>
          <a:off x="5867400" y="3171825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FA9E59-9429-4D80-852D-F138464A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5BDADFD-9764-4687-A1EA-CD4566EB29CC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6</xdr:col>
      <xdr:colOff>857250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911F661-A9B6-4A98-8D89-D6E0FFE0B58C}"/>
            </a:ext>
          </a:extLst>
        </xdr:cNvPr>
        <xdr:cNvSpPr txBox="1"/>
      </xdr:nvSpPr>
      <xdr:spPr>
        <a:xfrm>
          <a:off x="6619875" y="1017270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955FAB-D3C2-4EEE-B0C3-5DE1D3DF5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3000375</xdr:colOff>
      <xdr:row>51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A0579D4-590D-4E9B-AAB6-C2E04DE8C819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857250</xdr:colOff>
      <xdr:row>51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400494-AC74-4E87-B306-0CC759B7D8C3}"/>
            </a:ext>
          </a:extLst>
        </xdr:cNvPr>
        <xdr:cNvSpPr txBox="1"/>
      </xdr:nvSpPr>
      <xdr:spPr>
        <a:xfrm>
          <a:off x="5857875" y="702945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workbookViewId="0">
      <selection activeCell="A5" sqref="A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6" t="s">
        <v>132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+B6+B7+B8+B9+B10+B11+B12</f>
        <v>1655233.44</v>
      </c>
      <c r="C5" s="42">
        <f>+C6+C7+C8+C9+C10+C11+C12</f>
        <v>217961.4</v>
      </c>
      <c r="D5" s="42">
        <f>+B5+C5</f>
        <v>1873194.8399999999</v>
      </c>
      <c r="E5" s="42">
        <f>+E6+E7+E8+E9+E10+E11+E12</f>
        <v>441705.98</v>
      </c>
      <c r="F5" s="42">
        <f>+F6+F7+F8+F9+F10+F11+F12</f>
        <v>441563.83</v>
      </c>
      <c r="G5" s="42">
        <f>+D5-E5</f>
        <v>1431488.8599999999</v>
      </c>
    </row>
    <row r="6" spans="1:7" x14ac:dyDescent="0.2">
      <c r="A6" s="38" t="s">
        <v>11</v>
      </c>
      <c r="B6" s="6">
        <v>1221663.08</v>
      </c>
      <c r="C6" s="6">
        <v>208004.56</v>
      </c>
      <c r="D6" s="6">
        <f>+B6+C6</f>
        <v>1429667.6400000001</v>
      </c>
      <c r="E6" s="6">
        <v>204525.67</v>
      </c>
      <c r="F6" s="6">
        <v>204525.75</v>
      </c>
      <c r="G6" s="6">
        <f>+D6-E6</f>
        <v>1225141.9700000002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8" t="s">
        <v>13</v>
      </c>
      <c r="B8" s="6">
        <v>0</v>
      </c>
      <c r="C8" s="6">
        <v>0</v>
      </c>
      <c r="D8" s="6">
        <f t="shared" si="0"/>
        <v>0</v>
      </c>
      <c r="E8" s="6">
        <v>14831.53</v>
      </c>
      <c r="F8" s="6">
        <v>14831.53</v>
      </c>
      <c r="G8" s="6">
        <f t="shared" si="1"/>
        <v>-14831.53</v>
      </c>
    </row>
    <row r="9" spans="1:7" x14ac:dyDescent="0.2">
      <c r="A9" s="38" t="s">
        <v>14</v>
      </c>
      <c r="B9" s="6">
        <v>143318.46</v>
      </c>
      <c r="C9" s="6">
        <v>0</v>
      </c>
      <c r="D9" s="6">
        <f t="shared" si="0"/>
        <v>143318.46</v>
      </c>
      <c r="E9" s="6">
        <v>13423.85</v>
      </c>
      <c r="F9" s="6">
        <v>13423.85</v>
      </c>
      <c r="G9" s="6">
        <f t="shared" si="1"/>
        <v>129894.60999999999</v>
      </c>
    </row>
    <row r="10" spans="1:7" x14ac:dyDescent="0.2">
      <c r="A10" s="38" t="s">
        <v>15</v>
      </c>
      <c r="B10" s="6">
        <v>31013.16</v>
      </c>
      <c r="C10" s="6">
        <v>0</v>
      </c>
      <c r="D10" s="6">
        <f t="shared" si="0"/>
        <v>31013.16</v>
      </c>
      <c r="E10" s="6">
        <v>158546.18</v>
      </c>
      <c r="F10" s="6">
        <v>158546.18</v>
      </c>
      <c r="G10" s="6">
        <f t="shared" si="1"/>
        <v>-127533.01999999999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45">
        <v>259238.74</v>
      </c>
      <c r="C12" s="43">
        <v>9956.84</v>
      </c>
      <c r="D12" s="6">
        <f t="shared" si="0"/>
        <v>269195.58</v>
      </c>
      <c r="E12" s="6">
        <v>50378.75</v>
      </c>
      <c r="F12" s="6">
        <v>50236.52</v>
      </c>
      <c r="G12" s="6">
        <f t="shared" si="1"/>
        <v>218816.83000000002</v>
      </c>
    </row>
    <row r="13" spans="1:7" x14ac:dyDescent="0.2">
      <c r="A13" s="41" t="s">
        <v>127</v>
      </c>
      <c r="B13" s="44">
        <f>+B14+B15+B16+B17+B18+B19+B20+B21+B22</f>
        <v>94698.72</v>
      </c>
      <c r="C13" s="44">
        <f>+C14+C15+C16+C17+C18+C19+C20+C21+C22</f>
        <v>40381.649999999994</v>
      </c>
      <c r="D13" s="44">
        <f>+B13+C13</f>
        <v>135080.37</v>
      </c>
      <c r="E13" s="44">
        <f>+E14+E15+E16+E17+E18+E19+E20+E21+E22</f>
        <v>17032.54</v>
      </c>
      <c r="F13" s="44">
        <f>+F14+F15+F16+F17+F18+F19+F20+F21+F22</f>
        <v>14981.64</v>
      </c>
      <c r="G13" s="44">
        <f>+D13-E13</f>
        <v>118047.82999999999</v>
      </c>
    </row>
    <row r="14" spans="1:7" x14ac:dyDescent="0.2">
      <c r="A14" s="38" t="s">
        <v>18</v>
      </c>
      <c r="B14" s="6">
        <v>50826.17</v>
      </c>
      <c r="C14" s="6">
        <v>11700</v>
      </c>
      <c r="D14" s="6">
        <f>+B14+C14</f>
        <v>62526.17</v>
      </c>
      <c r="E14" s="6">
        <v>12793.44</v>
      </c>
      <c r="F14" s="6">
        <v>12793.44</v>
      </c>
      <c r="G14" s="6">
        <f>+D14-E14</f>
        <v>49732.729999999996</v>
      </c>
    </row>
    <row r="15" spans="1:7" x14ac:dyDescent="0.2">
      <c r="A15" s="38" t="s">
        <v>19</v>
      </c>
      <c r="B15" s="6">
        <v>1000</v>
      </c>
      <c r="C15" s="6">
        <v>0</v>
      </c>
      <c r="D15" s="6">
        <f t="shared" ref="D15:D22" si="2">+B15+C15</f>
        <v>1000</v>
      </c>
      <c r="E15" s="6">
        <v>620.6</v>
      </c>
      <c r="F15" s="6">
        <v>620.4</v>
      </c>
      <c r="G15" s="6">
        <f t="shared" ref="G15:G22" si="3">+D15-E15</f>
        <v>379.4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8" t="s">
        <v>21</v>
      </c>
      <c r="B17" s="6">
        <v>3500</v>
      </c>
      <c r="C17" s="6">
        <v>2500</v>
      </c>
      <c r="D17" s="6">
        <f t="shared" si="2"/>
        <v>6000</v>
      </c>
      <c r="E17" s="6">
        <v>0</v>
      </c>
      <c r="F17" s="6">
        <v>0</v>
      </c>
      <c r="G17" s="6">
        <f t="shared" si="3"/>
        <v>6000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8" t="s">
        <v>23</v>
      </c>
      <c r="B19" s="6">
        <v>29260.5</v>
      </c>
      <c r="C19" s="6">
        <v>423.8</v>
      </c>
      <c r="D19" s="6">
        <f t="shared" si="2"/>
        <v>29684.3</v>
      </c>
      <c r="E19" s="6">
        <v>2482.5</v>
      </c>
      <c r="F19" s="6">
        <v>431.8</v>
      </c>
      <c r="G19" s="6">
        <f t="shared" si="3"/>
        <v>27201.8</v>
      </c>
    </row>
    <row r="20" spans="1:7" x14ac:dyDescent="0.2">
      <c r="A20" s="38" t="s">
        <v>24</v>
      </c>
      <c r="B20" s="6">
        <v>0</v>
      </c>
      <c r="C20" s="6">
        <v>7000</v>
      </c>
      <c r="D20" s="6">
        <f t="shared" si="2"/>
        <v>7000</v>
      </c>
      <c r="E20" s="6">
        <v>0</v>
      </c>
      <c r="F20" s="6">
        <v>0</v>
      </c>
      <c r="G20" s="6">
        <f t="shared" si="3"/>
        <v>7000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8" t="s">
        <v>26</v>
      </c>
      <c r="B22" s="6">
        <v>10112.049999999999</v>
      </c>
      <c r="C22" s="6">
        <v>18757.849999999999</v>
      </c>
      <c r="D22" s="6">
        <f t="shared" si="2"/>
        <v>28869.899999999998</v>
      </c>
      <c r="E22" s="6">
        <v>1136</v>
      </c>
      <c r="F22" s="6">
        <v>1136</v>
      </c>
      <c r="G22" s="6">
        <f t="shared" si="3"/>
        <v>27733.899999999998</v>
      </c>
    </row>
    <row r="23" spans="1:7" x14ac:dyDescent="0.2">
      <c r="A23" s="41" t="s">
        <v>27</v>
      </c>
      <c r="B23" s="44">
        <f>+B24+B25+B26+B27+B28+B29+B30+B31+B32</f>
        <v>317114.71000000002</v>
      </c>
      <c r="C23" s="44">
        <f>+C24+C25+C26+C27+C28+C29+C30+C31+C32</f>
        <v>42163.7</v>
      </c>
      <c r="D23" s="44">
        <f>+B23+C23</f>
        <v>359278.41000000003</v>
      </c>
      <c r="E23" s="44">
        <f>+E24+E25+E26+E27+E28+E29+E30+E31+E32</f>
        <v>87636.779999999984</v>
      </c>
      <c r="F23" s="44">
        <f>+F24+F25+F26+F27+F28+F29+F30+F31+F32</f>
        <v>84503.439999999988</v>
      </c>
      <c r="G23" s="44">
        <f>+D23-E23</f>
        <v>271641.63000000006</v>
      </c>
    </row>
    <row r="24" spans="1:7" x14ac:dyDescent="0.2">
      <c r="A24" s="38" t="s">
        <v>28</v>
      </c>
      <c r="B24" s="6">
        <v>34200</v>
      </c>
      <c r="C24" s="6">
        <v>0</v>
      </c>
      <c r="D24" s="6">
        <f>+B24+C24</f>
        <v>34200</v>
      </c>
      <c r="E24" s="6">
        <v>3551</v>
      </c>
      <c r="F24" s="6">
        <v>3551</v>
      </c>
      <c r="G24" s="6">
        <f>+D24-E24</f>
        <v>30649</v>
      </c>
    </row>
    <row r="25" spans="1:7" x14ac:dyDescent="0.2">
      <c r="A25" s="38" t="s">
        <v>29</v>
      </c>
      <c r="B25" s="6">
        <v>192569.28</v>
      </c>
      <c r="C25" s="6">
        <v>0</v>
      </c>
      <c r="D25" s="6">
        <f t="shared" ref="D25:D32" si="4">+B25+C25</f>
        <v>192569.28</v>
      </c>
      <c r="E25" s="6">
        <v>50549.43</v>
      </c>
      <c r="F25" s="6">
        <v>50549.43</v>
      </c>
      <c r="G25" s="6">
        <f t="shared" ref="G25:G32" si="5">+D25-E25</f>
        <v>142019.85</v>
      </c>
    </row>
    <row r="26" spans="1:7" x14ac:dyDescent="0.2">
      <c r="A26" s="38" t="s">
        <v>30</v>
      </c>
      <c r="B26" s="6">
        <v>22827.9</v>
      </c>
      <c r="C26" s="6">
        <v>4763.7</v>
      </c>
      <c r="D26" s="6">
        <f t="shared" si="4"/>
        <v>27591.600000000002</v>
      </c>
      <c r="E26" s="6">
        <v>16556.740000000002</v>
      </c>
      <c r="F26" s="6">
        <v>16556.740000000002</v>
      </c>
      <c r="G26" s="6">
        <f t="shared" si="5"/>
        <v>11034.86</v>
      </c>
    </row>
    <row r="27" spans="1:7" x14ac:dyDescent="0.2">
      <c r="A27" s="38" t="s">
        <v>31</v>
      </c>
      <c r="B27" s="6">
        <v>1500</v>
      </c>
      <c r="C27" s="6">
        <v>0</v>
      </c>
      <c r="D27" s="6">
        <f t="shared" si="4"/>
        <v>1500</v>
      </c>
      <c r="E27" s="6">
        <v>525.87</v>
      </c>
      <c r="F27" s="6">
        <v>525.87</v>
      </c>
      <c r="G27" s="6">
        <f t="shared" si="5"/>
        <v>974.13</v>
      </c>
    </row>
    <row r="28" spans="1:7" x14ac:dyDescent="0.2">
      <c r="A28" s="38" t="s">
        <v>32</v>
      </c>
      <c r="B28" s="6">
        <v>9930.35</v>
      </c>
      <c r="C28" s="6">
        <v>36809.65</v>
      </c>
      <c r="D28" s="6">
        <f t="shared" si="4"/>
        <v>46740</v>
      </c>
      <c r="E28" s="6">
        <v>6634.4</v>
      </c>
      <c r="F28" s="6">
        <v>6634.4</v>
      </c>
      <c r="G28" s="6">
        <f t="shared" si="5"/>
        <v>40105.599999999999</v>
      </c>
    </row>
    <row r="29" spans="1:7" x14ac:dyDescent="0.2">
      <c r="A29" s="38" t="s">
        <v>33</v>
      </c>
      <c r="B29" s="6">
        <v>2330.7199999999998</v>
      </c>
      <c r="C29" s="6">
        <v>0</v>
      </c>
      <c r="D29" s="6">
        <f t="shared" si="4"/>
        <v>2330.7199999999998</v>
      </c>
      <c r="E29" s="6">
        <v>0</v>
      </c>
      <c r="F29" s="6">
        <v>0</v>
      </c>
      <c r="G29" s="6">
        <f t="shared" si="5"/>
        <v>2330.7199999999998</v>
      </c>
    </row>
    <row r="30" spans="1:7" x14ac:dyDescent="0.2">
      <c r="A30" s="38" t="s">
        <v>34</v>
      </c>
      <c r="B30" s="6">
        <v>3835.14</v>
      </c>
      <c r="C30" s="6">
        <v>2700</v>
      </c>
      <c r="D30" s="6">
        <f t="shared" si="4"/>
        <v>6535.1399999999994</v>
      </c>
      <c r="E30" s="6">
        <v>674</v>
      </c>
      <c r="F30" s="6">
        <v>674</v>
      </c>
      <c r="G30" s="6">
        <f t="shared" si="5"/>
        <v>5861.1399999999994</v>
      </c>
    </row>
    <row r="31" spans="1:7" x14ac:dyDescent="0.2">
      <c r="A31" s="38" t="s">
        <v>35</v>
      </c>
      <c r="B31" s="6">
        <v>6681.62</v>
      </c>
      <c r="C31" s="6">
        <v>600</v>
      </c>
      <c r="D31" s="6">
        <f t="shared" si="4"/>
        <v>7281.62</v>
      </c>
      <c r="E31" s="6">
        <v>827</v>
      </c>
      <c r="F31" s="6">
        <v>827</v>
      </c>
      <c r="G31" s="6">
        <f t="shared" si="5"/>
        <v>6454.62</v>
      </c>
    </row>
    <row r="32" spans="1:7" x14ac:dyDescent="0.2">
      <c r="A32" s="38" t="s">
        <v>36</v>
      </c>
      <c r="B32" s="6">
        <v>43239.7</v>
      </c>
      <c r="C32" s="6">
        <v>-2709.65</v>
      </c>
      <c r="D32" s="6">
        <f t="shared" si="4"/>
        <v>40530.049999999996</v>
      </c>
      <c r="E32" s="6">
        <v>8318.34</v>
      </c>
      <c r="F32" s="6">
        <v>5185</v>
      </c>
      <c r="G32" s="6">
        <f t="shared" si="5"/>
        <v>32211.709999999995</v>
      </c>
    </row>
    <row r="33" spans="1:7" x14ac:dyDescent="0.2">
      <c r="A33" s="41" t="s">
        <v>128</v>
      </c>
      <c r="B33" s="44">
        <f>+B34+B35+B36+B37+B38+B39+B40+B41+B42</f>
        <v>519.75</v>
      </c>
      <c r="C33" s="44">
        <f>+C34+C35+C36+C37+C38+C39+C40+C41+C42</f>
        <v>0</v>
      </c>
      <c r="D33" s="44">
        <f>+B33+C33</f>
        <v>519.75</v>
      </c>
      <c r="E33" s="44">
        <f>+E34+E35+E36+E37+E38+E39+E40+E41+E42</f>
        <v>0</v>
      </c>
      <c r="F33" s="44">
        <f>+F34+F35+F36+F37+F38+F39+F40+F41+F42</f>
        <v>0</v>
      </c>
      <c r="G33" s="44">
        <f>+D33-E33</f>
        <v>519.75</v>
      </c>
    </row>
    <row r="34" spans="1:7" x14ac:dyDescent="0.2">
      <c r="A34" s="38" t="s">
        <v>37</v>
      </c>
      <c r="B34" s="6">
        <v>0</v>
      </c>
      <c r="C34" s="6">
        <v>0</v>
      </c>
      <c r="D34" s="6">
        <f>+B34+C34</f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8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1" t="s">
        <v>129</v>
      </c>
      <c r="B43" s="44">
        <f>+B44+B45+B46+B47+B48+B49+B50+B51+B52</f>
        <v>232558.97999999998</v>
      </c>
      <c r="C43" s="44">
        <f>+C44+C45+C46+C47+C48+C49+C50+C51+C52</f>
        <v>133396.47</v>
      </c>
      <c r="D43" s="44">
        <f>+B43+C43</f>
        <v>365955.44999999995</v>
      </c>
      <c r="E43" s="44">
        <f>+E44+E45+E46+E47+E48+E49+E50+E51+E52</f>
        <v>0</v>
      </c>
      <c r="F43" s="44">
        <f>+F44+F45+F46+F47+F48+F49+F50+F51+F52</f>
        <v>0</v>
      </c>
      <c r="G43" s="44">
        <f>+D43-E43</f>
        <v>365955.44999999995</v>
      </c>
    </row>
    <row r="44" spans="1:7" x14ac:dyDescent="0.2">
      <c r="A44" s="38" t="s">
        <v>46</v>
      </c>
      <c r="B44" s="6">
        <v>165361.4</v>
      </c>
      <c r="C44" s="6">
        <v>124396.47</v>
      </c>
      <c r="D44" s="6">
        <f>+B44+C44</f>
        <v>289757.87</v>
      </c>
      <c r="E44" s="6">
        <v>0</v>
      </c>
      <c r="F44" s="6">
        <v>0</v>
      </c>
      <c r="G44" s="6">
        <f>+D44-E44</f>
        <v>289757.87</v>
      </c>
    </row>
    <row r="45" spans="1:7" x14ac:dyDescent="0.2">
      <c r="A45" s="38" t="s">
        <v>47</v>
      </c>
      <c r="B45" s="6">
        <v>0</v>
      </c>
      <c r="C45" s="6">
        <v>0</v>
      </c>
      <c r="D45" s="6">
        <f t="shared" ref="D45:D52" si="8">+B45+C45</f>
        <v>0</v>
      </c>
      <c r="E45" s="6">
        <v>0</v>
      </c>
      <c r="F45" s="6">
        <v>0</v>
      </c>
      <c r="G45" s="6">
        <f t="shared" ref="G45:G52" si="9">+D45-E45</f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8"/>
        <v>0</v>
      </c>
      <c r="E46" s="6">
        <v>0</v>
      </c>
      <c r="F46" s="6">
        <v>0</v>
      </c>
      <c r="G46" s="6">
        <f t="shared" si="9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f t="shared" si="8"/>
        <v>0</v>
      </c>
      <c r="E47" s="6">
        <v>0</v>
      </c>
      <c r="F47" s="6">
        <v>0</v>
      </c>
      <c r="G47" s="6">
        <f t="shared" si="9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8"/>
        <v>0</v>
      </c>
      <c r="E48" s="6">
        <v>0</v>
      </c>
      <c r="F48" s="6">
        <v>0</v>
      </c>
      <c r="G48" s="6">
        <f t="shared" si="9"/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f t="shared" si="8"/>
        <v>0</v>
      </c>
      <c r="E49" s="6">
        <v>0</v>
      </c>
      <c r="F49" s="6">
        <v>0</v>
      </c>
      <c r="G49" s="6">
        <f t="shared" si="9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8"/>
        <v>0</v>
      </c>
      <c r="E50" s="6">
        <v>0</v>
      </c>
      <c r="F50" s="6">
        <v>0</v>
      </c>
      <c r="G50" s="6">
        <f t="shared" si="9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8"/>
        <v>0</v>
      </c>
      <c r="E51" s="6">
        <v>0</v>
      </c>
      <c r="F51" s="6">
        <v>0</v>
      </c>
      <c r="G51" s="6">
        <f t="shared" si="9"/>
        <v>0</v>
      </c>
    </row>
    <row r="52" spans="1:7" x14ac:dyDescent="0.2">
      <c r="A52" s="38" t="s">
        <v>54</v>
      </c>
      <c r="B52" s="6">
        <v>67197.58</v>
      </c>
      <c r="C52" s="6">
        <v>9000</v>
      </c>
      <c r="D52" s="6">
        <f t="shared" si="8"/>
        <v>76197.58</v>
      </c>
      <c r="E52" s="6">
        <v>0</v>
      </c>
      <c r="F52" s="6">
        <v>0</v>
      </c>
      <c r="G52" s="6">
        <f t="shared" si="9"/>
        <v>76197.58</v>
      </c>
    </row>
    <row r="53" spans="1:7" x14ac:dyDescent="0.2">
      <c r="A53" s="41" t="s">
        <v>55</v>
      </c>
      <c r="B53" s="44">
        <f>+B54+B55+B56</f>
        <v>0</v>
      </c>
      <c r="C53" s="44">
        <f>+C54+C55+C56</f>
        <v>0</v>
      </c>
      <c r="D53" s="44">
        <f>+B53+C53</f>
        <v>0</v>
      </c>
      <c r="E53" s="44">
        <f>+E54+E55+E56</f>
        <v>0</v>
      </c>
      <c r="F53" s="44">
        <f>+D53-E53</f>
        <v>0</v>
      </c>
      <c r="G53" s="44">
        <f>+D53-E53</f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ref="D55:D56" si="10">+B55+C55</f>
        <v>0</v>
      </c>
      <c r="E55" s="6">
        <v>0</v>
      </c>
      <c r="F55" s="6">
        <v>0</v>
      </c>
      <c r="G55" s="6">
        <f t="shared" ref="G55:G56" si="11">+D55-E55</f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10"/>
        <v>0</v>
      </c>
      <c r="E56" s="6">
        <v>0</v>
      </c>
      <c r="F56" s="6">
        <v>0</v>
      </c>
      <c r="G56" s="6">
        <f t="shared" si="11"/>
        <v>0</v>
      </c>
    </row>
    <row r="57" spans="1:7" x14ac:dyDescent="0.2">
      <c r="A57" s="41" t="s">
        <v>125</v>
      </c>
      <c r="B57" s="44">
        <f>+B58+B59+B60+B61+B62+B63+B64</f>
        <v>0</v>
      </c>
      <c r="C57" s="44">
        <f>+C58+C59+C60+C61+C62+C63+C64</f>
        <v>0</v>
      </c>
      <c r="D57" s="44">
        <f>+B57+C57</f>
        <v>0</v>
      </c>
      <c r="E57" s="44">
        <f>+E58+E59+E60+E61+E62+E63+E64</f>
        <v>0</v>
      </c>
      <c r="F57" s="44">
        <f>+D57-F58</f>
        <v>0</v>
      </c>
      <c r="G57" s="44">
        <f>+D57-E57</f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ref="D59:D64" si="12">+B59+C59</f>
        <v>0</v>
      </c>
      <c r="E59" s="6">
        <v>0</v>
      </c>
      <c r="F59" s="6">
        <v>0</v>
      </c>
      <c r="G59" s="6">
        <f t="shared" ref="G59:G64" si="13">+D59-E59</f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2"/>
        <v>0</v>
      </c>
      <c r="E60" s="6">
        <v>0</v>
      </c>
      <c r="F60" s="6">
        <v>0</v>
      </c>
      <c r="G60" s="6">
        <f t="shared" si="13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2"/>
        <v>0</v>
      </c>
      <c r="E61" s="6">
        <v>0</v>
      </c>
      <c r="F61" s="6">
        <v>0</v>
      </c>
      <c r="G61" s="6">
        <f t="shared" si="13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2"/>
        <v>0</v>
      </c>
      <c r="E62" s="6">
        <v>0</v>
      </c>
      <c r="F62" s="6">
        <v>0</v>
      </c>
      <c r="G62" s="6">
        <f t="shared" si="13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2"/>
        <v>0</v>
      </c>
      <c r="E63" s="6">
        <v>0</v>
      </c>
      <c r="F63" s="6">
        <v>0</v>
      </c>
      <c r="G63" s="6">
        <f t="shared" si="13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2"/>
        <v>0</v>
      </c>
      <c r="E64" s="6">
        <v>0</v>
      </c>
      <c r="F64" s="6">
        <v>0</v>
      </c>
      <c r="G64" s="6">
        <f t="shared" si="13"/>
        <v>0</v>
      </c>
    </row>
    <row r="65" spans="1:7" x14ac:dyDescent="0.2">
      <c r="A65" s="41" t="s">
        <v>126</v>
      </c>
      <c r="B65" s="44">
        <f>+B66+B67+B68</f>
        <v>0</v>
      </c>
      <c r="C65" s="44">
        <f>+C66+C67+C68</f>
        <v>0</v>
      </c>
      <c r="D65" s="44">
        <f>+B65+C65</f>
        <v>0</v>
      </c>
      <c r="E65" s="44">
        <f>+E66+E67+E68</f>
        <v>0</v>
      </c>
      <c r="F65" s="44">
        <f>+D65-E65</f>
        <v>0</v>
      </c>
      <c r="G65" s="44">
        <f>+D65-E65</f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ref="D67:D68" si="14">+B67+C67</f>
        <v>0</v>
      </c>
      <c r="E67" s="6">
        <v>0</v>
      </c>
      <c r="F67" s="6">
        <v>0</v>
      </c>
      <c r="G67" s="6">
        <f t="shared" ref="G67:G68" si="15">+D67-E67</f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4"/>
        <v>0</v>
      </c>
      <c r="E68" s="6">
        <v>0</v>
      </c>
      <c r="F68" s="6">
        <v>0</v>
      </c>
      <c r="G68" s="6">
        <f t="shared" si="15"/>
        <v>0</v>
      </c>
    </row>
    <row r="69" spans="1:7" x14ac:dyDescent="0.2">
      <c r="A69" s="41" t="s">
        <v>69</v>
      </c>
      <c r="B69" s="44">
        <f>+B70+B71+B72+B73+B74+B75+B76</f>
        <v>0</v>
      </c>
      <c r="C69" s="44">
        <f>+C70+C71+C72+C73+C74+C75+C76</f>
        <v>0</v>
      </c>
      <c r="D69" s="44">
        <f>+B69+C69</f>
        <v>0</v>
      </c>
      <c r="E69" s="44">
        <f>+E70+E71+E72+E73+E74+E75+E76</f>
        <v>0</v>
      </c>
      <c r="F69" s="44">
        <f>+D69-E69</f>
        <v>0</v>
      </c>
      <c r="G69" s="44">
        <f>+D69-E69</f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ref="D71:D75" si="16">+B71+C71</f>
        <v>0</v>
      </c>
      <c r="E71" s="6">
        <v>0</v>
      </c>
      <c r="F71" s="6">
        <v>0</v>
      </c>
      <c r="G71" s="6">
        <f t="shared" ref="G71:G76" si="17">+D71-E71</f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16"/>
        <v>0</v>
      </c>
      <c r="E72" s="6">
        <v>0</v>
      </c>
      <c r="F72" s="6">
        <v>0</v>
      </c>
      <c r="G72" s="6">
        <f t="shared" si="17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6"/>
        <v>0</v>
      </c>
      <c r="E73" s="6">
        <v>0</v>
      </c>
      <c r="F73" s="6">
        <v>0</v>
      </c>
      <c r="G73" s="6">
        <f t="shared" si="17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6"/>
        <v>0</v>
      </c>
      <c r="E74" s="6">
        <v>0</v>
      </c>
      <c r="F74" s="6">
        <v>0</v>
      </c>
      <c r="G74" s="6">
        <f t="shared" si="17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6"/>
        <v>0</v>
      </c>
      <c r="E75" s="6">
        <v>0</v>
      </c>
      <c r="F75" s="6">
        <v>0</v>
      </c>
      <c r="G75" s="6">
        <f t="shared" si="17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>+B76+C76</f>
        <v>0</v>
      </c>
      <c r="E76" s="7">
        <v>0</v>
      </c>
      <c r="F76" s="7">
        <v>0</v>
      </c>
      <c r="G76" s="6">
        <f t="shared" si="17"/>
        <v>0</v>
      </c>
    </row>
    <row r="77" spans="1:7" x14ac:dyDescent="0.2">
      <c r="A77" s="40" t="s">
        <v>77</v>
      </c>
      <c r="B77" s="8">
        <f>+B5+B13+B23+B33+B43+B53+B57+B65+B69</f>
        <v>2300125.5999999996</v>
      </c>
      <c r="C77" s="8">
        <f>+C5+C13+C23+C33+C43+C53+C57+C65+C69</f>
        <v>433903.22</v>
      </c>
      <c r="D77" s="8">
        <f>+D5+D13+D23+D33+D43+D53+D57+D65+D69</f>
        <v>2734028.8200000003</v>
      </c>
      <c r="E77" s="8">
        <f>+E5+E13+E23+E33+E43+E53+E57+E65+E69</f>
        <v>546375.29999999993</v>
      </c>
      <c r="F77" s="8">
        <f>+F5+F13+F23+F43+F53+F57+F65+F69</f>
        <v>541048.91</v>
      </c>
      <c r="G77" s="12">
        <f>+D77-E77</f>
        <v>2187653.5200000005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B5:C5 B13:C13 B23:C23 B33:C33 B43:C43 B53:C53 B57:C57 B65:C65 B69:C69 B77:G77 D6:D12 D14:D22 D34:D38 D24:D32 D39:D42 D76 G5:G12 G13:G22 G23:G32 E5:F6 E13:F13 E23:F23 E33:F33 G33:G52 D44:D52 E43:F43 G76" unlockedFormula="1"/>
    <ignoredError sqref="E71:F75" formula="1"/>
    <ignoredError sqref="D5 D13 D33 D23 D43 D53:D63 G53:G54 D64:D75 E53:E54 E64:E70 E55:E63 F64:F70 F53:F54 F55:F63 G64 G55:G63 G65:G70 G71:G75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C13" sqref="C1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133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2300125.6</v>
      </c>
      <c r="C6" s="6">
        <v>433903.2</v>
      </c>
      <c r="D6" s="6">
        <f>+B6+C6</f>
        <v>2734028.8000000003</v>
      </c>
      <c r="E6" s="6">
        <v>546375.30000000005</v>
      </c>
      <c r="F6" s="6">
        <v>541048.91</v>
      </c>
      <c r="G6" s="6">
        <f>+D6-E6</f>
        <v>2187653.5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 t="shared" ref="B16:G16" si="0">+B6+B9+B10+B13+B14</f>
        <v>2300125.6</v>
      </c>
      <c r="C16" s="8">
        <f t="shared" si="0"/>
        <v>433903.2</v>
      </c>
      <c r="D16" s="8">
        <f t="shared" si="0"/>
        <v>2734028.8000000003</v>
      </c>
      <c r="E16" s="8">
        <f t="shared" si="0"/>
        <v>546375.30000000005</v>
      </c>
      <c r="F16" s="8">
        <f t="shared" si="0"/>
        <v>541048.91</v>
      </c>
      <c r="G16" s="8">
        <f t="shared" si="0"/>
        <v>2187653.5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70866141732283472" top="0.74803149606299213" bottom="0.74803149606299213" header="0.31496062992125984" footer="0.31496062992125984"/>
  <pageSetup scale="90" orientation="landscape" r:id="rId1"/>
  <ignoredErrors>
    <ignoredError sqref="D6 G6 B1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workbookViewId="0">
      <selection activeCell="C15" sqref="C15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134</v>
      </c>
      <c r="B1" s="47"/>
      <c r="C1" s="47"/>
      <c r="D1" s="47"/>
      <c r="E1" s="47"/>
      <c r="F1" s="47"/>
      <c r="G1" s="48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9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130</v>
      </c>
      <c r="B7" s="6">
        <v>2300125.6</v>
      </c>
      <c r="C7" s="6">
        <v>433903.2</v>
      </c>
      <c r="D7" s="6">
        <f>+B7+C7</f>
        <v>2734028.8000000003</v>
      </c>
      <c r="E7" s="6">
        <v>546375.30000000005</v>
      </c>
      <c r="F7" s="6">
        <v>541048.91</v>
      </c>
      <c r="G7" s="6">
        <f>+D7-E7</f>
        <v>2187653.5</v>
      </c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+B7</f>
        <v>2300125.6</v>
      </c>
      <c r="C16" s="12">
        <f t="shared" ref="C16:F16" si="0">+C7</f>
        <v>433903.2</v>
      </c>
      <c r="D16" s="12">
        <f t="shared" si="0"/>
        <v>2734028.8000000003</v>
      </c>
      <c r="E16" s="12">
        <f t="shared" si="0"/>
        <v>546375.30000000005</v>
      </c>
      <c r="F16" s="12">
        <f t="shared" si="0"/>
        <v>541048.91</v>
      </c>
      <c r="G16" s="12">
        <f>+D16-E16</f>
        <v>2187653.5</v>
      </c>
    </row>
    <row r="19" spans="1:7" ht="45" customHeight="1" x14ac:dyDescent="0.2">
      <c r="A19" s="46" t="s">
        <v>123</v>
      </c>
      <c r="B19" s="47"/>
      <c r="C19" s="47"/>
      <c r="D19" s="47"/>
      <c r="E19" s="47"/>
      <c r="F19" s="47"/>
      <c r="G19" s="48"/>
    </row>
    <row r="21" spans="1:7" x14ac:dyDescent="0.2">
      <c r="A21" s="24"/>
      <c r="B21" s="27" t="s">
        <v>0</v>
      </c>
      <c r="C21" s="28"/>
      <c r="D21" s="28"/>
      <c r="E21" s="28"/>
      <c r="F21" s="29"/>
      <c r="G21" s="49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0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/>
      <c r="C25" s="17"/>
      <c r="D25" s="17"/>
      <c r="E25" s="17"/>
      <c r="F25" s="17"/>
      <c r="G25" s="17"/>
    </row>
    <row r="26" spans="1:7" x14ac:dyDescent="0.2">
      <c r="A26" s="31" t="s">
        <v>82</v>
      </c>
      <c r="B26" s="17"/>
      <c r="C26" s="17"/>
      <c r="D26" s="17"/>
      <c r="E26" s="17"/>
      <c r="F26" s="17"/>
      <c r="G26" s="17"/>
    </row>
    <row r="27" spans="1:7" x14ac:dyDescent="0.2">
      <c r="A27" s="31" t="s">
        <v>83</v>
      </c>
      <c r="B27" s="17"/>
      <c r="C27" s="17"/>
      <c r="D27" s="17"/>
      <c r="E27" s="17"/>
      <c r="F27" s="17"/>
      <c r="G27" s="17"/>
    </row>
    <row r="28" spans="1:7" x14ac:dyDescent="0.2">
      <c r="A28" s="31" t="s">
        <v>84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6" t="s">
        <v>124</v>
      </c>
      <c r="B33" s="47"/>
      <c r="C33" s="47"/>
      <c r="D33" s="47"/>
      <c r="E33" s="47"/>
      <c r="F33" s="47"/>
      <c r="G33" s="48"/>
    </row>
    <row r="34" spans="1:7" x14ac:dyDescent="0.2">
      <c r="A34" s="24"/>
      <c r="B34" s="27" t="s">
        <v>0</v>
      </c>
      <c r="C34" s="28"/>
      <c r="D34" s="28"/>
      <c r="E34" s="28"/>
      <c r="F34" s="29"/>
      <c r="G34" s="49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0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  <ignoredErrors>
    <ignoredError sqref="D7:G7 B16:G1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D7" sqref="D7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131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6"/>
      <c r="C6" s="6"/>
      <c r="D6" s="6"/>
      <c r="E6" s="6"/>
      <c r="F6" s="6"/>
      <c r="G6" s="6"/>
    </row>
    <row r="7" spans="1:7" x14ac:dyDescent="0.2">
      <c r="A7" s="30" t="s">
        <v>93</v>
      </c>
      <c r="B7" s="6"/>
      <c r="C7" s="6"/>
      <c r="D7" s="6"/>
      <c r="E7" s="6"/>
      <c r="F7" s="6"/>
      <c r="G7" s="6"/>
    </row>
    <row r="8" spans="1:7" x14ac:dyDescent="0.2">
      <c r="A8" s="30" t="s">
        <v>94</v>
      </c>
      <c r="B8" s="6"/>
      <c r="C8" s="6"/>
      <c r="D8" s="6"/>
      <c r="E8" s="6"/>
      <c r="F8" s="6"/>
      <c r="G8" s="6"/>
    </row>
    <row r="9" spans="1:7" x14ac:dyDescent="0.2">
      <c r="A9" s="30" t="s">
        <v>95</v>
      </c>
      <c r="B9" s="6">
        <v>2300125.6</v>
      </c>
      <c r="C9" s="6">
        <v>433903.2</v>
      </c>
      <c r="D9" s="6">
        <f>+B9+C9</f>
        <v>2734028.8000000003</v>
      </c>
      <c r="E9" s="6">
        <v>546375.30000000005</v>
      </c>
      <c r="F9" s="6">
        <v>541048.91</v>
      </c>
      <c r="G9" s="6">
        <f>+D9-E9</f>
        <v>2187653.5</v>
      </c>
    </row>
    <row r="10" spans="1:7" x14ac:dyDescent="0.2">
      <c r="A10" s="30" t="s">
        <v>96</v>
      </c>
      <c r="B10" s="6"/>
      <c r="C10" s="6"/>
      <c r="D10" s="6"/>
      <c r="E10" s="6"/>
      <c r="F10" s="6"/>
      <c r="G10" s="6"/>
    </row>
    <row r="11" spans="1:7" x14ac:dyDescent="0.2">
      <c r="A11" s="30" t="s">
        <v>97</v>
      </c>
      <c r="B11" s="6"/>
      <c r="C11" s="6"/>
      <c r="D11" s="6"/>
      <c r="E11" s="6"/>
      <c r="F11" s="6"/>
      <c r="G11" s="6"/>
    </row>
    <row r="12" spans="1:7" x14ac:dyDescent="0.2">
      <c r="A12" s="30" t="s">
        <v>98</v>
      </c>
      <c r="B12" s="6"/>
      <c r="C12" s="6"/>
      <c r="D12" s="6"/>
      <c r="E12" s="6"/>
      <c r="F12" s="6"/>
      <c r="G12" s="6"/>
    </row>
    <row r="13" spans="1:7" x14ac:dyDescent="0.2">
      <c r="A13" s="30" t="s">
        <v>99</v>
      </c>
      <c r="B13" s="6"/>
      <c r="C13" s="6"/>
      <c r="D13" s="6"/>
      <c r="E13" s="6"/>
      <c r="F13" s="6"/>
      <c r="G13" s="6"/>
    </row>
    <row r="14" spans="1:7" x14ac:dyDescent="0.2">
      <c r="A14" s="30" t="s">
        <v>36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6"/>
      <c r="C16" s="6"/>
      <c r="D16" s="6"/>
      <c r="E16" s="6"/>
      <c r="F16" s="6"/>
      <c r="G16" s="6"/>
    </row>
    <row r="17" spans="1:7" x14ac:dyDescent="0.2">
      <c r="A17" s="30" t="s">
        <v>101</v>
      </c>
      <c r="B17" s="6"/>
      <c r="C17" s="6"/>
      <c r="D17" s="6"/>
      <c r="E17" s="6"/>
      <c r="F17" s="6"/>
      <c r="G17" s="6"/>
    </row>
    <row r="18" spans="1:7" x14ac:dyDescent="0.2">
      <c r="A18" s="30" t="s">
        <v>102</v>
      </c>
      <c r="B18" s="6"/>
      <c r="C18" s="6"/>
      <c r="D18" s="6"/>
      <c r="E18" s="6"/>
      <c r="F18" s="6"/>
      <c r="G18" s="6"/>
    </row>
    <row r="19" spans="1:7" x14ac:dyDescent="0.2">
      <c r="A19" s="30" t="s">
        <v>103</v>
      </c>
      <c r="B19" s="6"/>
      <c r="C19" s="6"/>
      <c r="D19" s="6"/>
      <c r="E19" s="6"/>
      <c r="F19" s="6"/>
      <c r="G19" s="6"/>
    </row>
    <row r="20" spans="1:7" x14ac:dyDescent="0.2">
      <c r="A20" s="30" t="s">
        <v>104</v>
      </c>
      <c r="B20" s="6"/>
      <c r="C20" s="6"/>
      <c r="D20" s="6"/>
      <c r="E20" s="6"/>
      <c r="F20" s="6"/>
      <c r="G20" s="6"/>
    </row>
    <row r="21" spans="1:7" x14ac:dyDescent="0.2">
      <c r="A21" s="30" t="s">
        <v>105</v>
      </c>
      <c r="B21" s="6"/>
      <c r="C21" s="6"/>
      <c r="D21" s="6"/>
      <c r="E21" s="6"/>
      <c r="F21" s="6"/>
      <c r="G21" s="6"/>
    </row>
    <row r="22" spans="1:7" x14ac:dyDescent="0.2">
      <c r="A22" s="30" t="s">
        <v>106</v>
      </c>
      <c r="B22" s="6"/>
      <c r="C22" s="6"/>
      <c r="D22" s="6"/>
      <c r="E22" s="6"/>
      <c r="F22" s="6"/>
      <c r="G22" s="6"/>
    </row>
    <row r="23" spans="1:7" x14ac:dyDescent="0.2">
      <c r="A23" s="30" t="s">
        <v>107</v>
      </c>
      <c r="B23" s="6"/>
      <c r="C23" s="6"/>
      <c r="D23" s="6"/>
      <c r="E23" s="6"/>
      <c r="F23" s="6"/>
      <c r="G23" s="6"/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6"/>
      <c r="C25" s="6"/>
      <c r="D25" s="6"/>
      <c r="E25" s="6"/>
      <c r="F25" s="6"/>
      <c r="G25" s="6"/>
    </row>
    <row r="26" spans="1:7" x14ac:dyDescent="0.2">
      <c r="A26" s="30" t="s">
        <v>109</v>
      </c>
      <c r="B26" s="6"/>
      <c r="C26" s="6"/>
      <c r="D26" s="6"/>
      <c r="E26" s="6"/>
      <c r="F26" s="6"/>
      <c r="G26" s="6"/>
    </row>
    <row r="27" spans="1:7" x14ac:dyDescent="0.2">
      <c r="A27" s="30" t="s">
        <v>110</v>
      </c>
      <c r="B27" s="6"/>
      <c r="C27" s="6"/>
      <c r="D27" s="6"/>
      <c r="E27" s="6"/>
      <c r="F27" s="6"/>
      <c r="G27" s="6"/>
    </row>
    <row r="28" spans="1:7" x14ac:dyDescent="0.2">
      <c r="A28" s="30" t="s">
        <v>111</v>
      </c>
      <c r="B28" s="6"/>
      <c r="C28" s="6"/>
      <c r="D28" s="6"/>
      <c r="E28" s="6"/>
      <c r="F28" s="6"/>
      <c r="G28" s="6"/>
    </row>
    <row r="29" spans="1:7" x14ac:dyDescent="0.2">
      <c r="A29" s="30" t="s">
        <v>112</v>
      </c>
      <c r="B29" s="6"/>
      <c r="C29" s="6"/>
      <c r="D29" s="6"/>
      <c r="E29" s="6"/>
      <c r="F29" s="6"/>
      <c r="G29" s="6"/>
    </row>
    <row r="30" spans="1:7" x14ac:dyDescent="0.2">
      <c r="A30" s="30" t="s">
        <v>113</v>
      </c>
      <c r="B30" s="6"/>
      <c r="C30" s="6"/>
      <c r="D30" s="6"/>
      <c r="E30" s="6"/>
      <c r="F30" s="6"/>
      <c r="G30" s="6"/>
    </row>
    <row r="31" spans="1:7" x14ac:dyDescent="0.2">
      <c r="A31" s="30" t="s">
        <v>114</v>
      </c>
      <c r="B31" s="6"/>
      <c r="C31" s="6"/>
      <c r="D31" s="6"/>
      <c r="E31" s="6"/>
      <c r="F31" s="6"/>
      <c r="G31" s="6"/>
    </row>
    <row r="32" spans="1:7" x14ac:dyDescent="0.2">
      <c r="A32" s="30" t="s">
        <v>115</v>
      </c>
      <c r="B32" s="6"/>
      <c r="C32" s="6"/>
      <c r="D32" s="6"/>
      <c r="E32" s="6"/>
      <c r="F32" s="6"/>
      <c r="G32" s="6"/>
    </row>
    <row r="33" spans="1:7" x14ac:dyDescent="0.2">
      <c r="A33" s="30" t="s">
        <v>116</v>
      </c>
      <c r="B33" s="6"/>
      <c r="C33" s="6"/>
      <c r="D33" s="6"/>
      <c r="E33" s="6"/>
      <c r="F33" s="6"/>
      <c r="G33" s="6"/>
    </row>
    <row r="34" spans="1:7" x14ac:dyDescent="0.2">
      <c r="A34" s="30" t="s">
        <v>117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6"/>
      <c r="C36" s="6"/>
      <c r="D36" s="6"/>
      <c r="E36" s="6"/>
      <c r="F36" s="6"/>
      <c r="G36" s="6"/>
    </row>
    <row r="37" spans="1:7" x14ac:dyDescent="0.2">
      <c r="A37" s="30" t="s">
        <v>119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120</v>
      </c>
      <c r="B38" s="6"/>
      <c r="C38" s="6"/>
      <c r="D38" s="6"/>
      <c r="E38" s="6"/>
      <c r="F38" s="6"/>
      <c r="G38" s="6"/>
    </row>
    <row r="39" spans="1:7" x14ac:dyDescent="0.2">
      <c r="A39" s="30" t="s">
        <v>121</v>
      </c>
      <c r="B39" s="6"/>
      <c r="C39" s="6"/>
      <c r="D39" s="6"/>
      <c r="E39" s="6"/>
      <c r="F39" s="6"/>
      <c r="G39" s="6"/>
    </row>
    <row r="40" spans="1:7" x14ac:dyDescent="0.2">
      <c r="A40" s="30" t="s">
        <v>122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+B9</f>
        <v>2300125.6</v>
      </c>
      <c r="C42" s="12">
        <f>+C9</f>
        <v>433903.2</v>
      </c>
      <c r="D42" s="12">
        <f>+B42+C42</f>
        <v>2734028.8000000003</v>
      </c>
      <c r="E42" s="12">
        <f>+E9</f>
        <v>546375.30000000005</v>
      </c>
      <c r="F42" s="12">
        <f>+F9</f>
        <v>541048.91</v>
      </c>
      <c r="G42" s="12">
        <f>+D42-E42</f>
        <v>2187653.5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D9:G9 B42:C42 E42:G42" unlockedFormula="1"/>
    <ignoredError sqref="D4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2023-04-28T15:45:08Z</cp:lastPrinted>
  <dcterms:created xsi:type="dcterms:W3CDTF">2014-02-10T03:37:14Z</dcterms:created>
  <dcterms:modified xsi:type="dcterms:W3CDTF">2023-06-06T14:31:45Z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