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1 informe trimestral 2023\"/>
    </mc:Choice>
  </mc:AlternateContent>
  <xr:revisionPtr revIDLastSave="0" documentId="13_ncr:1_{D2B41D51-9646-47D5-986E-34D1E6112685}" xr6:coauthVersionLast="43" xr6:coauthVersionMax="47" xr10:uidLastSave="{00000000-0000-0000-0000-000000000000}"/>
  <bookViews>
    <workbookView xWindow="1215" yWindow="-120" windowWidth="27705" windowHeight="164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3" i="62" l="1"/>
  <c r="C133" i="62" l="1"/>
  <c r="C92" i="62"/>
  <c r="D92" i="62"/>
  <c r="D133" i="62"/>
  <c r="D37" i="62"/>
  <c r="D28" i="62"/>
  <c r="C28" i="62"/>
  <c r="C37" i="62"/>
  <c r="D15" i="62"/>
  <c r="C15" i="62"/>
  <c r="C98" i="60"/>
  <c r="C99" i="60"/>
  <c r="C117" i="60"/>
  <c r="C107" i="60"/>
  <c r="C100" i="60"/>
  <c r="C73" i="60"/>
  <c r="C58" i="60"/>
  <c r="C8" i="60"/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<sst xmlns="http://schemas.openxmlformats.org/spreadsheetml/2006/main" count="919" uniqueCount="647">
  <si>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</si>
  <si>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</si>
  <si>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</si>
  <si>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</si>
  <si>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</si>
  <si>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</si>
  <si>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</si>
  <si>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</si>
  <si>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</si>
  <si>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</si>
  <si>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</si>
  <si>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</si>
  <si>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</si>
  <si>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</si>
  <si>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</si>
  <si>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</si>
  <si>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</si>
  <si>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</si>
  <si>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</si>
  <si>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</si>
  <si>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</si>
  <si>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</si>
  <si>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</si>
  <si>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</si>
  <si>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</si>
  <si>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</si>
  <si>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</si>
  <si>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</si>
  <si>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</si>
  <si>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</si>
  <si>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</si>
  <si>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</si>
  <si>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</si>
  <si>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</si>
  <si>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</si>
  <si>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</si>
  <si>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</si>
  <si>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</si>
  <si>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</si>
  <si>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</si>
  <si>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</si>
  <si>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</si>
  <si>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</si>
  <si>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</si>
  <si>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</si>
  <si>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</si>
  <si>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</si>
  <si>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</si>
  <si>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</si>
  <si>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</si>
  <si>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</si>
  <si>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</si>
  <si>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</si>
  <si>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</si>
  <si>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</si>
  <si>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</si>
  <si>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</si>
  <si>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</si>
  <si>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</si>
  <si>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</si>
  <si>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</si>
  <si>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</si>
  <si>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</si>
  <si>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</si>
  <si>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</si>
  <si>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</si>
  <si>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</si>
  <si>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</si>
  <si>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</si>
  <si>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</si>
  <si>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</si>
  <si>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</si>
  <si>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</si>
  <si>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</si>
  <si>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</si>
  <si>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</si>
  <si>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</si>
  <si>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</si>
  <si>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</si>
  <si>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</si>
  <si>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</si>
  <si>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</si>
  <si>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</si>
  <si>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</si>
  <si>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</si>
  <si>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</si>
  <si>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</si>
  <si>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</si>
  <si>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</si>
  <si>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</si>
  <si>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</si>
  <si>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</si>
  <si>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</si>
  <si>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</si>
  <si>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</si>
  <si>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</si>
  <si>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</si>
  <si>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</si>
  <si>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</si>
  <si>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</si>
  <si>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</si>
  <si>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</si>
  <si>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</si>
  <si>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</si>
  <si>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</si>
  <si>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</si>
  <si>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</si>
  <si>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</si>
  <si>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</si>
  <si>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</si>
  <si>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</si>
  <si>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</si>
  <si>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</si>
  <si>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</si>
  <si>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</si>
  <si>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</si>
  <si>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</si>
  <si>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</si>
  <si>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</si>
  <si>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</si>
  <si>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</si>
  <si>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</si>
  <si>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</si>
  <si>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</si>
  <si>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</si>
  <si>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</si>
  <si>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</si>
  <si>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</si>
  <si>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</si>
  <si>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</si>
  <si>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</si>
  <si>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</si>
  <si>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</si>
  <si>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</si>
  <si>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</si>
  <si>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</si>
  <si>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</si>
  <si>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</si>
  <si>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</si>
  <si>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</si>
  <si>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</si>
  <si>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</si>
  <si>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</si>
  <si>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</si>
  <si>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</si>
  <si>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</si>
  <si>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</si>
  <si>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</si>
  <si>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</si>
  <si>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</si>
  <si>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</si>
  <si>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</si>
  <si>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</si>
  <si>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</si>
  <si>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</si>
  <si>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</si>
  <si>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</si>
  <si>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</si>
  <si>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</si>
  <si>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</si>
  <si>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</si>
  <si>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</si>
  <si>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</si>
  <si>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</si>
  <si>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</si>
  <si>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</si>
  <si>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</si>
  <si>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</si>
  <si>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</si>
  <si>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</si>
  <si>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</si>
  <si>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</si>
  <si>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</si>
  <si>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</si>
  <si>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</si>
  <si>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</si>
  <si>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</si>
  <si>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</si>
  <si>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</si>
  <si>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</si>
  <si>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</si>
  <si>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</si>
  <si>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</si>
  <si>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</si>
  <si>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</si>
  <si>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</si>
  <si>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</si>
  <si>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</si>
  <si>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</si>
  <si>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</si>
  <si>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</si>
  <si>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</si>
  <si>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</si>
  <si>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</si>
  <si>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</si>
  <si>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</si>
  <si>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</si>
  <si>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</si>
  <si>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</si>
  <si>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</si>
  <si>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</si>
  <si>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</si>
  <si>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</si>
  <si>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</si>
  <si>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</si>
  <si>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</si>
  <si>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</si>
  <si>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</si>
  <si>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</si>
  <si>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</si>
  <si>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</si>
  <si>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</si>
  <si>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</si>
  <si>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</si>
  <si>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</si>
  <si>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</si>
  <si>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</si>
  <si>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</si>
  <si>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</si>
  <si>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</si>
  <si>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</si>
  <si>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</si>
  <si>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</si>
  <si>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</si>
  <si>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</si>
  <si>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</si>
  <si>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</si>
  <si>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</si>
  <si>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</si>
  <si>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</si>
  <si>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</si>
  <si>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</si>
  <si>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</si>
  <si>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</si>
  <si>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</si>
  <si>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</si>
  <si>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</si>
  <si>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</si>
  <si>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</si>
  <si>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</si>
  <si>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</si>
  <si>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</si>
  <si>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</si>
  <si>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</si>
  <si>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</si>
  <si>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</si>
  <si>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</si>
  <si>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</si>
  <si>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</si>
  <si>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</si>
  <si>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</si>
  <si>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</si>
  <si>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</si>
  <si>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</si>
  <si>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</si>
  <si>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</si>
  <si>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</si>
  <si>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</si>
  <si>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</si>
  <si>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</si>
  <si>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</si>
  <si>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</si>
  <si>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</si>
  <si>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</si>
  <si>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</si>
  <si>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</si>
  <si>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</si>
  <si>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</si>
  <si>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</si>
  <si>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</si>
  <si>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</si>
  <si>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</si>
  <si>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</si>
  <si>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</si>
  <si>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</si>
  <si>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</si>
  <si>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</si>
  <si>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</si>
  <si>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</si>
  <si>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</si>
  <si>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</si>
  <si>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</si>
  <si>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</si>
  <si>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</si>
  <si>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</si>
  <si>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</si>
  <si>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</si>
  <si>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</si>
  <si>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</si>
  <si>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</si>
  <si>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</si>
  <si>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</si>
  <si>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</si>
  <si>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</si>
  <si>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</si>
  <si>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</si>
  <si>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</si>
  <si>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</si>
  <si>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</si>
  <si>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</si>
  <si>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</si>
  <si>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</si>
  <si>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</si>
  <si>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</si>
  <si>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</si>
  <si>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</si>
  <si>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</si>
  <si>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</si>
  <si>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</si>
  <si>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</si>
  <si>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</si>
  <si>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</si>
  <si>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</si>
  <si>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</si>
  <si>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</si>
  <si>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</si>
  <si>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</si>
  <si>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</si>
  <si>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</si>
  <si>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</si>
  <si>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</si>
  <si>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</si>
  <si>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</si>
  <si>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</si>
  <si>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</si>
  <si>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</si>
  <si>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</si>
  <si>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</si>
  <si>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</si>
  <si>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</si>
  <si>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</si>
  <si>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</si>
  <si>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</si>
  <si>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</si>
  <si>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</si>
  <si>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</si>
  <si>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</si>
  <si>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</si>
  <si>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</si>
  <si>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</si>
  <si>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</si>
  <si>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</si>
  <si>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</si>
  <si>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</si>
  <si>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</si>
  <si>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</si>
  <si>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</si>
  <si>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</si>
  <si>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</si>
  <si>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</si>
  <si>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</si>
  <si>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</si>
  <si>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</si>
  <si>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</si>
  <si>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</si>
  <si>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</si>
  <si>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</si>
  <si>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</si>
  <si>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</si>
  <si>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</si>
  <si>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</si>
  <si>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</si>
  <si>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</si>
  <si>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</si>
  <si>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</si>
  <si>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</si>
  <si>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</si>
  <si>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</si>
  <si>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</si>
  <si>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</si>
  <si>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</si>
  <si>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</si>
  <si>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</si>
  <si>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</si>
  <si>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</si>
  <si>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</si>
  <si>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</si>
  <si>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</si>
  <si>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</si>
  <si>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</si>
  <si>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</si>
  <si>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</si>
  <si>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</si>
  <si>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</si>
  <si>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</si>
  <si>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</si>
  <si>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</si>
  <si>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</si>
  <si>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</si>
  <si>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</si>
  <si>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</si>
  <si>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</si>
  <si>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</si>
  <si>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</si>
  <si>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</si>
  <si>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</si>
  <si>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</si>
  <si>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</si>
  <si>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</si>
  <si>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</si>
  <si>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</si>
  <si>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</si>
  <si>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</si>
  <si>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</si>
  <si>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</si>
  <si>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</si>
  <si>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</si>
  <si>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</si>
  <si>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</si>
  <si>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</si>
  <si>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</si>
  <si>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</si>
  <si>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</si>
  <si>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</si>
  <si>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</si>
  <si>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</si>
  <si>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</si>
  <si>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</si>
  <si>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</si>
  <si>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</si>
  <si>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</si>
  <si>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</si>
  <si>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</si>
  <si>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</si>
  <si>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</si>
  <si>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</si>
  <si>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</si>
  <si>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</si>
  <si>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</si>
  <si>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</si>
  <si>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</si>
  <si>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</si>
  <si>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</si>
  <si>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</si>
  <si>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</si>
  <si>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</si>
  <si>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</si>
  <si>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</si>
  <si>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</si>
  <si>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</si>
  <si>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</si>
  <si>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</si>
  <si>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</si>
  <si>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</si>
  <si>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</si>
  <si>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</si>
  <si>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</si>
  <si>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</si>
  <si>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</si>
  <si>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</si>
  <si>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</si>
  <si>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</si>
  <si>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</si>
  <si>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</si>
  <si>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</si>
  <si>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</si>
  <si>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</si>
  <si>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</si>
  <si>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</si>
  <si>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</si>
  <si>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</si>
  <si>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</si>
  <si>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</si>
  <si>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</si>
  <si>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</si>
  <si>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</si>
  <si>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</si>
  <si>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</si>
  <si>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</si>
  <si>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</si>
  <si>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</si>
  <si>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</si>
  <si>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</si>
  <si>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</si>
  <si>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</si>
  <si>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</si>
  <si>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</si>
  <si>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</si>
  <si>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</si>
  <si>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</si>
  <si>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</si>
  <si>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</si>
  <si>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</si>
  <si>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</si>
  <si>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</si>
  <si>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</si>
  <si>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</si>
  <si>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</si>
  <si>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</si>
  <si>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</si>
  <si>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</si>
  <si>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</si>
  <si>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</si>
  <si>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</si>
  <si>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</si>
  <si>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</si>
  <si>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</si>
  <si>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</si>
  <si>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</si>
  <si>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</si>
  <si>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</si>
  <si>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</si>
  <si>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</si>
  <si>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</si>
  <si>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</si>
  <si>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</si>
  <si>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</si>
  <si>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</si>
  <si>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</si>
  <si>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</si>
  <si>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</si>
  <si>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</si>
  <si>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</si>
  <si>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</si>
  <si>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</si>
  <si>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</si>
  <si>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</si>
  <si>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</si>
  <si>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</si>
  <si>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</si>
  <si>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</si>
  <si>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</si>
  <si>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</si>
  <si>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</si>
  <si>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</si>
  <si>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</si>
  <si>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</si>
  <si>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</si>
  <si>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</si>
  <si>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</si>
  <si>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</si>
  <si>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</si>
  <si>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</si>
  <si>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</si>
  <si>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</si>
  <si>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</si>
  <si>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</si>
  <si>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</si>
  <si>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</si>
  <si>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</si>
  <si>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</si>
  <si>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</si>
  <si>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</si>
  <si>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</si>
  <si>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</si>
  <si>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</si>
  <si>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</si>
  <si>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</si>
  <si>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</si>
  <si>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</si>
  <si>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</si>
  <si>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</si>
  <si>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</si>
  <si>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</si>
  <si>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</si>
  <si>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</si>
  <si>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</si>
  <si>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</si>
  <si>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</si>
  <si>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</si>
  <si>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</si>
  <si>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</si>
  <si>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</si>
  <si>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</si>
  <si>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</si>
  <si>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</si>
  <si>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</si>
  <si>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</si>
  <si>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</si>
  <si>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</si>
  <si>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</si>
  <si>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</si>
  <si>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</si>
  <si>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</si>
  <si>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</si>
  <si>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</si>
  <si>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</si>
  <si>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</si>
  <si>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</si>
  <si>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</si>
  <si>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</si>
  <si>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</si>
  <si>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</si>
  <si>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</si>
  <si>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</si>
  <si>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</si>
  <si>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</si>
  <si>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</si>
  <si>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</si>
  <si>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</si>
  <si>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</si>
  <si>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</si>
  <si>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</si>
  <si>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</si>
  <si>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</si>
  <si>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</si>
  <si>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</si>
  <si>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</si>
  <si>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</si>
  <si>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</si>
  <si>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</si>
  <si>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</si>
  <si>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</si>
  <si>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</si>
  <si>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</si>
  <si>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</si>
  <si>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</si>
  <si>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</si>
  <si>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</si>
  <si>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</si>
  <si>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</si>
  <si>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</si>
  <si>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</si>
  <si>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</si>
  <si>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</si>
  <si>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</si>
  <si>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</si>
  <si>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</si>
  <si>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</si>
  <si>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</si>
  <si>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</si>
  <si>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</si>
  <si>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</si>
  <si>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</si>
  <si>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</si>
  <si>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</si>
  <si>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</si>
  <si>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</si>
  <si>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</si>
  <si>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</si>
  <si>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</si>
  <si>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</si>
  <si>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</si>
  <si>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</si>
  <si>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</si>
  <si>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</si>
  <si>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</si>
  <si>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</si>
  <si>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</si>
  <si>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</si>
  <si>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</si>
  <si>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</si>
  <si>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</si>
  <si>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</si>
  <si>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</si>
  <si>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INSTITUTO MUNICIPAL DE PLANEACION Y DESARROLLO DE APASEO EL GRANDE</t>
  </si>
  <si>
    <t xml:space="preserve">Correspondiente del 1 de enero  al 31 de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</si>
</sst>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2" fillId="0" borderId="0" xfId="12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/>
    <xf numFmtId="0" fontId="13" fillId="0" borderId="0" xfId="8" applyFont="1" applyAlignment="1"/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923925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77CBAD-52D1-431F-8016-0A878533A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923925" cy="485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2009775</xdr:colOff>
      <xdr:row>51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668657E-60F0-4BAA-9F33-ECF1E0A4375C}"/>
            </a:ext>
          </a:extLst>
        </xdr:cNvPr>
        <xdr:cNvSpPr txBox="1"/>
      </xdr:nvSpPr>
      <xdr:spPr>
        <a:xfrm>
          <a:off x="0" y="66103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4295775</xdr:colOff>
      <xdr:row>43</xdr:row>
      <xdr:rowOff>0</xdr:rowOff>
    </xdr:from>
    <xdr:to>
      <xdr:col>5</xdr:col>
      <xdr:colOff>38100</xdr:colOff>
      <xdr:row>50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DC11ED4-8AED-4961-A1FD-33C3C57FF7A8}"/>
            </a:ext>
          </a:extLst>
        </xdr:cNvPr>
        <xdr:cNvSpPr txBox="1"/>
      </xdr:nvSpPr>
      <xdr:spPr>
        <a:xfrm>
          <a:off x="5286375" y="6467475"/>
          <a:ext cx="32385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1</xdr:col>
      <xdr:colOff>619125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0113DA-8743-47D6-B629-F15BD6F54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1"/>
          <a:ext cx="1285875" cy="48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2333625</xdr:colOff>
      <xdr:row>152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660B9BB-2107-4783-8A55-D62310BC6432}"/>
            </a:ext>
          </a:extLst>
        </xdr:cNvPr>
        <xdr:cNvSpPr txBox="1"/>
      </xdr:nvSpPr>
      <xdr:spPr>
        <a:xfrm>
          <a:off x="0" y="210026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4</xdr:col>
      <xdr:colOff>47625</xdr:colOff>
      <xdr:row>145</xdr:row>
      <xdr:rowOff>9525</xdr:rowOff>
    </xdr:from>
    <xdr:to>
      <xdr:col>5</xdr:col>
      <xdr:colOff>1285875</xdr:colOff>
      <xdr:row>152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8842AB3-ABBA-4A51-8E8D-FBEABB4DABCC}"/>
            </a:ext>
          </a:extLst>
        </xdr:cNvPr>
        <xdr:cNvSpPr txBox="1"/>
      </xdr:nvSpPr>
      <xdr:spPr>
        <a:xfrm>
          <a:off x="7391400" y="21012150"/>
          <a:ext cx="28765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219</xdr:row>
      <xdr:rowOff>0</xdr:rowOff>
    </xdr:from>
    <xdr:to>
      <xdr:col>1</xdr:col>
      <xdr:colOff>2333625</xdr:colOff>
      <xdr:row>226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E8F215-89FA-4C0E-91BC-D03F832C3C8E}"/>
            </a:ext>
          </a:extLst>
        </xdr:cNvPr>
        <xdr:cNvSpPr txBox="1"/>
      </xdr:nvSpPr>
      <xdr:spPr>
        <a:xfrm>
          <a:off x="0" y="335756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3971926</xdr:colOff>
      <xdr:row>219</xdr:row>
      <xdr:rowOff>0</xdr:rowOff>
    </xdr:from>
    <xdr:to>
      <xdr:col>3</xdr:col>
      <xdr:colOff>933451</xdr:colOff>
      <xdr:row>226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92BAD2-9247-4A88-845A-426B85270AA2}"/>
            </a:ext>
          </a:extLst>
        </xdr:cNvPr>
        <xdr:cNvSpPr txBox="1"/>
      </xdr:nvSpPr>
      <xdr:spPr>
        <a:xfrm>
          <a:off x="4638676" y="33575625"/>
          <a:ext cx="28765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619125</xdr:colOff>
      <xdr:row>2</xdr:row>
      <xdr:rowOff>187902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2222BE-9FB5-46C0-A353-19BDA9315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8587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114300</xdr:colOff>
      <xdr:row>2</xdr:row>
      <xdr:rowOff>187902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B44B5-5D13-444F-9A89-6413D6AF1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781050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2333625</xdr:colOff>
      <xdr:row>37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4471422-2F9A-4FA9-80D6-498C2F174C5C}"/>
            </a:ext>
          </a:extLst>
        </xdr:cNvPr>
        <xdr:cNvSpPr txBox="1"/>
      </xdr:nvSpPr>
      <xdr:spPr>
        <a:xfrm>
          <a:off x="0" y="45720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4</xdr:col>
      <xdr:colOff>228600</xdr:colOff>
      <xdr:row>37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AC5A22-6E24-4947-82E5-F017C8D3B259}"/>
            </a:ext>
          </a:extLst>
        </xdr:cNvPr>
        <xdr:cNvSpPr txBox="1"/>
      </xdr:nvSpPr>
      <xdr:spPr>
        <a:xfrm>
          <a:off x="3876675" y="4572000"/>
          <a:ext cx="28765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371474</xdr:colOff>
      <xdr:row>3</xdr:row>
      <xdr:rowOff>64077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43173-9814-45E0-9CBA-664CA234C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038224" cy="6736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2333625</xdr:colOff>
      <xdr:row>143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2E47D60-8374-4330-9A75-47C5D5BC02BF}"/>
            </a:ext>
          </a:extLst>
        </xdr:cNvPr>
        <xdr:cNvSpPr txBox="1"/>
      </xdr:nvSpPr>
      <xdr:spPr>
        <a:xfrm>
          <a:off x="0" y="182118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3619500</xdr:colOff>
      <xdr:row>136</xdr:row>
      <xdr:rowOff>0</xdr:rowOff>
    </xdr:from>
    <xdr:to>
      <xdr:col>4</xdr:col>
      <xdr:colOff>180975</xdr:colOff>
      <xdr:row>143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31E1B29-EBCB-4338-9657-E3219B414DC2}"/>
            </a:ext>
          </a:extLst>
        </xdr:cNvPr>
        <xdr:cNvSpPr txBox="1"/>
      </xdr:nvSpPr>
      <xdr:spPr>
        <a:xfrm>
          <a:off x="4286250" y="18211800"/>
          <a:ext cx="28956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66676</xdr:rowOff>
    </xdr:from>
    <xdr:to>
      <xdr:col>1</xdr:col>
      <xdr:colOff>828674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78166-79F2-4724-B822-16BA5FD7B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6"/>
          <a:ext cx="1038224" cy="6762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2905125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A981E53-1B95-48B5-81E9-166F60D04D55}"/>
            </a:ext>
          </a:extLst>
        </xdr:cNvPr>
        <xdr:cNvSpPr txBox="1"/>
      </xdr:nvSpPr>
      <xdr:spPr>
        <a:xfrm>
          <a:off x="209550" y="3686175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3514726</xdr:colOff>
      <xdr:row>24</xdr:row>
      <xdr:rowOff>0</xdr:rowOff>
    </xdr:from>
    <xdr:to>
      <xdr:col>4</xdr:col>
      <xdr:colOff>609601</xdr:colOff>
      <xdr:row>31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DEE1A9-1F6E-4D1B-921A-A71F33FF823D}"/>
            </a:ext>
          </a:extLst>
        </xdr:cNvPr>
        <xdr:cNvSpPr txBox="1"/>
      </xdr:nvSpPr>
      <xdr:spPr>
        <a:xfrm>
          <a:off x="3724276" y="3686175"/>
          <a:ext cx="32575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581025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B47A1B-2197-4950-A799-903F6953E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83820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2905125</xdr:colOff>
      <xdr:row>47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54CA97-8434-4FC3-94CB-AD9C5085FD2D}"/>
            </a:ext>
          </a:extLst>
        </xdr:cNvPr>
        <xdr:cNvSpPr txBox="1"/>
      </xdr:nvSpPr>
      <xdr:spPr>
        <a:xfrm>
          <a:off x="257175" y="6000750"/>
          <a:ext cx="29051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3629025</xdr:colOff>
      <xdr:row>40</xdr:row>
      <xdr:rowOff>0</xdr:rowOff>
    </xdr:from>
    <xdr:to>
      <xdr:col>4</xdr:col>
      <xdr:colOff>742950</xdr:colOff>
      <xdr:row>47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D8928B8-01D3-4168-8627-E960C59C6617}"/>
            </a:ext>
          </a:extLst>
        </xdr:cNvPr>
        <xdr:cNvSpPr txBox="1"/>
      </xdr:nvSpPr>
      <xdr:spPr>
        <a:xfrm>
          <a:off x="3886200" y="6000750"/>
          <a:ext cx="32099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514350</xdr:colOff>
      <xdr:row>2</xdr:row>
      <xdr:rowOff>197427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0FA38-B5DF-47A8-8574-0854D4D6A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285875" cy="6355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2143125</xdr:colOff>
      <xdr:row>57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4382FD9-8A7B-401C-8673-A4FB8434B194}"/>
            </a:ext>
          </a:extLst>
        </xdr:cNvPr>
        <xdr:cNvSpPr txBox="1"/>
      </xdr:nvSpPr>
      <xdr:spPr>
        <a:xfrm>
          <a:off x="0" y="760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</a:t>
          </a:r>
          <a:r>
            <a:rPr lang="es-MX" sz="900" b="1" baseline="0"/>
            <a:t> DE DESPACHO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VALDEZ MARTINEZ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1028700</xdr:colOff>
      <xdr:row>50</xdr:row>
      <xdr:rowOff>19050</xdr:rowOff>
    </xdr:from>
    <xdr:to>
      <xdr:col>5</xdr:col>
      <xdr:colOff>809625</xdr:colOff>
      <xdr:row>57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9DB7F8C-50B3-42BF-BC0B-372C95261C23}"/>
            </a:ext>
          </a:extLst>
        </xdr:cNvPr>
        <xdr:cNvSpPr txBox="1"/>
      </xdr:nvSpPr>
      <xdr:spPr>
        <a:xfrm>
          <a:off x="6696075" y="7620000"/>
          <a:ext cx="29527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 ALMA DELIA RAMIREZ GUERRA</a:t>
          </a:r>
        </a:p>
        <a:p>
          <a:pPr algn="ctr"/>
          <a:r>
            <a:rPr lang="es-MX" sz="900" b="1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40" sqref="D40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1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B41" sqref="B41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3" t="str">
        <f>ESF!A1</f>
        <v>INSTITUTO MUNICIPAL DE PLANEACION Y DESARROLLO DE APASEO EL GRANDE</v>
      </c>
      <c r="B1" s="164"/>
      <c r="C1" s="165"/>
    </row>
    <row r="2" spans="1:3" s="54" customFormat="1" ht="18" customHeight="1" x14ac:dyDescent="0.25">
      <c r="A2" s="166" t="s">
        <v>520</v>
      </c>
      <c r="B2" s="167"/>
      <c r="C2" s="168"/>
    </row>
    <row r="3" spans="1:3" s="54" customFormat="1" ht="18" customHeight="1" x14ac:dyDescent="0.25">
      <c r="A3" s="166" t="str">
        <f>ESF!A3</f>
        <v xml:space="preserve">Correspondiente del 1 de enero  al 31 de marzo </v>
      </c>
      <c r="B3" s="167"/>
      <c r="C3" s="168"/>
    </row>
    <row r="4" spans="1:3" s="56" customFormat="1" x14ac:dyDescent="0.2">
      <c r="A4" s="169" t="s">
        <v>521</v>
      </c>
      <c r="B4" s="170"/>
      <c r="C4" s="171"/>
    </row>
    <row r="5" spans="1:3" x14ac:dyDescent="0.2">
      <c r="A5" s="71" t="s">
        <v>522</v>
      </c>
      <c r="B5" s="71"/>
      <c r="C5" s="72">
        <v>575031.39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832.23</v>
      </c>
    </row>
    <row r="8" spans="1:3" x14ac:dyDescent="0.2">
      <c r="A8" s="92" t="s">
        <v>524</v>
      </c>
      <c r="B8" s="91" t="s">
        <v>312</v>
      </c>
      <c r="C8" s="77">
        <v>12.38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819.85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f>C5+C7-C15</f>
        <v>575863.62</v>
      </c>
    </row>
    <row r="22" spans="1:3" ht="15" customHeight="1" x14ac:dyDescent="0.2">
      <c r="A22" s="181"/>
      <c r="B22" s="182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G39" sqref="G39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2" t="str">
        <f>ESF!A1</f>
        <v>INSTITUTO MUNICIPAL DE PLANEACION Y DESARROLLO DE APASEO EL GRANDE</v>
      </c>
      <c r="B1" s="173"/>
      <c r="C1" s="174"/>
    </row>
    <row r="2" spans="1:3" s="57" customFormat="1" ht="18.95" customHeight="1" x14ac:dyDescent="0.25">
      <c r="A2" s="175" t="s">
        <v>536</v>
      </c>
      <c r="B2" s="176"/>
      <c r="C2" s="177"/>
    </row>
    <row r="3" spans="1:3" s="57" customFormat="1" ht="18.95" customHeight="1" x14ac:dyDescent="0.25">
      <c r="A3" s="175" t="str">
        <f>ESF!A3</f>
        <v xml:space="preserve">Correspondiente del 1 de enero  al 31 de marzo </v>
      </c>
      <c r="B3" s="176"/>
      <c r="C3" s="177"/>
    </row>
    <row r="4" spans="1:3" x14ac:dyDescent="0.2">
      <c r="A4" s="169" t="s">
        <v>521</v>
      </c>
      <c r="B4" s="170"/>
      <c r="C4" s="171"/>
    </row>
    <row r="5" spans="1:3" x14ac:dyDescent="0.2">
      <c r="A5" s="101" t="s">
        <v>537</v>
      </c>
      <c r="B5" s="71"/>
      <c r="C5" s="94">
        <v>546517.65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0</v>
      </c>
    </row>
    <row r="31" spans="1:3" x14ac:dyDescent="0.2">
      <c r="A31" s="111" t="s">
        <v>563</v>
      </c>
      <c r="B31" s="93" t="s">
        <v>413</v>
      </c>
      <c r="C31" s="104">
        <v>0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0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644</v>
      </c>
      <c r="B37" s="71"/>
      <c r="C37" s="72">
        <f>C5-C7+C30</f>
        <v>546517.65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M24" sqref="M24"/>
    </sheetView>
  </sheetViews>
  <sheetFormatPr baseColWidth="10" defaultColWidth="9.140625" defaultRowHeight="11.25" x14ac:dyDescent="0.2"/>
  <cols>
    <col min="1" max="1" width="12.85546875" style="47" customWidth="1"/>
    <col min="2" max="2" width="67.28515625" style="47" customWidth="1"/>
    <col min="3" max="7" width="15.85546875" style="47" customWidth="1"/>
    <col min="8" max="8" width="11.85546875" style="47" customWidth="1"/>
    <col min="9" max="9" width="11.285156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INSTITUTO MUNICIPAL DE PLANEACION Y DESARROLLO DE APASEO EL GRANDE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2" t="str">
        <f>'Notas a los Edos Financieros'!A3</f>
        <v xml:space="preserve">Correspondiente del 1 de enero  al 31 de marzo </v>
      </c>
      <c r="B3" s="178"/>
      <c r="C3" s="178"/>
      <c r="D3" s="178"/>
      <c r="E3" s="178"/>
      <c r="F3" s="178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2300125.6</v>
      </c>
      <c r="D36" s="52">
        <v>433903.22</v>
      </c>
      <c r="E36" s="52">
        <v>0</v>
      </c>
      <c r="F36" s="52">
        <v>2734028.82</v>
      </c>
    </row>
    <row r="37" spans="1:6" x14ac:dyDescent="0.2">
      <c r="A37" s="47">
        <v>8120</v>
      </c>
      <c r="B37" s="47" t="s">
        <v>607</v>
      </c>
      <c r="C37" s="52">
        <v>2300125.6</v>
      </c>
      <c r="D37" s="52">
        <v>66961.399999999994</v>
      </c>
      <c r="E37" s="52">
        <v>575031.39</v>
      </c>
      <c r="F37" s="52">
        <v>1792055.61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611</v>
      </c>
      <c r="C41" s="52">
        <v>2300125.6</v>
      </c>
      <c r="D41" s="52">
        <v>0</v>
      </c>
      <c r="E41" s="52">
        <v>433903.22</v>
      </c>
      <c r="F41" s="52">
        <v>2734028.82</v>
      </c>
    </row>
    <row r="42" spans="1:6" x14ac:dyDescent="0.2">
      <c r="A42" s="47">
        <v>8220</v>
      </c>
      <c r="B42" s="47" t="s">
        <v>612</v>
      </c>
      <c r="C42" s="52">
        <v>2300125.6</v>
      </c>
      <c r="D42" s="52">
        <v>602062.88</v>
      </c>
      <c r="E42" s="52">
        <v>437726.86</v>
      </c>
      <c r="F42" s="52">
        <v>2034264.98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419891.67</v>
      </c>
      <c r="E44" s="52">
        <v>276459.96999999997</v>
      </c>
      <c r="F44" s="52">
        <v>143431.70000000001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288929.77</v>
      </c>
      <c r="E46" s="52">
        <v>283603.37</v>
      </c>
      <c r="F46" s="52">
        <v>5326.39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541048.91</v>
      </c>
      <c r="E47" s="52">
        <v>0</v>
      </c>
      <c r="F47" s="52">
        <v>541048.91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1811023622047245" right="0" top="0.74803149606299213" bottom="0.74803149606299213" header="0.31496062992125984" footer="0.31496062992125984"/>
  <pageSetup scale="7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0" t="s">
        <v>623</v>
      </c>
      <c r="C10" s="180"/>
      <c r="D10" s="180"/>
      <c r="E10" s="180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8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03" zoomScaleNormal="100" workbookViewId="0">
      <selection activeCell="D153" sqref="D15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INSTITUTO MUNICIPAL DE PLANEACION Y DESARROLLO DE APASEO EL GRANDE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9" t="str">
        <f>'Notas a los Edos Financieros'!A3</f>
        <v xml:space="preserve">Correspondiente del 1 de enero  al 31 de marzo </v>
      </c>
      <c r="B3" s="160"/>
      <c r="C3" s="160"/>
      <c r="D3" s="160"/>
      <c r="E3" s="160"/>
      <c r="F3" s="160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871.16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0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148945.21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18014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47640.86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2050.7800000000002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40061.57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55118110236220474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93" zoomScaleNormal="100" workbookViewId="0">
      <selection activeCell="B6" sqref="B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INSTITUTO MUNICIPAL DE PLANEACION Y DESARROLLO DE APASEO EL GRANDE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250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1" t="str">
        <f>ESF!A3</f>
        <v xml:space="preserve">Correspondiente del 1 de enero  al 31 de marzo </v>
      </c>
      <c r="B3" s="161"/>
      <c r="C3" s="161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57">
        <f>+C30+C35</f>
        <v>832.23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819.85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12.38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57">
        <f>+C67</f>
        <v>575031.39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575031.39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157">
        <f>+C91</f>
        <v>366941.82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366941.82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f>+C99</f>
        <v>546517.64999999991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157">
        <f>+C100+C107+C117</f>
        <v>546517.64999999991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157">
        <f>+C101+C102+C103+C104+C105+C106</f>
        <v>441705.98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204525.67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336</v>
      </c>
      <c r="C103" s="69">
        <v>14831.53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13423.85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158546.18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50378.75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340</v>
      </c>
      <c r="C107" s="157">
        <f>+C108+C109+C110+C111+C112+C113+C114+C115+C116</f>
        <v>17032.54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12793.44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620.6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0</v>
      </c>
      <c r="D111" s="70" t="str">
        <f t="shared" si="0"/>
        <v/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346</v>
      </c>
      <c r="C113" s="69">
        <v>2482.5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1136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157">
        <f>+C118+C119+C120+C121+C122+C123+C124+C125+C126</f>
        <v>87779.12999999999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3551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50549.43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16556.740000000002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525.87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6634.4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357</v>
      </c>
      <c r="C124" s="69">
        <v>674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827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8460.69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74803149606299213" bottom="0.74803149606299213" header="0.31496062992125984" footer="0.31496062992125984"/>
  <pageSetup scale="75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40" sqref="C40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INSTITUTO MUNICIPAL DE PLANEACION Y DESARROLLO DE APASEO EL GRANDE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2" t="str">
        <f>ESF!A3</f>
        <v xml:space="preserve">Correspondiente del 1 de enero  al 31 de marzo 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29345.97</v>
      </c>
    </row>
    <row r="15" spans="1:5" x14ac:dyDescent="0.2">
      <c r="A15" s="51">
        <v>3220</v>
      </c>
      <c r="B15" s="47" t="s">
        <v>455</v>
      </c>
      <c r="C15" s="52">
        <v>537611.4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87" workbookViewId="0">
      <selection activeCell="B139" sqref="B13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INSTITUTO MUNICIPAL DE PLANEACION Y DESARROLLO DE APASEO EL GRANDE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471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2" t="str">
        <f>ESF!A3</f>
        <v xml:space="preserve">Correspondiente del 1 de enero  al 31 de marzo 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475</v>
      </c>
      <c r="C9" s="52">
        <v>478880.21</v>
      </c>
      <c r="D9" s="52">
        <v>409601.51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871.16</v>
      </c>
      <c r="D14" s="52">
        <v>462.57</v>
      </c>
    </row>
    <row r="15" spans="1:5" x14ac:dyDescent="0.2">
      <c r="A15" s="58">
        <v>1110</v>
      </c>
      <c r="B15" s="132" t="s">
        <v>479</v>
      </c>
      <c r="C15" s="120">
        <f>+C8+C9+C10+C11+C12+C13+C14</f>
        <v>489751.37</v>
      </c>
      <c r="D15" s="120">
        <f>+D8+D9+D10+D11+D12+D13+D14</f>
        <v>420064.08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+C29+C30+C31+C32+C33+C34+C35+C36</f>
        <v>148945.21</v>
      </c>
      <c r="D28" s="120">
        <f>+D29+D30+D31+D32+D33+D34+D35+D36</f>
        <v>148945.21</v>
      </c>
    </row>
    <row r="29" spans="1:4" x14ac:dyDescent="0.2">
      <c r="A29" s="51">
        <v>1241</v>
      </c>
      <c r="B29" s="47" t="s">
        <v>129</v>
      </c>
      <c r="C29" s="52">
        <v>148945.21</v>
      </c>
      <c r="D29" s="52">
        <v>148945.21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+C38</f>
        <v>18014</v>
      </c>
      <c r="D37" s="120">
        <f>+D38</f>
        <v>18014</v>
      </c>
    </row>
    <row r="38" spans="1:6" x14ac:dyDescent="0.2">
      <c r="A38" s="51">
        <v>1251</v>
      </c>
      <c r="B38" s="47" t="s">
        <v>141</v>
      </c>
      <c r="C38" s="52">
        <v>18014</v>
      </c>
      <c r="D38" s="52">
        <v>18014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166959.21</v>
      </c>
      <c r="D43" s="120">
        <f>D20+D28+D37</f>
        <v>166959.21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15.75" customHeight="1" x14ac:dyDescent="0.25">
      <c r="A47" s="58">
        <v>3210</v>
      </c>
      <c r="B47" s="59" t="s">
        <v>485</v>
      </c>
      <c r="C47" s="120">
        <v>29345.97</v>
      </c>
      <c r="D47" s="120">
        <v>370652.19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+C93+C94</f>
        <v>89753.209999999992</v>
      </c>
      <c r="D92" s="120">
        <f>+D93+D94</f>
        <v>49411.91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47640.86</v>
      </c>
      <c r="D93" s="52">
        <v>47439.5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42112.35</v>
      </c>
      <c r="D94" s="52">
        <v>1972.41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f>+C114+C115+C116+C117+C118+C119</f>
        <v>537611.4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537611.4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11.25" customHeight="1" x14ac:dyDescent="0.25">
      <c r="A133" s="51"/>
      <c r="B133" s="134" t="s">
        <v>510</v>
      </c>
      <c r="C133" s="120">
        <f>+C47+C92+C117</f>
        <v>656710.58000000007</v>
      </c>
      <c r="D133" s="120">
        <f>+D47+D92</f>
        <v>420064.1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IMPLADEAG</cp:lastModifiedBy>
  <cp:revision/>
  <cp:lastPrinted>2023-04-28T14:51:52Z</cp:lastPrinted>
  <dcterms:created xsi:type="dcterms:W3CDTF">2012-12-11T20:36:24Z</dcterms:created>
  <dcterms:modified xsi:type="dcterms:W3CDTF">2023-04-28T14:53:47Z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