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4 to. Informe Financiero oct-nov 2022\1\"/>
    </mc:Choice>
  </mc:AlternateContent>
  <xr:revisionPtr revIDLastSave="0" documentId="13_ncr:1_{764728D8-755B-4748-ABD7-51E121AFA4F0}" xr6:coauthVersionLast="43" xr6:coauthVersionMax="43" xr10:uidLastSave="{00000000-0000-0000-0000-000000000000}"/>
  <bookViews>
    <workbookView xWindow="1215" yWindow="-120" windowWidth="27705" windowHeight="164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7" i="6" l="1"/>
  <c r="F77" i="6"/>
  <c r="E77" i="6"/>
  <c r="E5" i="6"/>
  <c r="D77" i="6"/>
  <c r="C77" i="6"/>
  <c r="G5" i="6"/>
  <c r="E65" i="6"/>
  <c r="C65" i="6"/>
  <c r="E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E13" i="6"/>
  <c r="D13" i="6"/>
  <c r="C13" i="6"/>
  <c r="D5" i="6"/>
  <c r="B13" i="6" l="1"/>
  <c r="B33" i="6" l="1"/>
  <c r="B53" i="6"/>
  <c r="B65" i="6"/>
  <c r="B43" i="6"/>
  <c r="B23" i="6"/>
  <c r="C5" i="6" l="1"/>
  <c r="B5" i="6"/>
  <c r="B77" i="6" s="1"/>
  <c r="D9" i="5" l="1"/>
  <c r="D42" i="5"/>
  <c r="E42" i="5"/>
  <c r="G42" i="5"/>
  <c r="F9" i="5"/>
  <c r="F42" i="5"/>
  <c r="C42" i="5"/>
  <c r="B42" i="5"/>
  <c r="G9" i="5"/>
  <c r="D7" i="4"/>
  <c r="G7" i="4"/>
  <c r="G10" i="4"/>
  <c r="F7" i="4"/>
  <c r="F10" i="4"/>
  <c r="C10" i="4"/>
  <c r="E10" i="4"/>
  <c r="B10" i="4"/>
  <c r="B16" i="8"/>
  <c r="C16" i="8"/>
  <c r="E16" i="8"/>
  <c r="F6" i="8"/>
  <c r="F16" i="8"/>
  <c r="D6" i="8"/>
  <c r="D16" i="8"/>
  <c r="D10" i="4"/>
  <c r="G6" i="8"/>
  <c r="G16" i="8"/>
  <c r="F24" i="6"/>
  <c r="D24" i="6"/>
  <c r="G24" i="6" s="1"/>
  <c r="F9" i="6"/>
  <c r="F10" i="6"/>
  <c r="F11" i="6"/>
  <c r="F13" i="6"/>
  <c r="F14" i="6"/>
  <c r="F15" i="6"/>
  <c r="F16" i="6"/>
  <c r="F17" i="6"/>
  <c r="F18" i="6"/>
  <c r="F19" i="6"/>
  <c r="F20" i="6"/>
  <c r="F21" i="6"/>
  <c r="F22" i="6"/>
  <c r="F25" i="6"/>
  <c r="F26" i="6"/>
  <c r="F27" i="6"/>
  <c r="F28" i="6"/>
  <c r="F29" i="6"/>
  <c r="F30" i="6"/>
  <c r="F31" i="6"/>
  <c r="F32" i="6"/>
  <c r="F34" i="6"/>
  <c r="F35" i="6"/>
  <c r="F36" i="6"/>
  <c r="F37" i="6"/>
  <c r="F38" i="6"/>
  <c r="F39" i="6"/>
  <c r="F40" i="6"/>
  <c r="F41" i="6"/>
  <c r="F42" i="6"/>
  <c r="F44" i="6"/>
  <c r="F45" i="6"/>
  <c r="F46" i="6"/>
  <c r="F47" i="6"/>
  <c r="F48" i="6"/>
  <c r="F49" i="6"/>
  <c r="F50" i="6"/>
  <c r="F51" i="6"/>
  <c r="F52" i="6"/>
  <c r="F54" i="6"/>
  <c r="F55" i="6"/>
  <c r="F56" i="6"/>
  <c r="F57" i="6"/>
  <c r="F53" i="6" s="1"/>
  <c r="F58" i="6"/>
  <c r="F59" i="6"/>
  <c r="F60" i="6"/>
  <c r="F61" i="6"/>
  <c r="F62" i="6"/>
  <c r="F63" i="6"/>
  <c r="F64" i="6"/>
  <c r="F66" i="6"/>
  <c r="F67" i="6"/>
  <c r="F68" i="6"/>
  <c r="F69" i="6"/>
  <c r="F65" i="6" s="1"/>
  <c r="F70" i="6"/>
  <c r="F71" i="6"/>
  <c r="F72" i="6"/>
  <c r="F73" i="6"/>
  <c r="F74" i="6"/>
  <c r="F75" i="6"/>
  <c r="F5" i="6"/>
  <c r="D12" i="6"/>
  <c r="G12" i="6"/>
  <c r="D16" i="6"/>
  <c r="G16" i="6"/>
  <c r="D18" i="6"/>
  <c r="G18" i="6"/>
  <c r="D19" i="6"/>
  <c r="G19" i="6"/>
  <c r="D21" i="6"/>
  <c r="G21" i="6" s="1"/>
  <c r="D27" i="6"/>
  <c r="G27" i="6" s="1"/>
  <c r="D39" i="6"/>
  <c r="G39" i="6"/>
  <c r="D48" i="6"/>
  <c r="G48" i="6"/>
  <c r="D49" i="6"/>
  <c r="G49" i="6"/>
  <c r="D50" i="6"/>
  <c r="G50" i="6"/>
  <c r="D51" i="6"/>
  <c r="G51" i="6"/>
  <c r="D54" i="6"/>
  <c r="G54" i="6"/>
  <c r="D56" i="6"/>
  <c r="G56" i="6"/>
  <c r="D69" i="6"/>
  <c r="D65" i="6" s="1"/>
  <c r="D70" i="6"/>
  <c r="G70" i="6"/>
  <c r="D71" i="6"/>
  <c r="G71" i="6"/>
  <c r="D72" i="6"/>
  <c r="G72" i="6"/>
  <c r="D73" i="6"/>
  <c r="G73" i="6"/>
  <c r="D74" i="6"/>
  <c r="G74" i="6"/>
  <c r="D75" i="6"/>
  <c r="G75" i="6"/>
  <c r="D9" i="6"/>
  <c r="G9" i="6" s="1"/>
  <c r="D10" i="6"/>
  <c r="G10" i="6" s="1"/>
  <c r="D11" i="6"/>
  <c r="G11" i="6"/>
  <c r="D14" i="6"/>
  <c r="G14" i="6" s="1"/>
  <c r="D15" i="6"/>
  <c r="G15" i="6" s="1"/>
  <c r="D17" i="6"/>
  <c r="G17" i="6" s="1"/>
  <c r="D20" i="6"/>
  <c r="G20" i="6" s="1"/>
  <c r="D22" i="6"/>
  <c r="G22" i="6" s="1"/>
  <c r="D25" i="6"/>
  <c r="G25" i="6" s="1"/>
  <c r="D26" i="6"/>
  <c r="G26" i="6" s="1"/>
  <c r="D28" i="6"/>
  <c r="G28" i="6" s="1"/>
  <c r="D29" i="6"/>
  <c r="G29" i="6" s="1"/>
  <c r="D30" i="6"/>
  <c r="G30" i="6" s="1"/>
  <c r="D31" i="6"/>
  <c r="G31" i="6"/>
  <c r="D32" i="6"/>
  <c r="G32" i="6" s="1"/>
  <c r="D34" i="6"/>
  <c r="G34" i="6"/>
  <c r="D35" i="6"/>
  <c r="G35" i="6"/>
  <c r="D36" i="6"/>
  <c r="G36" i="6"/>
  <c r="D37" i="6"/>
  <c r="G37" i="6"/>
  <c r="D38" i="6"/>
  <c r="G38" i="6"/>
  <c r="D40" i="6"/>
  <c r="G40" i="6"/>
  <c r="D41" i="6"/>
  <c r="G41" i="6"/>
  <c r="D42" i="6"/>
  <c r="G42" i="6"/>
  <c r="D44" i="6"/>
  <c r="G44" i="6" s="1"/>
  <c r="D45" i="6"/>
  <c r="G45" i="6"/>
  <c r="D46" i="6"/>
  <c r="G46" i="6"/>
  <c r="D47" i="6"/>
  <c r="G47" i="6"/>
  <c r="D52" i="6"/>
  <c r="G52" i="6" s="1"/>
  <c r="D55" i="6"/>
  <c r="G55" i="6"/>
  <c r="D57" i="6"/>
  <c r="D53" i="6" s="1"/>
  <c r="D58" i="6"/>
  <c r="G58" i="6"/>
  <c r="D59" i="6"/>
  <c r="G59" i="6"/>
  <c r="D60" i="6"/>
  <c r="G60" i="6"/>
  <c r="D61" i="6"/>
  <c r="G61" i="6"/>
  <c r="D62" i="6"/>
  <c r="G62" i="6"/>
  <c r="D63" i="6"/>
  <c r="G63" i="6"/>
  <c r="D64" i="6"/>
  <c r="G64" i="6"/>
  <c r="D66" i="6"/>
  <c r="G66" i="6"/>
  <c r="D67" i="6"/>
  <c r="G67" i="6"/>
  <c r="D68" i="6"/>
  <c r="G68" i="6"/>
  <c r="D76" i="6"/>
  <c r="G76" i="6"/>
  <c r="D6" i="6"/>
  <c r="G57" i="6" l="1"/>
  <c r="G53" i="6" s="1"/>
  <c r="G69" i="6"/>
  <c r="G65" i="6" s="1"/>
  <c r="G6" i="6"/>
</calcChain>
</file>

<file path=xl/sharedStrings.xml><?xml version="1.0" encoding="utf-8"?>
<sst xmlns="http://schemas.openxmlformats.org/spreadsheetml/2006/main" count="193" uniqueCount="135">
  <si>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</si>
  <si>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</si>
  <si>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</si>
  <si>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</si>
  <si>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</si>
  <si>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</si>
  <si>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</si>
  <si>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</si>
  <si>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</si>
  <si>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</si>
  <si>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</si>
  <si>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</si>
  <si>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</si>
  <si>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</si>
  <si>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</si>
  <si>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</si>
  <si>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</si>
  <si>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</si>
  <si>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</si>
  <si>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</si>
  <si>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</si>
  <si>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</si>
  <si>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</si>
  <si>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</si>
  <si>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</si>
  <si>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</si>
  <si>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</si>
  <si>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</si>
  <si>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</si>
  <si>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</si>
  <si>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</si>
  <si>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</si>
  <si>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</si>
  <si>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</si>
  <si>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</si>
  <si>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</si>
  <si>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</si>
  <si>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</si>
  <si>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</si>
  <si>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</si>
  <si>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</si>
  <si>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</si>
  <si>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</si>
  <si>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</si>
  <si>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</si>
  <si>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</si>
  <si>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</si>
  <si>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</si>
  <si>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</si>
  <si>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</si>
  <si>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</si>
  <si>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</si>
  <si>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</si>
  <si>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</si>
  <si>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</si>
  <si>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</si>
  <si>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</si>
  <si>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</si>
  <si>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</si>
  <si>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</si>
  <si>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</si>
  <si>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</si>
  <si>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</si>
  <si>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</si>
  <si>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</si>
  <si>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</si>
  <si>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</si>
  <si>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</si>
  <si>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</si>
  <si>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</si>
  <si>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</si>
  <si>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</si>
  <si>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</si>
  <si>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</si>
  <si>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</si>
  <si>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</si>
  <si>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</si>
  <si>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</si>
  <si>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</si>
  <si>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</si>
  <si>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</si>
  <si>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</si>
  <si>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</si>
  <si>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</si>
  <si>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</si>
  <si>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</si>
  <si>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</si>
  <si>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</si>
  <si>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</si>
  <si>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</si>
  <si>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</si>
  <si>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</si>
  <si>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</si>
  <si>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</si>
  <si>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</si>
  <si>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</si>
  <si>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</si>
  <si>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</si>
  <si>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</si>
  <si>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</si>
  <si>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</si>
  <si>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</si>
  <si>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</si>
  <si>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</si>
  <si>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</si>
  <si>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</si>
  <si>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</si>
  <si>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</si>
  <si>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</si>
  <si>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</si>
  <si>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</si>
  <si>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</si>
  <si>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</si>
  <si>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</si>
  <si>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</si>
  <si>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</si>
  <si>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</si>
  <si>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</si>
  <si>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</si>
  <si>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</si>
  <si>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</si>
  <si>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</si>
  <si>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</si>
  <si>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</si>
  <si>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</si>
  <si>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</si>
  <si>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</si>
  <si>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</si>
  <si>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</si>
  <si>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</si>
  <si>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INSTITUTO MUNICIPAL DE PLANEACION Y DESARROLLO DE APASEO EL GRANDE
Estado Analítico del Ejercicio del Presupuesto de Egresos
Clasificación Funcional (Finalidad y Función)
Del  01 De Enero al 31 de Diciembre de 2022</t>
  </si>
  <si>
    <t>INSTITUTO MUNICIPAL DE PLANEACION Y DESARROLLO DE APASEO EL GRANDE
Estado Analítico del Ejercicio del Presupuesto de Egresos
Clasificación Administrativa
Del 01 De Enero al 31 De Diciembre de 2022</t>
  </si>
  <si>
    <t>Instituto Municipal de Planeación y Desarrollo de Apaseo el Grande</t>
  </si>
  <si>
    <t>INSTITUTO MUNICIPAL DE PLANEACION Y DESARROLLO DE APASEO EL GRANDE
Estado Analítico del Ejercicio del Presupuesto de Egresos
Clasificación por Objeto del Gasto (Capítulo y Concepto)
Del 01 De Enero al 31 de Diciembre 2022</t>
  </si>
  <si>
    <t>INSTITUTO MUNICIPAL DE PLANEACION Y DESARROLLO DE APASEO EL GRANDE
Estado Analítico del Ejercicio del Presupuesto de Egresos
Clasificación Económica (por Tipo de Gasto)
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</si>
</sst>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43" fontId="2" fillId="0" borderId="0" xfId="16" applyFont="1" applyAlignment="1">
      <alignment horizontal="left" indent="1"/>
    </xf>
    <xf numFmtId="43" fontId="2" fillId="0" borderId="14" xfId="16" applyFont="1" applyBorder="1" applyProtection="1">
      <protection locked="0"/>
    </xf>
    <xf numFmtId="43" fontId="0" fillId="0" borderId="0" xfId="16" applyFont="1" applyProtection="1">
      <protection locked="0"/>
    </xf>
    <xf numFmtId="4" fontId="0" fillId="0" borderId="0" xfId="0" applyNumberFormat="1" applyProtection="1">
      <protection locked="0"/>
    </xf>
    <xf numFmtId="0" fontId="9" fillId="2" borderId="3" xfId="9" applyFont="1" applyFill="1" applyBorder="1" applyAlignment="1">
      <alignment horizontal="center" vertical="center"/>
    </xf>
    <xf numFmtId="0" fontId="9" fillId="2" borderId="8" xfId="9" applyFont="1" applyFill="1" applyBorder="1" applyAlignment="1" applyProtection="1">
      <alignment horizontal="centerContinuous" vertical="center" wrapText="1"/>
      <protection locked="0"/>
    </xf>
    <xf numFmtId="0" fontId="9" fillId="2" borderId="9" xfId="9" applyFont="1" applyFill="1" applyBorder="1" applyAlignment="1" applyProtection="1">
      <alignment horizontal="centerContinuous" vertical="center" wrapText="1"/>
      <protection locked="0"/>
    </xf>
    <xf numFmtId="0" fontId="9" fillId="2" borderId="10" xfId="9" applyFont="1" applyFill="1" applyBorder="1" applyAlignment="1" applyProtection="1">
      <alignment horizontal="centerContinuous" vertical="center" wrapText="1"/>
      <protection locked="0"/>
    </xf>
    <xf numFmtId="0" fontId="9" fillId="2" borderId="4" xfId="9" applyFont="1" applyFill="1" applyBorder="1" applyAlignment="1">
      <alignment horizontal="center" vertical="center"/>
    </xf>
    <xf numFmtId="4" fontId="9" fillId="2" borderId="7" xfId="9" applyNumberFormat="1" applyFont="1" applyFill="1" applyBorder="1" applyAlignment="1">
      <alignment horizontal="center" vertical="center" wrapText="1"/>
    </xf>
    <xf numFmtId="0" fontId="9" fillId="2" borderId="6" xfId="9" applyFont="1" applyFill="1" applyBorder="1" applyAlignment="1">
      <alignment horizontal="center" vertical="center"/>
    </xf>
    <xf numFmtId="0" fontId="9" fillId="2" borderId="7" xfId="9" applyFont="1" applyFill="1" applyBorder="1" applyAlignment="1">
      <alignment horizontal="center" vertical="center" wrapText="1"/>
    </xf>
    <xf numFmtId="4" fontId="9" fillId="0" borderId="7" xfId="0" applyNumberFormat="1" applyFont="1" applyBorder="1" applyProtection="1">
      <protection locked="0"/>
    </xf>
    <xf numFmtId="0" fontId="11" fillId="2" borderId="3" xfId="9" applyFont="1" applyFill="1" applyBorder="1" applyAlignment="1">
      <alignment horizontal="center" vertical="center"/>
    </xf>
    <xf numFmtId="0" fontId="11" fillId="2" borderId="8" xfId="9" applyFont="1" applyFill="1" applyBorder="1" applyAlignment="1" applyProtection="1">
      <alignment horizontal="centerContinuous" vertical="center" wrapText="1"/>
      <protection locked="0"/>
    </xf>
    <xf numFmtId="0" fontId="11" fillId="2" borderId="9" xfId="9" applyFont="1" applyFill="1" applyBorder="1" applyAlignment="1" applyProtection="1">
      <alignment horizontal="centerContinuous" vertical="center" wrapText="1"/>
      <protection locked="0"/>
    </xf>
    <xf numFmtId="0" fontId="11" fillId="2" borderId="10" xfId="9" applyFont="1" applyFill="1" applyBorder="1" applyAlignment="1" applyProtection="1">
      <alignment horizontal="centerContinuous" vertical="center" wrapText="1"/>
      <protection locked="0"/>
    </xf>
    <xf numFmtId="0" fontId="11" fillId="2" borderId="4" xfId="9" applyFont="1" applyFill="1" applyBorder="1" applyAlignment="1">
      <alignment horizontal="center" vertical="center"/>
    </xf>
    <xf numFmtId="4" fontId="11" fillId="2" borderId="7" xfId="9" applyNumberFormat="1" applyFont="1" applyFill="1" applyBorder="1" applyAlignment="1">
      <alignment horizontal="center" vertical="center" wrapText="1"/>
    </xf>
    <xf numFmtId="0" fontId="11" fillId="2" borderId="6" xfId="9" applyFont="1" applyFill="1" applyBorder="1" applyAlignment="1">
      <alignment horizontal="center" vertical="center"/>
    </xf>
    <xf numFmtId="0" fontId="11" fillId="2" borderId="7" xfId="9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/>
    </xf>
    <xf numFmtId="4" fontId="1" fillId="0" borderId="7" xfId="0" applyNumberFormat="1" applyFont="1" applyBorder="1" applyProtection="1">
      <protection locked="0"/>
    </xf>
    <xf numFmtId="0" fontId="1" fillId="0" borderId="7" xfId="0" applyFont="1" applyBorder="1" applyAlignment="1">
      <alignment horizontal="left" indent="2"/>
    </xf>
    <xf numFmtId="0" fontId="11" fillId="0" borderId="7" xfId="0" applyFont="1" applyBorder="1" applyAlignment="1" applyProtection="1">
      <alignment horizontal="left" indent="2"/>
      <protection locked="0"/>
    </xf>
    <xf numFmtId="4" fontId="11" fillId="0" borderId="7" xfId="0" applyNumberFormat="1" applyFont="1" applyBorder="1" applyProtection="1">
      <protection locked="0"/>
    </xf>
    <xf numFmtId="0" fontId="13" fillId="0" borderId="0" xfId="0" applyFont="1" applyProtection="1">
      <protection locked="0"/>
    </xf>
    <xf numFmtId="0" fontId="9" fillId="0" borderId="0" xfId="9" applyFont="1" applyAlignment="1" applyProtection="1">
      <alignment horizontal="center" vertical="center" wrapText="1"/>
      <protection locked="0"/>
    </xf>
    <xf numFmtId="0" fontId="10" fillId="0" borderId="3" xfId="9" applyFont="1" applyBorder="1" applyAlignment="1">
      <alignment horizontal="center" vertical="center"/>
    </xf>
    <xf numFmtId="4" fontId="10" fillId="0" borderId="12" xfId="9" applyNumberFormat="1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left" indent="1"/>
      <protection locked="0"/>
    </xf>
    <xf numFmtId="43" fontId="10" fillId="0" borderId="14" xfId="16" applyFont="1" applyBorder="1" applyProtection="1">
      <protection locked="0"/>
    </xf>
    <xf numFmtId="4" fontId="10" fillId="0" borderId="14" xfId="0" applyNumberFormat="1" applyFont="1" applyBorder="1" applyProtection="1">
      <protection locked="0"/>
    </xf>
    <xf numFmtId="4" fontId="10" fillId="0" borderId="13" xfId="0" applyNumberFormat="1" applyFont="1" applyBorder="1" applyProtection="1">
      <protection locked="0"/>
    </xf>
    <xf numFmtId="0" fontId="9" fillId="0" borderId="9" xfId="0" applyFont="1" applyBorder="1" applyAlignment="1" applyProtection="1">
      <alignment horizontal="left" indent="1"/>
      <protection locked="0"/>
    </xf>
    <xf numFmtId="0" fontId="13" fillId="0" borderId="11" xfId="0" applyFont="1" applyBorder="1" applyProtection="1">
      <protection locked="0"/>
    </xf>
    <xf numFmtId="4" fontId="13" fillId="0" borderId="12" xfId="0" applyNumberFormat="1" applyFont="1" applyBorder="1" applyProtection="1">
      <protection locked="0"/>
    </xf>
    <xf numFmtId="4" fontId="13" fillId="0" borderId="14" xfId="0" applyNumberFormat="1" applyFont="1" applyBorder="1" applyProtection="1">
      <protection locked="0"/>
    </xf>
    <xf numFmtId="0" fontId="13" fillId="0" borderId="1" xfId="0" applyFont="1" applyBorder="1" applyProtection="1">
      <protection locked="0"/>
    </xf>
    <xf numFmtId="4" fontId="13" fillId="0" borderId="13" xfId="0" applyNumberFormat="1" applyFont="1" applyBorder="1" applyProtection="1">
      <protection locked="0"/>
    </xf>
    <xf numFmtId="0" fontId="13" fillId="0" borderId="0" xfId="0" applyFont="1" applyAlignment="1" applyProtection="1">
      <alignment horizontal="left" wrapText="1" indent="1"/>
      <protection locked="0"/>
    </xf>
    <xf numFmtId="0" fontId="13" fillId="0" borderId="5" xfId="0" applyFont="1" applyBorder="1" applyAlignment="1" applyProtection="1">
      <alignment horizontal="left" indent="1"/>
      <protection locked="0"/>
    </xf>
    <xf numFmtId="0" fontId="9" fillId="0" borderId="9" xfId="0" applyFont="1" applyBorder="1" applyAlignment="1" applyProtection="1">
      <alignment horizontal="left"/>
      <protection locked="0"/>
    </xf>
    <xf numFmtId="0" fontId="1" fillId="0" borderId="0" xfId="0" applyFont="1" applyAlignment="1">
      <alignment wrapText="1"/>
    </xf>
    <xf numFmtId="4" fontId="1" fillId="0" borderId="12" xfId="0" applyNumberFormat="1" applyFont="1" applyBorder="1" applyProtection="1">
      <protection locked="0"/>
    </xf>
    <xf numFmtId="0" fontId="11" fillId="0" borderId="1" xfId="0" applyFont="1" applyBorder="1" applyAlignment="1">
      <alignment horizontal="left" vertical="center"/>
    </xf>
    <xf numFmtId="4" fontId="1" fillId="0" borderId="14" xfId="0" applyNumberFormat="1" applyFont="1" applyBorder="1" applyProtection="1">
      <protection locked="0"/>
    </xf>
    <xf numFmtId="0" fontId="1" fillId="0" borderId="0" xfId="0" applyFont="1" applyAlignment="1">
      <alignment horizontal="left" wrapText="1" indent="1"/>
    </xf>
    <xf numFmtId="43" fontId="1" fillId="0" borderId="14" xfId="16" applyFont="1" applyBorder="1" applyProtection="1">
      <protection locked="0"/>
    </xf>
    <xf numFmtId="0" fontId="1" fillId="0" borderId="0" xfId="0" applyFont="1" applyAlignment="1">
      <alignment horizontal="left" wrapText="1"/>
    </xf>
    <xf numFmtId="0" fontId="11" fillId="0" borderId="9" xfId="0" applyFont="1" applyBorder="1" applyAlignment="1" applyProtection="1">
      <alignment horizontal="left"/>
      <protection locked="0"/>
    </xf>
    <xf numFmtId="43" fontId="1" fillId="0" borderId="7" xfId="16" applyFont="1" applyBorder="1" applyProtection="1">
      <protection locked="0"/>
    </xf>
    <xf numFmtId="4" fontId="11" fillId="0" borderId="7" xfId="0" applyNumberFormat="1" applyFont="1" applyFill="1" applyBorder="1" applyProtection="1">
      <protection locked="0"/>
    </xf>
    <xf numFmtId="4" fontId="14" fillId="0" borderId="0" xfId="0" applyNumberFormat="1" applyFont="1" applyProtection="1">
      <protection locked="0"/>
    </xf>
    <xf numFmtId="4" fontId="1" fillId="0" borderId="7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11" fillId="2" borderId="12" xfId="9" applyNumberFormat="1" applyFont="1" applyFill="1" applyBorder="1" applyAlignment="1">
      <alignment horizontal="center" vertical="center" wrapText="1"/>
    </xf>
    <xf numFmtId="4" fontId="11" fillId="2" borderId="13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4" fontId="9" fillId="2" borderId="12" xfId="9" applyNumberFormat="1" applyFont="1" applyFill="1" applyBorder="1" applyAlignment="1">
      <alignment horizontal="center" vertical="center" wrapText="1"/>
    </xf>
    <xf numFmtId="4" fontId="9" fillId="2" borderId="13" xfId="9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11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344385</xdr:colOff>
      <xdr:row>80</xdr:row>
      <xdr:rowOff>71253</xdr:rowOff>
    </xdr:from>
    <xdr:to>
      <xdr:col>0</xdr:col>
      <xdr:colOff>3344760</xdr:colOff>
      <xdr:row>88</xdr:row>
      <xdr:rowOff>23925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4385" y="13074733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229194</xdr:colOff>
      <xdr:row>80</xdr:row>
      <xdr:rowOff>118753</xdr:rowOff>
    </xdr:from>
    <xdr:to>
      <xdr:col>7</xdr:col>
      <xdr:colOff>0</xdr:colOff>
      <xdr:row>88</xdr:row>
      <xdr:rowOff>80604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76258" y="11198432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795647</xdr:colOff>
      <xdr:row>0</xdr:row>
      <xdr:rowOff>0</xdr:rowOff>
    </xdr:from>
    <xdr:to>
      <xdr:col>0</xdr:col>
      <xdr:colOff>2003082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47" y="0"/>
          <a:ext cx="1207435" cy="540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</xdr:col>
      <xdr:colOff>223924</xdr:colOff>
      <xdr:row>26</xdr:row>
      <xdr:rowOff>66676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3142211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74814</xdr:colOff>
      <xdr:row>19</xdr:row>
      <xdr:rowOff>1</xdr:rowOff>
    </xdr:from>
    <xdr:to>
      <xdr:col>6</xdr:col>
      <xdr:colOff>99926</xdr:colOff>
      <xdr:row>26</xdr:row>
      <xdr:rowOff>75855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979323" y="3142212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164350</xdr:colOff>
      <xdr:row>0</xdr:row>
      <xdr:rowOff>0</xdr:rowOff>
    </xdr:from>
    <xdr:to>
      <xdr:col>0</xdr:col>
      <xdr:colOff>1371785</xdr:colOff>
      <xdr:row>0</xdr:row>
      <xdr:rowOff>546562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50" y="0"/>
          <a:ext cx="1207435" cy="546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0</xdr:col>
      <xdr:colOff>3000375</xdr:colOff>
      <xdr:row>54</xdr:row>
      <xdr:rowOff>66676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9858895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374072</xdr:colOff>
      <xdr:row>47</xdr:row>
      <xdr:rowOff>1</xdr:rowOff>
    </xdr:from>
    <xdr:to>
      <xdr:col>5</xdr:col>
      <xdr:colOff>399184</xdr:colOff>
      <xdr:row>54</xdr:row>
      <xdr:rowOff>75855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979323" y="9858896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997527</xdr:colOff>
      <xdr:row>0</xdr:row>
      <xdr:rowOff>8313</xdr:rowOff>
    </xdr:from>
    <xdr:to>
      <xdr:col>0</xdr:col>
      <xdr:colOff>2204962</xdr:colOff>
      <xdr:row>0</xdr:row>
      <xdr:rowOff>548640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527" y="8313"/>
          <a:ext cx="1207435" cy="540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0</xdr:col>
      <xdr:colOff>3000375</xdr:colOff>
      <xdr:row>54</xdr:row>
      <xdr:rowOff>83301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6899564"/>
          <a:ext cx="3000375" cy="99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74814</xdr:colOff>
      <xdr:row>47</xdr:row>
      <xdr:rowOff>1</xdr:rowOff>
    </xdr:from>
    <xdr:to>
      <xdr:col>5</xdr:col>
      <xdr:colOff>85675</xdr:colOff>
      <xdr:row>54</xdr:row>
      <xdr:rowOff>92480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979323" y="6899565"/>
          <a:ext cx="3217199" cy="1006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760021</xdr:colOff>
      <xdr:row>0</xdr:row>
      <xdr:rowOff>0</xdr:rowOff>
    </xdr:from>
    <xdr:to>
      <xdr:col>0</xdr:col>
      <xdr:colOff>1967456</xdr:colOff>
      <xdr:row>0</xdr:row>
      <xdr:rowOff>540327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21" y="0"/>
          <a:ext cx="1207435" cy="54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topLeftCell="A28" zoomScale="85" zoomScaleNormal="85" workbookViewId="0">
      <selection activeCell="G77" sqref="G7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72" t="s">
        <v>133</v>
      </c>
      <c r="B1" s="73"/>
      <c r="C1" s="73"/>
      <c r="D1" s="73"/>
      <c r="E1" s="73"/>
      <c r="F1" s="73"/>
      <c r="G1" s="74"/>
    </row>
    <row r="2" spans="1:7" ht="12.75" x14ac:dyDescent="0.2">
      <c r="A2" s="30"/>
      <c r="B2" s="31" t="s">
        <v>0</v>
      </c>
      <c r="C2" s="32"/>
      <c r="D2" s="32"/>
      <c r="E2" s="32"/>
      <c r="F2" s="33"/>
      <c r="G2" s="75" t="s">
        <v>7</v>
      </c>
    </row>
    <row r="3" spans="1:7" ht="24.95" customHeight="1" x14ac:dyDescent="0.2">
      <c r="A3" s="34" t="s">
        <v>1</v>
      </c>
      <c r="B3" s="35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76"/>
    </row>
    <row r="4" spans="1:7" ht="12.75" x14ac:dyDescent="0.2">
      <c r="A4" s="36"/>
      <c r="B4" s="37">
        <v>1</v>
      </c>
      <c r="C4" s="37">
        <v>2</v>
      </c>
      <c r="D4" s="37" t="s">
        <v>8</v>
      </c>
      <c r="E4" s="37">
        <v>4</v>
      </c>
      <c r="F4" s="37">
        <v>5</v>
      </c>
      <c r="G4" s="37" t="s">
        <v>9</v>
      </c>
    </row>
    <row r="5" spans="1:7" ht="12.75" x14ac:dyDescent="0.2">
      <c r="A5" s="38" t="s">
        <v>10</v>
      </c>
      <c r="B5" s="42">
        <f>+B6+B7+B8+B9+B10</f>
        <v>1376709.98</v>
      </c>
      <c r="C5" s="42">
        <f>+C6+C7+C8+C9+C10</f>
        <v>-37850</v>
      </c>
      <c r="D5" s="42">
        <f>+D6+D7+D8+D9+D10</f>
        <v>1338859.98</v>
      </c>
      <c r="E5" s="42">
        <f>+E6+E7+E8+E9+E10</f>
        <v>1048763.26</v>
      </c>
      <c r="F5" s="42">
        <f>+F6+F7+F8+F9+F10</f>
        <v>1048763.26</v>
      </c>
      <c r="G5" s="42">
        <f>+D5-F5</f>
        <v>290096.71999999997</v>
      </c>
    </row>
    <row r="6" spans="1:7" ht="12.75" x14ac:dyDescent="0.2">
      <c r="A6" s="40" t="s">
        <v>11</v>
      </c>
      <c r="B6" s="39">
        <v>1311695.8</v>
      </c>
      <c r="C6" s="71">
        <v>-97850</v>
      </c>
      <c r="D6" s="39">
        <f>SUM(B6:C6)</f>
        <v>1213845.8</v>
      </c>
      <c r="E6" s="39">
        <v>949435.09</v>
      </c>
      <c r="F6" s="39">
        <v>949435.09</v>
      </c>
      <c r="G6" s="71">
        <f>D6-E6</f>
        <v>264410.71000000008</v>
      </c>
    </row>
    <row r="7" spans="1:7" ht="12.75" x14ac:dyDescent="0.2">
      <c r="A7" s="40" t="s">
        <v>12</v>
      </c>
      <c r="B7" s="39"/>
      <c r="C7" s="39"/>
      <c r="D7" s="39"/>
      <c r="E7" s="39"/>
      <c r="F7" s="39"/>
      <c r="G7" s="71"/>
    </row>
    <row r="8" spans="1:7" ht="12.75" x14ac:dyDescent="0.2">
      <c r="A8" s="40" t="s">
        <v>13</v>
      </c>
      <c r="B8" s="39"/>
      <c r="C8" s="39"/>
      <c r="D8" s="39"/>
      <c r="E8" s="39"/>
      <c r="F8" s="39"/>
      <c r="G8" s="71"/>
    </row>
    <row r="9" spans="1:7" ht="12.75" x14ac:dyDescent="0.2">
      <c r="A9" s="40" t="s">
        <v>14</v>
      </c>
      <c r="B9" s="39">
        <v>65014.18</v>
      </c>
      <c r="C9" s="71">
        <v>28986.84</v>
      </c>
      <c r="D9" s="39">
        <f t="shared" ref="D9:D70" si="0">SUM(B9:C9)</f>
        <v>94001.02</v>
      </c>
      <c r="E9" s="39">
        <v>76872.56</v>
      </c>
      <c r="F9" s="39">
        <f t="shared" ref="F9:G70" si="1">E9</f>
        <v>76872.56</v>
      </c>
      <c r="G9" s="71">
        <f t="shared" ref="G9:G70" si="2">D9-E9</f>
        <v>17128.460000000006</v>
      </c>
    </row>
    <row r="10" spans="1:7" ht="12.75" x14ac:dyDescent="0.2">
      <c r="A10" s="40" t="s">
        <v>15</v>
      </c>
      <c r="B10" s="39"/>
      <c r="C10" s="71">
        <v>31013.16</v>
      </c>
      <c r="D10" s="39">
        <f t="shared" si="0"/>
        <v>31013.16</v>
      </c>
      <c r="E10" s="39">
        <v>22455.61</v>
      </c>
      <c r="F10" s="39">
        <f t="shared" si="1"/>
        <v>22455.61</v>
      </c>
      <c r="G10" s="71">
        <f t="shared" si="2"/>
        <v>8557.5499999999993</v>
      </c>
    </row>
    <row r="11" spans="1:7" ht="12.75" x14ac:dyDescent="0.2">
      <c r="A11" s="40" t="s">
        <v>16</v>
      </c>
      <c r="B11" s="39"/>
      <c r="C11" s="39"/>
      <c r="D11" s="39">
        <f t="shared" si="0"/>
        <v>0</v>
      </c>
      <c r="E11" s="39"/>
      <c r="F11" s="39">
        <f t="shared" si="1"/>
        <v>0</v>
      </c>
      <c r="G11" s="71">
        <f t="shared" si="2"/>
        <v>0</v>
      </c>
    </row>
    <row r="12" spans="1:7" ht="12.75" x14ac:dyDescent="0.2">
      <c r="A12" s="40" t="s">
        <v>17</v>
      </c>
      <c r="B12" s="39"/>
      <c r="C12" s="39"/>
      <c r="D12" s="39">
        <f t="shared" si="0"/>
        <v>0</v>
      </c>
      <c r="E12" s="39">
        <v>0</v>
      </c>
      <c r="F12" s="39">
        <v>0</v>
      </c>
      <c r="G12" s="71">
        <f t="shared" si="2"/>
        <v>0</v>
      </c>
    </row>
    <row r="13" spans="1:7" ht="12.75" x14ac:dyDescent="0.2">
      <c r="A13" s="38" t="s">
        <v>18</v>
      </c>
      <c r="B13" s="42">
        <f>+B14+B15+B16+B17+B18+B19+B20+B21+B22</f>
        <v>72040.87000000001</v>
      </c>
      <c r="C13" s="42">
        <f>+C14+C15+C16+C17+C18+C19+C20+C21+C22</f>
        <v>41350</v>
      </c>
      <c r="D13" s="42">
        <f>+D14+D15+D16+D17+D18+D19+D20+D21+D22</f>
        <v>113390.87</v>
      </c>
      <c r="E13" s="42">
        <f>+E14+E15+E16+E17+E18+E19+E20+E21+E22</f>
        <v>74533.179999999993</v>
      </c>
      <c r="F13" s="42">
        <f t="shared" si="1"/>
        <v>74533.179999999993</v>
      </c>
      <c r="G13" s="42">
        <f t="shared" si="1"/>
        <v>74533.179999999993</v>
      </c>
    </row>
    <row r="14" spans="1:7" ht="12.75" x14ac:dyDescent="0.2">
      <c r="A14" s="40" t="s">
        <v>19</v>
      </c>
      <c r="B14" s="39">
        <v>31064.22</v>
      </c>
      <c r="C14" s="39">
        <v>29050</v>
      </c>
      <c r="D14" s="39">
        <f t="shared" si="0"/>
        <v>60114.22</v>
      </c>
      <c r="E14" s="39">
        <v>47707.02</v>
      </c>
      <c r="F14" s="39">
        <f t="shared" si="1"/>
        <v>47707.02</v>
      </c>
      <c r="G14" s="71">
        <f t="shared" si="2"/>
        <v>12407.200000000004</v>
      </c>
    </row>
    <row r="15" spans="1:7" ht="12.75" x14ac:dyDescent="0.2">
      <c r="A15" s="40" t="s">
        <v>20</v>
      </c>
      <c r="B15" s="68">
        <v>0</v>
      </c>
      <c r="C15" s="39">
        <v>1000</v>
      </c>
      <c r="D15" s="39">
        <f t="shared" si="0"/>
        <v>1000</v>
      </c>
      <c r="E15" s="39">
        <v>700</v>
      </c>
      <c r="F15" s="39">
        <f t="shared" si="1"/>
        <v>700</v>
      </c>
      <c r="G15" s="71">
        <f t="shared" si="2"/>
        <v>300</v>
      </c>
    </row>
    <row r="16" spans="1:7" ht="12.75" x14ac:dyDescent="0.2">
      <c r="A16" s="40" t="s">
        <v>21</v>
      </c>
      <c r="B16" s="39"/>
      <c r="C16" s="39"/>
      <c r="D16" s="39">
        <f t="shared" si="0"/>
        <v>0</v>
      </c>
      <c r="E16" s="39"/>
      <c r="F16" s="39">
        <f t="shared" si="1"/>
        <v>0</v>
      </c>
      <c r="G16" s="71">
        <f t="shared" si="2"/>
        <v>0</v>
      </c>
    </row>
    <row r="17" spans="1:7" ht="12.75" x14ac:dyDescent="0.2">
      <c r="A17" s="40" t="s">
        <v>22</v>
      </c>
      <c r="B17" s="39">
        <v>7000</v>
      </c>
      <c r="C17" s="39">
        <v>-3500</v>
      </c>
      <c r="D17" s="39">
        <f t="shared" si="0"/>
        <v>3500</v>
      </c>
      <c r="E17" s="39">
        <v>1597.5</v>
      </c>
      <c r="F17" s="39">
        <f t="shared" si="1"/>
        <v>1597.5</v>
      </c>
      <c r="G17" s="71">
        <f t="shared" si="2"/>
        <v>1902.5</v>
      </c>
    </row>
    <row r="18" spans="1:7" ht="12.75" x14ac:dyDescent="0.2">
      <c r="A18" s="40" t="s">
        <v>23</v>
      </c>
      <c r="B18" s="39"/>
      <c r="C18" s="39"/>
      <c r="D18" s="39">
        <f t="shared" si="0"/>
        <v>0</v>
      </c>
      <c r="E18" s="39"/>
      <c r="F18" s="39">
        <f t="shared" si="1"/>
        <v>0</v>
      </c>
      <c r="G18" s="71">
        <f t="shared" si="2"/>
        <v>0</v>
      </c>
    </row>
    <row r="19" spans="1:7" ht="12.75" x14ac:dyDescent="0.2">
      <c r="A19" s="40" t="s">
        <v>24</v>
      </c>
      <c r="B19" s="39">
        <v>27005.8</v>
      </c>
      <c r="C19" s="39">
        <v>-5100</v>
      </c>
      <c r="D19" s="39">
        <f t="shared" si="0"/>
        <v>21905.8</v>
      </c>
      <c r="E19" s="39">
        <v>14934.3</v>
      </c>
      <c r="F19" s="39">
        <f t="shared" si="1"/>
        <v>14934.3</v>
      </c>
      <c r="G19" s="71">
        <f t="shared" si="2"/>
        <v>6971.5</v>
      </c>
    </row>
    <row r="20" spans="1:7" ht="12.75" x14ac:dyDescent="0.2">
      <c r="A20" s="40" t="s">
        <v>25</v>
      </c>
      <c r="B20" s="39">
        <v>0</v>
      </c>
      <c r="C20" s="39">
        <v>4000</v>
      </c>
      <c r="D20" s="39">
        <f t="shared" si="0"/>
        <v>4000</v>
      </c>
      <c r="E20" s="39">
        <v>0</v>
      </c>
      <c r="F20" s="39">
        <f t="shared" si="1"/>
        <v>0</v>
      </c>
      <c r="G20" s="71">
        <f t="shared" si="2"/>
        <v>4000</v>
      </c>
    </row>
    <row r="21" spans="1:7" ht="12.75" x14ac:dyDescent="0.2">
      <c r="A21" s="40" t="s">
        <v>26</v>
      </c>
      <c r="B21" s="39"/>
      <c r="C21" s="39"/>
      <c r="D21" s="39">
        <f t="shared" si="0"/>
        <v>0</v>
      </c>
      <c r="E21" s="39"/>
      <c r="F21" s="39">
        <f t="shared" si="1"/>
        <v>0</v>
      </c>
      <c r="G21" s="71">
        <f t="shared" si="2"/>
        <v>0</v>
      </c>
    </row>
    <row r="22" spans="1:7" ht="12.75" x14ac:dyDescent="0.2">
      <c r="A22" s="40" t="s">
        <v>27</v>
      </c>
      <c r="B22" s="39">
        <v>6970.85</v>
      </c>
      <c r="C22" s="39">
        <v>15900</v>
      </c>
      <c r="D22" s="39">
        <f t="shared" si="0"/>
        <v>22870.85</v>
      </c>
      <c r="E22" s="39">
        <v>9594.36</v>
      </c>
      <c r="F22" s="39">
        <f t="shared" si="1"/>
        <v>9594.36</v>
      </c>
      <c r="G22" s="71">
        <f t="shared" si="2"/>
        <v>13276.489999999998</v>
      </c>
    </row>
    <row r="23" spans="1:7" ht="12.75" x14ac:dyDescent="0.2">
      <c r="A23" s="38" t="s">
        <v>28</v>
      </c>
      <c r="B23" s="42">
        <f>+B24+B25+B26+B27+B28+B29+B30+B31+B32</f>
        <v>265567.12</v>
      </c>
      <c r="C23" s="42">
        <f t="shared" ref="C23:G23" si="3">+C24+C25+C26+C27+C28+C29+C30+C31+C32</f>
        <v>52920</v>
      </c>
      <c r="D23" s="42">
        <f t="shared" si="3"/>
        <v>318487.12</v>
      </c>
      <c r="E23" s="42">
        <f t="shared" si="3"/>
        <v>277537.57</v>
      </c>
      <c r="F23" s="42">
        <f t="shared" si="3"/>
        <v>277537.57</v>
      </c>
      <c r="G23" s="42">
        <f t="shared" si="3"/>
        <v>40949.550000000003</v>
      </c>
    </row>
    <row r="24" spans="1:7" ht="12.75" x14ac:dyDescent="0.2">
      <c r="A24" s="40" t="s">
        <v>29</v>
      </c>
      <c r="B24" s="39">
        <v>37000</v>
      </c>
      <c r="C24" s="39">
        <v>-14600</v>
      </c>
      <c r="D24" s="39">
        <f t="shared" ref="D24" si="4">SUM(B24:C24)</f>
        <v>22400</v>
      </c>
      <c r="E24" s="39">
        <v>14553.86</v>
      </c>
      <c r="F24" s="39">
        <f t="shared" si="1"/>
        <v>14553.86</v>
      </c>
      <c r="G24" s="71">
        <f t="shared" ref="G24" si="5">D24-E24</f>
        <v>7846.1399999999994</v>
      </c>
    </row>
    <row r="25" spans="1:7" ht="12.75" x14ac:dyDescent="0.2">
      <c r="A25" s="40" t="s">
        <v>30</v>
      </c>
      <c r="B25" s="39">
        <v>168000</v>
      </c>
      <c r="C25" s="39">
        <v>24569.279999999999</v>
      </c>
      <c r="D25" s="39">
        <f t="shared" si="0"/>
        <v>192569.28</v>
      </c>
      <c r="E25" s="39">
        <v>192569.28</v>
      </c>
      <c r="F25" s="39">
        <f t="shared" si="1"/>
        <v>192569.28</v>
      </c>
      <c r="G25" s="71">
        <f t="shared" si="2"/>
        <v>0</v>
      </c>
    </row>
    <row r="26" spans="1:7" ht="12.75" x14ac:dyDescent="0.2">
      <c r="A26" s="40" t="s">
        <v>31</v>
      </c>
      <c r="B26" s="39">
        <v>207.9</v>
      </c>
      <c r="C26" s="39">
        <v>24120</v>
      </c>
      <c r="D26" s="39">
        <f t="shared" si="0"/>
        <v>24327.9</v>
      </c>
      <c r="E26" s="39">
        <v>15892</v>
      </c>
      <c r="F26" s="39">
        <f t="shared" si="1"/>
        <v>15892</v>
      </c>
      <c r="G26" s="71">
        <f t="shared" si="2"/>
        <v>8435.9000000000015</v>
      </c>
    </row>
    <row r="27" spans="1:7" ht="12.75" x14ac:dyDescent="0.2">
      <c r="A27" s="40" t="s">
        <v>32</v>
      </c>
      <c r="B27" s="39">
        <v>0</v>
      </c>
      <c r="C27" s="39">
        <v>1500</v>
      </c>
      <c r="D27" s="39">
        <f t="shared" si="0"/>
        <v>1500</v>
      </c>
      <c r="E27" s="39">
        <v>1441.02</v>
      </c>
      <c r="F27" s="39">
        <f t="shared" si="1"/>
        <v>1441.02</v>
      </c>
      <c r="G27" s="71">
        <f t="shared" si="2"/>
        <v>58.980000000000018</v>
      </c>
    </row>
    <row r="28" spans="1:7" ht="12.75" x14ac:dyDescent="0.2">
      <c r="A28" s="40" t="s">
        <v>33</v>
      </c>
      <c r="B28" s="39">
        <v>8167.35</v>
      </c>
      <c r="C28" s="39">
        <v>7800</v>
      </c>
      <c r="D28" s="39">
        <f t="shared" si="0"/>
        <v>15967.35</v>
      </c>
      <c r="E28" s="39">
        <v>15923.59</v>
      </c>
      <c r="F28" s="39">
        <f t="shared" si="1"/>
        <v>15923.59</v>
      </c>
      <c r="G28" s="71">
        <f t="shared" si="2"/>
        <v>43.760000000000218</v>
      </c>
    </row>
    <row r="29" spans="1:7" ht="12.75" x14ac:dyDescent="0.2">
      <c r="A29" s="40" t="s">
        <v>34</v>
      </c>
      <c r="B29" s="39">
        <v>0</v>
      </c>
      <c r="C29" s="39">
        <v>30.72</v>
      </c>
      <c r="D29" s="39">
        <f t="shared" si="0"/>
        <v>30.72</v>
      </c>
      <c r="E29" s="39"/>
      <c r="F29" s="39">
        <f t="shared" si="1"/>
        <v>0</v>
      </c>
      <c r="G29" s="71">
        <f t="shared" si="2"/>
        <v>30.72</v>
      </c>
    </row>
    <row r="30" spans="1:7" ht="12.75" x14ac:dyDescent="0.2">
      <c r="A30" s="40" t="s">
        <v>35</v>
      </c>
      <c r="B30" s="39">
        <v>1292.1400000000001</v>
      </c>
      <c r="C30" s="39">
        <v>3600</v>
      </c>
      <c r="D30" s="39">
        <f t="shared" si="0"/>
        <v>4892.1400000000003</v>
      </c>
      <c r="E30" s="39">
        <v>4736</v>
      </c>
      <c r="F30" s="39">
        <f t="shared" si="1"/>
        <v>4736</v>
      </c>
      <c r="G30" s="71">
        <f t="shared" si="2"/>
        <v>156.14000000000033</v>
      </c>
    </row>
    <row r="31" spans="1:7" ht="12.75" x14ac:dyDescent="0.2">
      <c r="A31" s="40" t="s">
        <v>36</v>
      </c>
      <c r="B31" s="39">
        <v>16281.62</v>
      </c>
      <c r="C31" s="39">
        <v>5300</v>
      </c>
      <c r="D31" s="39">
        <f t="shared" si="0"/>
        <v>21581.620000000003</v>
      </c>
      <c r="E31" s="39">
        <v>17820.28</v>
      </c>
      <c r="F31" s="39">
        <f t="shared" si="1"/>
        <v>17820.28</v>
      </c>
      <c r="G31" s="71">
        <f t="shared" si="2"/>
        <v>3761.3400000000038</v>
      </c>
    </row>
    <row r="32" spans="1:7" ht="12.75" x14ac:dyDescent="0.2">
      <c r="A32" s="40" t="s">
        <v>37</v>
      </c>
      <c r="B32" s="39">
        <v>34618.11</v>
      </c>
      <c r="C32" s="39">
        <v>600</v>
      </c>
      <c r="D32" s="39">
        <f t="shared" si="0"/>
        <v>35218.11</v>
      </c>
      <c r="E32" s="39">
        <v>14601.54</v>
      </c>
      <c r="F32" s="39">
        <f t="shared" si="1"/>
        <v>14601.54</v>
      </c>
      <c r="G32" s="71">
        <f t="shared" si="2"/>
        <v>20616.57</v>
      </c>
    </row>
    <row r="33" spans="1:7" ht="12.75" x14ac:dyDescent="0.2">
      <c r="A33" s="38" t="s">
        <v>38</v>
      </c>
      <c r="B33" s="42">
        <f>+B34+B35+B36+B37+B38+B39+B40+B41+B42</f>
        <v>519.75</v>
      </c>
      <c r="C33" s="42">
        <f t="shared" ref="C33:G33" si="6">+C34+C35+C36+C37+C38+C39+C40+C41+C42</f>
        <v>0</v>
      </c>
      <c r="D33" s="42">
        <f t="shared" si="6"/>
        <v>519.75</v>
      </c>
      <c r="E33" s="42">
        <f t="shared" si="6"/>
        <v>0</v>
      </c>
      <c r="F33" s="42">
        <f t="shared" si="6"/>
        <v>0</v>
      </c>
      <c r="G33" s="42">
        <f t="shared" si="6"/>
        <v>519.75</v>
      </c>
    </row>
    <row r="34" spans="1:7" ht="12.75" x14ac:dyDescent="0.2">
      <c r="A34" s="40" t="s">
        <v>39</v>
      </c>
      <c r="B34" s="39"/>
      <c r="C34" s="39"/>
      <c r="D34" s="39">
        <f t="shared" si="0"/>
        <v>0</v>
      </c>
      <c r="E34" s="39"/>
      <c r="F34" s="39">
        <f t="shared" si="1"/>
        <v>0</v>
      </c>
      <c r="G34" s="71">
        <f t="shared" si="2"/>
        <v>0</v>
      </c>
    </row>
    <row r="35" spans="1:7" ht="12.75" x14ac:dyDescent="0.2">
      <c r="A35" s="40" t="s">
        <v>40</v>
      </c>
      <c r="B35" s="39"/>
      <c r="C35" s="39"/>
      <c r="D35" s="39">
        <f t="shared" si="0"/>
        <v>0</v>
      </c>
      <c r="E35" s="39"/>
      <c r="F35" s="39">
        <f t="shared" si="1"/>
        <v>0</v>
      </c>
      <c r="G35" s="71">
        <f t="shared" si="2"/>
        <v>0</v>
      </c>
    </row>
    <row r="36" spans="1:7" ht="12.75" x14ac:dyDescent="0.2">
      <c r="A36" s="40" t="s">
        <v>41</v>
      </c>
      <c r="B36" s="39"/>
      <c r="C36" s="39"/>
      <c r="D36" s="39">
        <f t="shared" si="0"/>
        <v>0</v>
      </c>
      <c r="E36" s="39"/>
      <c r="F36" s="39">
        <f t="shared" si="1"/>
        <v>0</v>
      </c>
      <c r="G36" s="71">
        <f t="shared" si="2"/>
        <v>0</v>
      </c>
    </row>
    <row r="37" spans="1:7" ht="12.75" x14ac:dyDescent="0.2">
      <c r="A37" s="40" t="s">
        <v>42</v>
      </c>
      <c r="B37" s="39">
        <v>519.75</v>
      </c>
      <c r="C37" s="39"/>
      <c r="D37" s="39">
        <f t="shared" si="0"/>
        <v>519.75</v>
      </c>
      <c r="E37" s="39"/>
      <c r="F37" s="39">
        <f t="shared" si="1"/>
        <v>0</v>
      </c>
      <c r="G37" s="71">
        <f t="shared" si="2"/>
        <v>519.75</v>
      </c>
    </row>
    <row r="38" spans="1:7" ht="12.75" x14ac:dyDescent="0.2">
      <c r="A38" s="40" t="s">
        <v>43</v>
      </c>
      <c r="B38" s="39"/>
      <c r="C38" s="39"/>
      <c r="D38" s="39">
        <f t="shared" si="0"/>
        <v>0</v>
      </c>
      <c r="E38" s="39"/>
      <c r="F38" s="39">
        <f t="shared" si="1"/>
        <v>0</v>
      </c>
      <c r="G38" s="71">
        <f t="shared" si="2"/>
        <v>0</v>
      </c>
    </row>
    <row r="39" spans="1:7" ht="12.75" x14ac:dyDescent="0.2">
      <c r="A39" s="40" t="s">
        <v>44</v>
      </c>
      <c r="B39" s="39"/>
      <c r="C39" s="39"/>
      <c r="D39" s="39">
        <f t="shared" si="0"/>
        <v>0</v>
      </c>
      <c r="E39" s="39"/>
      <c r="F39" s="39">
        <f t="shared" si="1"/>
        <v>0</v>
      </c>
      <c r="G39" s="71">
        <f t="shared" si="2"/>
        <v>0</v>
      </c>
    </row>
    <row r="40" spans="1:7" ht="12.75" x14ac:dyDescent="0.2">
      <c r="A40" s="40" t="s">
        <v>45</v>
      </c>
      <c r="B40" s="39"/>
      <c r="C40" s="39"/>
      <c r="D40" s="39">
        <f t="shared" si="0"/>
        <v>0</v>
      </c>
      <c r="E40" s="39"/>
      <c r="F40" s="39">
        <f t="shared" si="1"/>
        <v>0</v>
      </c>
      <c r="G40" s="71">
        <f t="shared" si="2"/>
        <v>0</v>
      </c>
    </row>
    <row r="41" spans="1:7" ht="12.75" x14ac:dyDescent="0.2">
      <c r="A41" s="40" t="s">
        <v>46</v>
      </c>
      <c r="B41" s="39"/>
      <c r="C41" s="39"/>
      <c r="D41" s="39">
        <f t="shared" si="0"/>
        <v>0</v>
      </c>
      <c r="E41" s="39"/>
      <c r="F41" s="39">
        <f t="shared" si="1"/>
        <v>0</v>
      </c>
      <c r="G41" s="71">
        <f t="shared" si="2"/>
        <v>0</v>
      </c>
    </row>
    <row r="42" spans="1:7" ht="12.75" x14ac:dyDescent="0.2">
      <c r="A42" s="40" t="s">
        <v>47</v>
      </c>
      <c r="B42" s="39"/>
      <c r="C42" s="39"/>
      <c r="D42" s="39">
        <f t="shared" si="0"/>
        <v>0</v>
      </c>
      <c r="E42" s="39"/>
      <c r="F42" s="39">
        <f t="shared" si="1"/>
        <v>0</v>
      </c>
      <c r="G42" s="71">
        <f t="shared" si="2"/>
        <v>0</v>
      </c>
    </row>
    <row r="43" spans="1:7" ht="12.75" x14ac:dyDescent="0.2">
      <c r="A43" s="38" t="s">
        <v>48</v>
      </c>
      <c r="B43" s="42">
        <f>+B44+B45+B46+B47+B48+B49+B50+B51+B52</f>
        <v>185097.7</v>
      </c>
      <c r="C43" s="42">
        <f t="shared" ref="C43:G43" si="7">+C44+C45+C46+C47+C48+C49+C50+C51+C52</f>
        <v>-17700</v>
      </c>
      <c r="D43" s="42">
        <f t="shared" si="7"/>
        <v>167397.70000000001</v>
      </c>
      <c r="E43" s="42">
        <f t="shared" si="7"/>
        <v>166959.21</v>
      </c>
      <c r="F43" s="42">
        <f t="shared" si="7"/>
        <v>166959.21</v>
      </c>
      <c r="G43" s="42">
        <f t="shared" si="7"/>
        <v>438.49000000001979</v>
      </c>
    </row>
    <row r="44" spans="1:7" ht="12.75" x14ac:dyDescent="0.2">
      <c r="A44" s="40" t="s">
        <v>49</v>
      </c>
      <c r="B44" s="39">
        <v>185097.7</v>
      </c>
      <c r="C44" s="39">
        <v>-35800</v>
      </c>
      <c r="D44" s="39">
        <f t="shared" si="0"/>
        <v>149297.70000000001</v>
      </c>
      <c r="E44" s="39">
        <v>148945.21</v>
      </c>
      <c r="F44" s="39">
        <f t="shared" si="1"/>
        <v>148945.21</v>
      </c>
      <c r="G44" s="71">
        <f t="shared" si="2"/>
        <v>352.49000000001979</v>
      </c>
    </row>
    <row r="45" spans="1:7" ht="12.75" x14ac:dyDescent="0.2">
      <c r="A45" s="40" t="s">
        <v>50</v>
      </c>
      <c r="B45" s="39"/>
      <c r="C45" s="39"/>
      <c r="D45" s="39">
        <f t="shared" si="0"/>
        <v>0</v>
      </c>
      <c r="E45" s="39"/>
      <c r="F45" s="39">
        <f t="shared" si="1"/>
        <v>0</v>
      </c>
      <c r="G45" s="71">
        <f t="shared" si="2"/>
        <v>0</v>
      </c>
    </row>
    <row r="46" spans="1:7" ht="12.75" x14ac:dyDescent="0.2">
      <c r="A46" s="40" t="s">
        <v>51</v>
      </c>
      <c r="B46" s="39"/>
      <c r="C46" s="39"/>
      <c r="D46" s="39">
        <f t="shared" si="0"/>
        <v>0</v>
      </c>
      <c r="E46" s="39"/>
      <c r="F46" s="39">
        <f t="shared" si="1"/>
        <v>0</v>
      </c>
      <c r="G46" s="71">
        <f t="shared" si="2"/>
        <v>0</v>
      </c>
    </row>
    <row r="47" spans="1:7" ht="12.75" x14ac:dyDescent="0.2">
      <c r="A47" s="40" t="s">
        <v>52</v>
      </c>
      <c r="B47" s="39"/>
      <c r="C47" s="39"/>
      <c r="D47" s="39">
        <f t="shared" si="0"/>
        <v>0</v>
      </c>
      <c r="E47" s="39"/>
      <c r="F47" s="39">
        <f t="shared" si="1"/>
        <v>0</v>
      </c>
      <c r="G47" s="71">
        <f t="shared" si="2"/>
        <v>0</v>
      </c>
    </row>
    <row r="48" spans="1:7" ht="12.75" x14ac:dyDescent="0.2">
      <c r="A48" s="40" t="s">
        <v>53</v>
      </c>
      <c r="B48" s="39"/>
      <c r="C48" s="39"/>
      <c r="D48" s="39">
        <f t="shared" si="0"/>
        <v>0</v>
      </c>
      <c r="E48" s="39"/>
      <c r="F48" s="39">
        <f t="shared" si="1"/>
        <v>0</v>
      </c>
      <c r="G48" s="71">
        <f t="shared" si="2"/>
        <v>0</v>
      </c>
    </row>
    <row r="49" spans="1:7" ht="12.75" x14ac:dyDescent="0.2">
      <c r="A49" s="40" t="s">
        <v>54</v>
      </c>
      <c r="B49" s="39"/>
      <c r="C49" s="39"/>
      <c r="D49" s="39">
        <f t="shared" si="0"/>
        <v>0</v>
      </c>
      <c r="E49" s="39"/>
      <c r="F49" s="39">
        <f t="shared" si="1"/>
        <v>0</v>
      </c>
      <c r="G49" s="71">
        <f t="shared" si="2"/>
        <v>0</v>
      </c>
    </row>
    <row r="50" spans="1:7" ht="12.75" x14ac:dyDescent="0.2">
      <c r="A50" s="40" t="s">
        <v>55</v>
      </c>
      <c r="B50" s="39"/>
      <c r="C50" s="39"/>
      <c r="D50" s="39">
        <f t="shared" si="0"/>
        <v>0</v>
      </c>
      <c r="E50" s="39"/>
      <c r="F50" s="39">
        <f t="shared" si="1"/>
        <v>0</v>
      </c>
      <c r="G50" s="71">
        <f t="shared" si="2"/>
        <v>0</v>
      </c>
    </row>
    <row r="51" spans="1:7" ht="12.75" x14ac:dyDescent="0.2">
      <c r="A51" s="40" t="s">
        <v>56</v>
      </c>
      <c r="B51" s="39"/>
      <c r="C51" s="39"/>
      <c r="D51" s="39">
        <f t="shared" si="0"/>
        <v>0</v>
      </c>
      <c r="E51" s="39"/>
      <c r="F51" s="39">
        <f t="shared" si="1"/>
        <v>0</v>
      </c>
      <c r="G51" s="71">
        <f t="shared" si="2"/>
        <v>0</v>
      </c>
    </row>
    <row r="52" spans="1:7" ht="12.75" x14ac:dyDescent="0.2">
      <c r="A52" s="40" t="s">
        <v>57</v>
      </c>
      <c r="B52" s="39">
        <v>0</v>
      </c>
      <c r="C52" s="39">
        <v>18100</v>
      </c>
      <c r="D52" s="39">
        <f t="shared" si="0"/>
        <v>18100</v>
      </c>
      <c r="E52" s="39">
        <v>18014</v>
      </c>
      <c r="F52" s="39">
        <f t="shared" si="1"/>
        <v>18014</v>
      </c>
      <c r="G52" s="71">
        <f t="shared" si="2"/>
        <v>86</v>
      </c>
    </row>
    <row r="53" spans="1:7" ht="12.75" x14ac:dyDescent="0.2">
      <c r="A53" s="38" t="s">
        <v>58</v>
      </c>
      <c r="B53" s="42">
        <f>+B54+B55+B56+B57+B58+B59+B60+B61+B62</f>
        <v>0</v>
      </c>
      <c r="C53" s="42">
        <f t="shared" ref="C53:G53" si="8">+C54+C55+C56+C57+C58+C59+C60+C61+C62</f>
        <v>0</v>
      </c>
      <c r="D53" s="42">
        <f t="shared" si="8"/>
        <v>0</v>
      </c>
      <c r="E53" s="42">
        <f t="shared" si="8"/>
        <v>0</v>
      </c>
      <c r="F53" s="42">
        <f t="shared" si="8"/>
        <v>0</v>
      </c>
      <c r="G53" s="42">
        <f t="shared" si="8"/>
        <v>0</v>
      </c>
    </row>
    <row r="54" spans="1:7" ht="12.75" x14ac:dyDescent="0.2">
      <c r="A54" s="40" t="s">
        <v>59</v>
      </c>
      <c r="B54" s="39"/>
      <c r="C54" s="39"/>
      <c r="D54" s="39">
        <f t="shared" si="0"/>
        <v>0</v>
      </c>
      <c r="E54" s="39"/>
      <c r="F54" s="39">
        <f t="shared" si="1"/>
        <v>0</v>
      </c>
      <c r="G54" s="71">
        <f t="shared" si="2"/>
        <v>0</v>
      </c>
    </row>
    <row r="55" spans="1:7" ht="12.75" x14ac:dyDescent="0.2">
      <c r="A55" s="40" t="s">
        <v>60</v>
      </c>
      <c r="B55" s="39"/>
      <c r="C55" s="39"/>
      <c r="D55" s="39">
        <f t="shared" si="0"/>
        <v>0</v>
      </c>
      <c r="E55" s="39"/>
      <c r="F55" s="39">
        <f t="shared" si="1"/>
        <v>0</v>
      </c>
      <c r="G55" s="71">
        <f t="shared" si="2"/>
        <v>0</v>
      </c>
    </row>
    <row r="56" spans="1:7" ht="12.75" x14ac:dyDescent="0.2">
      <c r="A56" s="40" t="s">
        <v>61</v>
      </c>
      <c r="B56" s="39"/>
      <c r="C56" s="39"/>
      <c r="D56" s="39">
        <f t="shared" si="0"/>
        <v>0</v>
      </c>
      <c r="E56" s="39"/>
      <c r="F56" s="39">
        <f t="shared" si="1"/>
        <v>0</v>
      </c>
      <c r="G56" s="71">
        <f t="shared" si="2"/>
        <v>0</v>
      </c>
    </row>
    <row r="57" spans="1:7" ht="12.75" x14ac:dyDescent="0.2">
      <c r="A57" s="38" t="s">
        <v>62</v>
      </c>
      <c r="B57" s="42">
        <v>0</v>
      </c>
      <c r="C57" s="42">
        <v>0</v>
      </c>
      <c r="D57" s="42">
        <f t="shared" si="0"/>
        <v>0</v>
      </c>
      <c r="E57" s="42">
        <v>0</v>
      </c>
      <c r="F57" s="42">
        <f t="shared" si="1"/>
        <v>0</v>
      </c>
      <c r="G57" s="69">
        <f t="shared" si="2"/>
        <v>0</v>
      </c>
    </row>
    <row r="58" spans="1:7" ht="12.75" x14ac:dyDescent="0.2">
      <c r="A58" s="40" t="s">
        <v>63</v>
      </c>
      <c r="B58" s="39"/>
      <c r="C58" s="39"/>
      <c r="D58" s="39">
        <f t="shared" si="0"/>
        <v>0</v>
      </c>
      <c r="E58" s="39"/>
      <c r="F58" s="39">
        <f t="shared" si="1"/>
        <v>0</v>
      </c>
      <c r="G58" s="71">
        <f t="shared" si="2"/>
        <v>0</v>
      </c>
    </row>
    <row r="59" spans="1:7" ht="12.75" x14ac:dyDescent="0.2">
      <c r="A59" s="40" t="s">
        <v>64</v>
      </c>
      <c r="B59" s="39"/>
      <c r="C59" s="39"/>
      <c r="D59" s="39">
        <f t="shared" si="0"/>
        <v>0</v>
      </c>
      <c r="E59" s="39"/>
      <c r="F59" s="39">
        <f t="shared" si="1"/>
        <v>0</v>
      </c>
      <c r="G59" s="71">
        <f t="shared" si="2"/>
        <v>0</v>
      </c>
    </row>
    <row r="60" spans="1:7" ht="12.75" x14ac:dyDescent="0.2">
      <c r="A60" s="40" t="s">
        <v>65</v>
      </c>
      <c r="B60" s="39"/>
      <c r="C60" s="39"/>
      <c r="D60" s="39">
        <f t="shared" si="0"/>
        <v>0</v>
      </c>
      <c r="E60" s="39"/>
      <c r="F60" s="39">
        <f t="shared" si="1"/>
        <v>0</v>
      </c>
      <c r="G60" s="71">
        <f t="shared" si="2"/>
        <v>0</v>
      </c>
    </row>
    <row r="61" spans="1:7" ht="12.75" x14ac:dyDescent="0.2">
      <c r="A61" s="40" t="s">
        <v>66</v>
      </c>
      <c r="B61" s="39"/>
      <c r="C61" s="39"/>
      <c r="D61" s="39">
        <f t="shared" si="0"/>
        <v>0</v>
      </c>
      <c r="E61" s="39"/>
      <c r="F61" s="39">
        <f t="shared" si="1"/>
        <v>0</v>
      </c>
      <c r="G61" s="71">
        <f t="shared" si="2"/>
        <v>0</v>
      </c>
    </row>
    <row r="62" spans="1:7" ht="12.75" x14ac:dyDescent="0.2">
      <c r="A62" s="40" t="s">
        <v>67</v>
      </c>
      <c r="B62" s="39"/>
      <c r="C62" s="39"/>
      <c r="D62" s="39">
        <f t="shared" si="0"/>
        <v>0</v>
      </c>
      <c r="E62" s="39"/>
      <c r="F62" s="39">
        <f t="shared" si="1"/>
        <v>0</v>
      </c>
      <c r="G62" s="71">
        <f t="shared" si="2"/>
        <v>0</v>
      </c>
    </row>
    <row r="63" spans="1:7" ht="12.75" x14ac:dyDescent="0.2">
      <c r="A63" s="40" t="s">
        <v>68</v>
      </c>
      <c r="B63" s="39"/>
      <c r="C63" s="39"/>
      <c r="D63" s="39">
        <f t="shared" si="0"/>
        <v>0</v>
      </c>
      <c r="E63" s="39"/>
      <c r="F63" s="39">
        <f t="shared" si="1"/>
        <v>0</v>
      </c>
      <c r="G63" s="71">
        <f t="shared" si="2"/>
        <v>0</v>
      </c>
    </row>
    <row r="64" spans="1:7" ht="12.75" x14ac:dyDescent="0.2">
      <c r="A64" s="40" t="s">
        <v>69</v>
      </c>
      <c r="B64" s="39"/>
      <c r="C64" s="39"/>
      <c r="D64" s="39">
        <f t="shared" si="0"/>
        <v>0</v>
      </c>
      <c r="E64" s="39"/>
      <c r="F64" s="39">
        <f t="shared" si="1"/>
        <v>0</v>
      </c>
      <c r="G64" s="71">
        <f t="shared" si="2"/>
        <v>0</v>
      </c>
    </row>
    <row r="65" spans="1:7" ht="12.75" x14ac:dyDescent="0.2">
      <c r="A65" s="38" t="s">
        <v>70</v>
      </c>
      <c r="B65" s="42">
        <f>+B66+B67+B68+B69+B70+B71+B72+B73+B74</f>
        <v>0</v>
      </c>
      <c r="C65" s="42">
        <f t="shared" ref="C65:G65" si="9">+C66+C67+C68+C69+C70+C71+C72+C73+C74</f>
        <v>0</v>
      </c>
      <c r="D65" s="42">
        <f t="shared" si="9"/>
        <v>0</v>
      </c>
      <c r="E65" s="42">
        <f t="shared" si="9"/>
        <v>0</v>
      </c>
      <c r="F65" s="42">
        <f t="shared" si="9"/>
        <v>0</v>
      </c>
      <c r="G65" s="42">
        <f t="shared" si="9"/>
        <v>0</v>
      </c>
    </row>
    <row r="66" spans="1:7" ht="12.75" x14ac:dyDescent="0.2">
      <c r="A66" s="40" t="s">
        <v>71</v>
      </c>
      <c r="B66" s="39"/>
      <c r="C66" s="39"/>
      <c r="D66" s="39">
        <f t="shared" si="0"/>
        <v>0</v>
      </c>
      <c r="E66" s="39"/>
      <c r="F66" s="39">
        <f t="shared" si="1"/>
        <v>0</v>
      </c>
      <c r="G66" s="71">
        <f t="shared" si="2"/>
        <v>0</v>
      </c>
    </row>
    <row r="67" spans="1:7" ht="12.75" x14ac:dyDescent="0.2">
      <c r="A67" s="40" t="s">
        <v>72</v>
      </c>
      <c r="B67" s="39"/>
      <c r="C67" s="39"/>
      <c r="D67" s="39">
        <f t="shared" si="0"/>
        <v>0</v>
      </c>
      <c r="E67" s="39"/>
      <c r="F67" s="39">
        <f t="shared" si="1"/>
        <v>0</v>
      </c>
      <c r="G67" s="71">
        <f t="shared" si="2"/>
        <v>0</v>
      </c>
    </row>
    <row r="68" spans="1:7" ht="12.75" x14ac:dyDescent="0.2">
      <c r="A68" s="40" t="s">
        <v>73</v>
      </c>
      <c r="B68" s="39"/>
      <c r="C68" s="39"/>
      <c r="D68" s="39">
        <f t="shared" si="0"/>
        <v>0</v>
      </c>
      <c r="E68" s="39"/>
      <c r="F68" s="39">
        <f t="shared" si="1"/>
        <v>0</v>
      </c>
      <c r="G68" s="71">
        <f t="shared" si="2"/>
        <v>0</v>
      </c>
    </row>
    <row r="69" spans="1:7" ht="12.75" x14ac:dyDescent="0.2">
      <c r="A69" s="38" t="s">
        <v>74</v>
      </c>
      <c r="B69" s="42">
        <v>0</v>
      </c>
      <c r="C69" s="42">
        <v>0</v>
      </c>
      <c r="D69" s="42">
        <f t="shared" si="0"/>
        <v>0</v>
      </c>
      <c r="E69" s="42">
        <v>0</v>
      </c>
      <c r="F69" s="42">
        <f t="shared" si="1"/>
        <v>0</v>
      </c>
      <c r="G69" s="69">
        <f t="shared" si="2"/>
        <v>0</v>
      </c>
    </row>
    <row r="70" spans="1:7" ht="12.75" x14ac:dyDescent="0.2">
      <c r="A70" s="40" t="s">
        <v>75</v>
      </c>
      <c r="B70" s="39"/>
      <c r="C70" s="39"/>
      <c r="D70" s="39">
        <f t="shared" si="0"/>
        <v>0</v>
      </c>
      <c r="E70" s="39"/>
      <c r="F70" s="39">
        <f t="shared" si="1"/>
        <v>0</v>
      </c>
      <c r="G70" s="71">
        <f t="shared" si="2"/>
        <v>0</v>
      </c>
    </row>
    <row r="71" spans="1:7" ht="12.75" x14ac:dyDescent="0.2">
      <c r="A71" s="40" t="s">
        <v>76</v>
      </c>
      <c r="B71" s="39"/>
      <c r="C71" s="39"/>
      <c r="D71" s="39">
        <f t="shared" ref="D71:D76" si="10">SUM(B71:C71)</f>
        <v>0</v>
      </c>
      <c r="E71" s="39"/>
      <c r="F71" s="39">
        <f t="shared" ref="F71:F75" si="11">E71</f>
        <v>0</v>
      </c>
      <c r="G71" s="71">
        <f t="shared" ref="G71:G76" si="12">D71-E71</f>
        <v>0</v>
      </c>
    </row>
    <row r="72" spans="1:7" ht="12.75" x14ac:dyDescent="0.2">
      <c r="A72" s="40" t="s">
        <v>77</v>
      </c>
      <c r="B72" s="39"/>
      <c r="C72" s="39"/>
      <c r="D72" s="39">
        <f t="shared" si="10"/>
        <v>0</v>
      </c>
      <c r="E72" s="39"/>
      <c r="F72" s="39">
        <f t="shared" si="11"/>
        <v>0</v>
      </c>
      <c r="G72" s="71">
        <f t="shared" si="12"/>
        <v>0</v>
      </c>
    </row>
    <row r="73" spans="1:7" ht="12.75" x14ac:dyDescent="0.2">
      <c r="A73" s="40" t="s">
        <v>78</v>
      </c>
      <c r="B73" s="39"/>
      <c r="C73" s="39"/>
      <c r="D73" s="39">
        <f t="shared" si="10"/>
        <v>0</v>
      </c>
      <c r="E73" s="39"/>
      <c r="F73" s="39">
        <f t="shared" si="11"/>
        <v>0</v>
      </c>
      <c r="G73" s="71">
        <f t="shared" si="12"/>
        <v>0</v>
      </c>
    </row>
    <row r="74" spans="1:7" ht="12.75" x14ac:dyDescent="0.2">
      <c r="A74" s="40" t="s">
        <v>79</v>
      </c>
      <c r="B74" s="39"/>
      <c r="C74" s="39"/>
      <c r="D74" s="39">
        <f t="shared" si="10"/>
        <v>0</v>
      </c>
      <c r="E74" s="39"/>
      <c r="F74" s="39">
        <f t="shared" si="11"/>
        <v>0</v>
      </c>
      <c r="G74" s="71">
        <f t="shared" si="12"/>
        <v>0</v>
      </c>
    </row>
    <row r="75" spans="1:7" ht="12.75" x14ac:dyDescent="0.2">
      <c r="A75" s="40" t="s">
        <v>80</v>
      </c>
      <c r="B75" s="39"/>
      <c r="C75" s="39"/>
      <c r="D75" s="39">
        <f t="shared" si="10"/>
        <v>0</v>
      </c>
      <c r="E75" s="39"/>
      <c r="F75" s="39">
        <f t="shared" si="11"/>
        <v>0</v>
      </c>
      <c r="G75" s="71">
        <f t="shared" si="12"/>
        <v>0</v>
      </c>
    </row>
    <row r="76" spans="1:7" ht="12.75" x14ac:dyDescent="0.2">
      <c r="A76" s="40" t="s">
        <v>81</v>
      </c>
      <c r="B76" s="39"/>
      <c r="C76" s="39"/>
      <c r="D76" s="39">
        <f t="shared" si="10"/>
        <v>0</v>
      </c>
      <c r="E76" s="39"/>
      <c r="F76" s="39"/>
      <c r="G76" s="71">
        <f t="shared" si="12"/>
        <v>0</v>
      </c>
    </row>
    <row r="77" spans="1:7" ht="12.75" x14ac:dyDescent="0.2">
      <c r="A77" s="41" t="s">
        <v>82</v>
      </c>
      <c r="B77" s="42">
        <f>+B5+B13+B23+B33+B43</f>
        <v>1899935.4200000002</v>
      </c>
      <c r="C77" s="42">
        <f>+C5+C13+C23+C33+C43+C53+C57+C65+C69</f>
        <v>38720</v>
      </c>
      <c r="D77" s="42">
        <f>+D5+D13+D23+D33+D43+D53+D57+D65+D69</f>
        <v>1938655.4200000002</v>
      </c>
      <c r="E77" s="42">
        <f>+E5+E13+E23+E33+E43+E53+E57+E65+E69</f>
        <v>1567793.22</v>
      </c>
      <c r="F77" s="42">
        <f>+F5+F13+F23+F33+F43+F53+F57+F65+F69</f>
        <v>1567793.22</v>
      </c>
      <c r="G77" s="69">
        <f>+D77-F77</f>
        <v>370862.20000000019</v>
      </c>
    </row>
    <row r="78" spans="1:7" ht="12.75" x14ac:dyDescent="0.2">
      <c r="G78" s="70"/>
    </row>
  </sheetData>
  <sheetProtection formatCells="0" formatColumns="0" formatRows="0" autoFilter="0"/>
  <mergeCells count="2">
    <mergeCell ref="A1:G1"/>
    <mergeCell ref="G2:G3"/>
  </mergeCells>
  <printOptions horizontalCentered="1"/>
  <pageMargins left="0.51181102362204722" right="0.31496062992125984" top="0.74803149606299213" bottom="0.55118110236220474" header="0.31496062992125984" footer="0.31496062992125984"/>
  <pageSetup scale="66" fitToHeight="0" orientation="portrait" r:id="rId1"/>
  <ignoredErrors>
    <ignoredError sqref="D7:G11 B77:F77 B5:D5 B7:B8 B23 B43 B53 B65 B33 D6 G5:G6 D14:G22 D12 G12 D25:G32 E24:G24 D54:G56 D52 F52:G52 B13:C13 D44:G51 D34:G42 E13:F13 E5:F5 C23:E23 C33 E33 C43 E43 C53 E53 D66:G68 C65 E65 D70:G76 D69 F69:G69 D58:G64 D57 F57:G57 G77" unlockedFormula="1"/>
    <ignoredError sqref="D24 D13 G13 F23:G23 D33 F33:G33 D43 F43:G43 D53 F53:G53 D65 F65:G65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showGridLines="0" workbookViewId="0">
      <selection activeCell="E36" sqref="E36"/>
    </sheetView>
  </sheetViews>
  <sheetFormatPr baseColWidth="10" defaultColWidth="12" defaultRowHeight="11.25" x14ac:dyDescent="0.2"/>
  <cols>
    <col min="1" max="1" width="44.6640625" style="1" customWidth="1"/>
    <col min="2" max="4" width="16.83203125" style="1" customWidth="1"/>
    <col min="5" max="5" width="17.33203125" style="1" customWidth="1"/>
    <col min="6" max="6" width="17.6640625" style="1" customWidth="1"/>
    <col min="7" max="7" width="18.33203125" style="1" customWidth="1"/>
    <col min="8" max="16384" width="12" style="1"/>
  </cols>
  <sheetData>
    <row r="1" spans="1:7" ht="45" customHeight="1" x14ac:dyDescent="0.2">
      <c r="A1" s="72" t="s">
        <v>134</v>
      </c>
      <c r="B1" s="73"/>
      <c r="C1" s="73"/>
      <c r="D1" s="73"/>
      <c r="E1" s="73"/>
      <c r="F1" s="73"/>
      <c r="G1" s="74"/>
    </row>
    <row r="2" spans="1:7" x14ac:dyDescent="0.2">
      <c r="A2" s="8"/>
      <c r="B2" s="11" t="s">
        <v>0</v>
      </c>
      <c r="C2" s="12"/>
      <c r="D2" s="12"/>
      <c r="E2" s="12"/>
      <c r="F2" s="13"/>
      <c r="G2" s="77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78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4"/>
      <c r="B5" s="5"/>
      <c r="C5" s="5"/>
      <c r="D5" s="5"/>
      <c r="E5" s="5"/>
      <c r="F5" s="5"/>
      <c r="G5" s="5"/>
    </row>
    <row r="6" spans="1:7" s="19" customFormat="1" x14ac:dyDescent="0.2">
      <c r="A6" s="17" t="s">
        <v>83</v>
      </c>
      <c r="B6" s="18">
        <v>1899935.42</v>
      </c>
      <c r="C6" s="18">
        <v>38720</v>
      </c>
      <c r="D6" s="18">
        <f>SUM(B6:C6)</f>
        <v>1938655.42</v>
      </c>
      <c r="E6" s="18">
        <v>1567793.22</v>
      </c>
      <c r="F6" s="18">
        <f>E6</f>
        <v>1567793.22</v>
      </c>
      <c r="G6" s="18">
        <f>D6-E6</f>
        <v>370862.19999999995</v>
      </c>
    </row>
    <row r="7" spans="1:7" x14ac:dyDescent="0.2">
      <c r="A7" s="14"/>
      <c r="B7" s="6"/>
      <c r="C7" s="6"/>
      <c r="D7" s="6"/>
      <c r="E7" s="6"/>
      <c r="F7" s="6"/>
      <c r="G7" s="6"/>
    </row>
    <row r="8" spans="1:7" x14ac:dyDescent="0.2">
      <c r="A8" s="14" t="s">
        <v>84</v>
      </c>
      <c r="B8" s="6"/>
      <c r="C8" s="6"/>
      <c r="D8" s="6"/>
      <c r="E8" s="6"/>
      <c r="F8" s="6"/>
      <c r="G8" s="6"/>
    </row>
    <row r="9" spans="1:7" x14ac:dyDescent="0.2">
      <c r="A9" s="14"/>
      <c r="B9" s="6"/>
      <c r="C9" s="6"/>
      <c r="D9" s="6"/>
      <c r="E9" s="6"/>
      <c r="F9" s="6"/>
      <c r="G9" s="6"/>
    </row>
    <row r="10" spans="1:7" x14ac:dyDescent="0.2">
      <c r="A10" s="14" t="s">
        <v>85</v>
      </c>
      <c r="B10" s="6"/>
      <c r="C10" s="6"/>
      <c r="D10" s="6"/>
      <c r="E10" s="6"/>
      <c r="F10" s="6"/>
      <c r="G10" s="6"/>
    </row>
    <row r="11" spans="1:7" x14ac:dyDescent="0.2">
      <c r="A11" s="14"/>
      <c r="B11" s="6"/>
      <c r="C11" s="6"/>
      <c r="D11" s="6"/>
      <c r="E11" s="6"/>
      <c r="F11" s="6"/>
      <c r="G11" s="6"/>
    </row>
    <row r="12" spans="1:7" x14ac:dyDescent="0.2">
      <c r="A12" s="14" t="s">
        <v>43</v>
      </c>
      <c r="B12" s="6"/>
      <c r="C12" s="6"/>
      <c r="D12" s="6"/>
      <c r="E12" s="6"/>
      <c r="F12" s="6"/>
      <c r="G12" s="6"/>
    </row>
    <row r="13" spans="1:7" x14ac:dyDescent="0.2">
      <c r="A13" s="14"/>
      <c r="B13" s="6"/>
      <c r="C13" s="6"/>
      <c r="D13" s="6"/>
      <c r="E13" s="6"/>
      <c r="F13" s="6"/>
      <c r="G13" s="6"/>
    </row>
    <row r="14" spans="1:7" x14ac:dyDescent="0.2">
      <c r="A14" s="14" t="s">
        <v>71</v>
      </c>
      <c r="B14" s="6"/>
      <c r="C14" s="6"/>
      <c r="D14" s="6"/>
      <c r="E14" s="6"/>
      <c r="F14" s="6"/>
      <c r="G14" s="6"/>
    </row>
    <row r="15" spans="1:7" x14ac:dyDescent="0.2">
      <c r="A15" s="15"/>
      <c r="B15" s="7"/>
      <c r="C15" s="7"/>
      <c r="D15" s="7"/>
      <c r="E15" s="7"/>
      <c r="F15" s="7"/>
      <c r="G15" s="7"/>
    </row>
    <row r="16" spans="1:7" x14ac:dyDescent="0.2">
      <c r="A16" s="16" t="s">
        <v>82</v>
      </c>
      <c r="B16" s="4">
        <f>SUM(B6:B15)</f>
        <v>1899935.42</v>
      </c>
      <c r="C16" s="4">
        <f t="shared" ref="C16:G16" si="0">SUM(C6:C15)</f>
        <v>38720</v>
      </c>
      <c r="D16" s="4">
        <f t="shared" si="0"/>
        <v>1938655.42</v>
      </c>
      <c r="E16" s="4">
        <f t="shared" si="0"/>
        <v>1567793.22</v>
      </c>
      <c r="F16" s="4">
        <f t="shared" si="0"/>
        <v>1567793.22</v>
      </c>
      <c r="G16" s="4">
        <f t="shared" si="0"/>
        <v>370862.19999999995</v>
      </c>
    </row>
    <row r="18" spans="4:7" x14ac:dyDescent="0.2">
      <c r="G18" s="20"/>
    </row>
    <row r="21" spans="4:7" x14ac:dyDescent="0.2">
      <c r="D21" s="20"/>
    </row>
    <row r="26" spans="4:7" x14ac:dyDescent="0.2">
      <c r="G26" s="19"/>
    </row>
    <row r="27" spans="4:7" x14ac:dyDescent="0.2">
      <c r="G27" s="19"/>
    </row>
    <row r="28" spans="4:7" x14ac:dyDescent="0.2">
      <c r="G28" s="19"/>
    </row>
    <row r="29" spans="4:7" x14ac:dyDescent="0.2">
      <c r="G29" s="19"/>
    </row>
    <row r="30" spans="4:7" x14ac:dyDescent="0.2">
      <c r="G30" s="19"/>
    </row>
    <row r="31" spans="4:7" x14ac:dyDescent="0.2">
      <c r="G31" s="19"/>
    </row>
    <row r="32" spans="4:7" x14ac:dyDescent="0.2">
      <c r="G32" s="19"/>
    </row>
    <row r="33" spans="7:7" x14ac:dyDescent="0.2">
      <c r="G33" s="19"/>
    </row>
    <row r="34" spans="7:7" x14ac:dyDescent="0.2">
      <c r="G34" s="19"/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  <ignoredErrors>
    <ignoredError sqref="D6:F6 B16:G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"/>
  <sheetViews>
    <sheetView showGridLines="0" topLeftCell="A19" workbookViewId="0">
      <selection activeCell="A17" sqref="A17:XFD17"/>
    </sheetView>
  </sheetViews>
  <sheetFormatPr baseColWidth="10" defaultColWidth="12" defaultRowHeight="12" x14ac:dyDescent="0.2"/>
  <cols>
    <col min="1" max="1" width="60.83203125" style="43" customWidth="1"/>
    <col min="2" max="7" width="18.33203125" style="43" customWidth="1"/>
    <col min="8" max="16384" width="12" style="43"/>
  </cols>
  <sheetData>
    <row r="1" spans="1:7" ht="54.95" customHeight="1" x14ac:dyDescent="0.2">
      <c r="A1" s="81" t="s">
        <v>131</v>
      </c>
      <c r="B1" s="82"/>
      <c r="C1" s="82"/>
      <c r="D1" s="82"/>
      <c r="E1" s="82"/>
      <c r="F1" s="82"/>
      <c r="G1" s="83"/>
    </row>
    <row r="2" spans="1:7" x14ac:dyDescent="0.2">
      <c r="A2" s="44"/>
      <c r="B2" s="44"/>
      <c r="C2" s="44"/>
      <c r="D2" s="44"/>
      <c r="E2" s="44"/>
      <c r="F2" s="44"/>
      <c r="G2" s="44"/>
    </row>
    <row r="3" spans="1:7" x14ac:dyDescent="0.2">
      <c r="A3" s="21"/>
      <c r="B3" s="22" t="s">
        <v>0</v>
      </c>
      <c r="C3" s="23"/>
      <c r="D3" s="23"/>
      <c r="E3" s="23"/>
      <c r="F3" s="24"/>
      <c r="G3" s="79" t="s">
        <v>7</v>
      </c>
    </row>
    <row r="4" spans="1:7" ht="24.95" customHeight="1" x14ac:dyDescent="0.2">
      <c r="A4" s="25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  <c r="G4" s="80"/>
    </row>
    <row r="5" spans="1:7" x14ac:dyDescent="0.2">
      <c r="A5" s="27"/>
      <c r="B5" s="28">
        <v>1</v>
      </c>
      <c r="C5" s="28">
        <v>2</v>
      </c>
      <c r="D5" s="28" t="s">
        <v>8</v>
      </c>
      <c r="E5" s="28">
        <v>4</v>
      </c>
      <c r="F5" s="28">
        <v>5</v>
      </c>
      <c r="G5" s="28" t="s">
        <v>9</v>
      </c>
    </row>
    <row r="6" spans="1:7" x14ac:dyDescent="0.2">
      <c r="A6" s="45"/>
      <c r="B6" s="46"/>
      <c r="C6" s="46"/>
      <c r="D6" s="46"/>
      <c r="E6" s="46"/>
      <c r="F6" s="46"/>
      <c r="G6" s="46"/>
    </row>
    <row r="7" spans="1:7" x14ac:dyDescent="0.2">
      <c r="A7" s="47" t="s">
        <v>132</v>
      </c>
      <c r="B7" s="48">
        <v>1899935.42</v>
      </c>
      <c r="C7" s="48">
        <v>38720</v>
      </c>
      <c r="D7" s="48">
        <f>SUM(B7:C7)</f>
        <v>1938655.42</v>
      </c>
      <c r="E7" s="48">
        <v>1567793.22</v>
      </c>
      <c r="F7" s="48">
        <f>E7</f>
        <v>1567793.22</v>
      </c>
      <c r="G7" s="48">
        <f>D7-E7</f>
        <v>370862.19999999995</v>
      </c>
    </row>
    <row r="8" spans="1:7" x14ac:dyDescent="0.2">
      <c r="A8" s="47"/>
      <c r="B8" s="49"/>
      <c r="C8" s="49"/>
      <c r="D8" s="49"/>
      <c r="E8" s="49"/>
      <c r="F8" s="49"/>
      <c r="G8" s="49"/>
    </row>
    <row r="9" spans="1:7" x14ac:dyDescent="0.2">
      <c r="A9" s="47"/>
      <c r="B9" s="50"/>
      <c r="C9" s="50"/>
      <c r="D9" s="50"/>
      <c r="E9" s="50"/>
      <c r="F9" s="50"/>
      <c r="G9" s="50"/>
    </row>
    <row r="10" spans="1:7" x14ac:dyDescent="0.2">
      <c r="A10" s="51" t="s">
        <v>82</v>
      </c>
      <c r="B10" s="29">
        <f t="shared" ref="B10:G10" si="0">SUM(B7:B9)</f>
        <v>1899935.42</v>
      </c>
      <c r="C10" s="29">
        <f t="shared" si="0"/>
        <v>38720</v>
      </c>
      <c r="D10" s="29">
        <f t="shared" si="0"/>
        <v>1938655.42</v>
      </c>
      <c r="E10" s="29">
        <f t="shared" si="0"/>
        <v>1567793.22</v>
      </c>
      <c r="F10" s="29">
        <f t="shared" si="0"/>
        <v>1567793.22</v>
      </c>
      <c r="G10" s="29">
        <f t="shared" si="0"/>
        <v>370862.19999999995</v>
      </c>
    </row>
    <row r="12" spans="1:7" ht="45" customHeight="1" x14ac:dyDescent="0.2">
      <c r="A12" s="81" t="s">
        <v>128</v>
      </c>
      <c r="B12" s="82"/>
      <c r="C12" s="82"/>
      <c r="D12" s="82"/>
      <c r="E12" s="82"/>
      <c r="F12" s="82"/>
      <c r="G12" s="83"/>
    </row>
    <row r="14" spans="1:7" x14ac:dyDescent="0.2">
      <c r="A14" s="21"/>
      <c r="B14" s="22" t="s">
        <v>0</v>
      </c>
      <c r="C14" s="23"/>
      <c r="D14" s="23"/>
      <c r="E14" s="23"/>
      <c r="F14" s="24"/>
      <c r="G14" s="79" t="s">
        <v>7</v>
      </c>
    </row>
    <row r="15" spans="1:7" ht="24" x14ac:dyDescent="0.2">
      <c r="A15" s="25" t="s">
        <v>1</v>
      </c>
      <c r="B15" s="26" t="s">
        <v>2</v>
      </c>
      <c r="C15" s="26" t="s">
        <v>3</v>
      </c>
      <c r="D15" s="26" t="s">
        <v>4</v>
      </c>
      <c r="E15" s="26" t="s">
        <v>5</v>
      </c>
      <c r="F15" s="26" t="s">
        <v>6</v>
      </c>
      <c r="G15" s="80"/>
    </row>
    <row r="16" spans="1:7" x14ac:dyDescent="0.2">
      <c r="A16" s="27"/>
      <c r="B16" s="28">
        <v>1</v>
      </c>
      <c r="C16" s="28">
        <v>2</v>
      </c>
      <c r="D16" s="28" t="s">
        <v>8</v>
      </c>
      <c r="E16" s="28">
        <v>4</v>
      </c>
      <c r="F16" s="28">
        <v>5</v>
      </c>
      <c r="G16" s="28" t="s">
        <v>9</v>
      </c>
    </row>
    <row r="17" spans="1:7" x14ac:dyDescent="0.2">
      <c r="A17" s="47" t="s">
        <v>86</v>
      </c>
      <c r="B17" s="54"/>
      <c r="C17" s="54"/>
      <c r="D17" s="54"/>
      <c r="E17" s="54"/>
      <c r="F17" s="54"/>
      <c r="G17" s="54"/>
    </row>
    <row r="18" spans="1:7" x14ac:dyDescent="0.2">
      <c r="A18" s="47" t="s">
        <v>87</v>
      </c>
      <c r="B18" s="54"/>
      <c r="C18" s="54"/>
      <c r="D18" s="54"/>
      <c r="E18" s="54"/>
      <c r="F18" s="54"/>
      <c r="G18" s="54"/>
    </row>
    <row r="19" spans="1:7" x14ac:dyDescent="0.2">
      <c r="A19" s="47" t="s">
        <v>88</v>
      </c>
      <c r="B19" s="54"/>
      <c r="C19" s="54"/>
      <c r="D19" s="54"/>
      <c r="E19" s="54"/>
      <c r="F19" s="54"/>
      <c r="G19" s="54"/>
    </row>
    <row r="20" spans="1:7" x14ac:dyDescent="0.2">
      <c r="A20" s="47" t="s">
        <v>89</v>
      </c>
      <c r="B20" s="48"/>
      <c r="C20" s="48"/>
      <c r="D20" s="48"/>
      <c r="E20" s="48"/>
      <c r="F20" s="48"/>
      <c r="G20" s="48"/>
    </row>
    <row r="21" spans="1:7" x14ac:dyDescent="0.2">
      <c r="A21" s="55"/>
      <c r="B21" s="56"/>
      <c r="C21" s="56"/>
      <c r="D21" s="56"/>
      <c r="E21" s="56"/>
      <c r="F21" s="56"/>
      <c r="G21" s="56"/>
    </row>
    <row r="22" spans="1:7" x14ac:dyDescent="0.2">
      <c r="A22" s="51" t="s">
        <v>82</v>
      </c>
      <c r="B22" s="29"/>
      <c r="C22" s="29"/>
      <c r="D22" s="29"/>
      <c r="E22" s="29"/>
      <c r="F22" s="29"/>
      <c r="G22" s="29"/>
    </row>
    <row r="24" spans="1:7" ht="45" customHeight="1" x14ac:dyDescent="0.2">
      <c r="A24" s="81" t="s">
        <v>129</v>
      </c>
      <c r="B24" s="82"/>
      <c r="C24" s="82"/>
      <c r="D24" s="82"/>
      <c r="E24" s="82"/>
      <c r="F24" s="82"/>
      <c r="G24" s="83"/>
    </row>
    <row r="25" spans="1:7" x14ac:dyDescent="0.2">
      <c r="A25" s="21"/>
      <c r="B25" s="22" t="s">
        <v>0</v>
      </c>
      <c r="C25" s="23"/>
      <c r="D25" s="23"/>
      <c r="E25" s="23"/>
      <c r="F25" s="24"/>
      <c r="G25" s="79" t="s">
        <v>7</v>
      </c>
    </row>
    <row r="26" spans="1:7" ht="24" x14ac:dyDescent="0.2">
      <c r="A26" s="25" t="s">
        <v>1</v>
      </c>
      <c r="B26" s="26" t="s">
        <v>2</v>
      </c>
      <c r="C26" s="26" t="s">
        <v>3</v>
      </c>
      <c r="D26" s="26" t="s">
        <v>4</v>
      </c>
      <c r="E26" s="26" t="s">
        <v>5</v>
      </c>
      <c r="F26" s="26" t="s">
        <v>6</v>
      </c>
      <c r="G26" s="80"/>
    </row>
    <row r="27" spans="1:7" x14ac:dyDescent="0.2">
      <c r="A27" s="27"/>
      <c r="B27" s="28">
        <v>1</v>
      </c>
      <c r="C27" s="28">
        <v>2</v>
      </c>
      <c r="D27" s="28" t="s">
        <v>8</v>
      </c>
      <c r="E27" s="28">
        <v>4</v>
      </c>
      <c r="F27" s="28">
        <v>5</v>
      </c>
      <c r="G27" s="28" t="s">
        <v>9</v>
      </c>
    </row>
    <row r="28" spans="1:7" x14ac:dyDescent="0.2">
      <c r="A28" s="52"/>
      <c r="B28" s="53"/>
      <c r="C28" s="53"/>
      <c r="D28" s="53"/>
      <c r="E28" s="53"/>
      <c r="F28" s="53"/>
      <c r="G28" s="53"/>
    </row>
    <row r="29" spans="1:7" ht="24" x14ac:dyDescent="0.2">
      <c r="A29" s="57" t="s">
        <v>90</v>
      </c>
      <c r="B29" s="54"/>
      <c r="C29" s="54"/>
      <c r="D29" s="54"/>
      <c r="E29" s="54"/>
      <c r="F29" s="54"/>
      <c r="G29" s="54"/>
    </row>
    <row r="30" spans="1:7" x14ac:dyDescent="0.2">
      <c r="A30" s="57"/>
      <c r="B30" s="54"/>
      <c r="C30" s="54"/>
      <c r="D30" s="54"/>
      <c r="E30" s="54"/>
      <c r="F30" s="54"/>
      <c r="G30" s="54"/>
    </row>
    <row r="31" spans="1:7" x14ac:dyDescent="0.2">
      <c r="A31" s="57" t="s">
        <v>91</v>
      </c>
      <c r="B31" s="54"/>
      <c r="C31" s="54"/>
      <c r="D31" s="54"/>
      <c r="E31" s="54"/>
      <c r="F31" s="54"/>
      <c r="G31" s="54"/>
    </row>
    <row r="32" spans="1:7" x14ac:dyDescent="0.2">
      <c r="A32" s="57"/>
      <c r="B32" s="54"/>
      <c r="C32" s="54"/>
      <c r="D32" s="54"/>
      <c r="E32" s="54"/>
      <c r="F32" s="54"/>
      <c r="G32" s="54"/>
    </row>
    <row r="33" spans="1:7" ht="24" x14ac:dyDescent="0.2">
      <c r="A33" s="57" t="s">
        <v>92</v>
      </c>
      <c r="B33" s="54"/>
      <c r="C33" s="54"/>
      <c r="D33" s="54"/>
      <c r="E33" s="54"/>
      <c r="F33" s="54"/>
      <c r="G33" s="54"/>
    </row>
    <row r="34" spans="1:7" x14ac:dyDescent="0.2">
      <c r="A34" s="57"/>
      <c r="B34" s="54"/>
      <c r="C34" s="54"/>
      <c r="D34" s="54"/>
      <c r="E34" s="54"/>
      <c r="F34" s="54"/>
      <c r="G34" s="54"/>
    </row>
    <row r="35" spans="1:7" ht="24" x14ac:dyDescent="0.2">
      <c r="A35" s="57" t="s">
        <v>93</v>
      </c>
      <c r="B35" s="54"/>
      <c r="C35" s="54"/>
      <c r="D35" s="54"/>
      <c r="E35" s="54"/>
      <c r="F35" s="54"/>
      <c r="G35" s="54"/>
    </row>
    <row r="36" spans="1:7" x14ac:dyDescent="0.2">
      <c r="A36" s="57"/>
      <c r="B36" s="54"/>
      <c r="C36" s="54"/>
      <c r="D36" s="54"/>
      <c r="E36" s="54"/>
      <c r="F36" s="54"/>
      <c r="G36" s="54"/>
    </row>
    <row r="37" spans="1:7" ht="24" x14ac:dyDescent="0.2">
      <c r="A37" s="57" t="s">
        <v>94</v>
      </c>
      <c r="B37" s="54"/>
      <c r="C37" s="54"/>
      <c r="D37" s="54"/>
      <c r="E37" s="54"/>
      <c r="F37" s="54"/>
      <c r="G37" s="54"/>
    </row>
    <row r="38" spans="1:7" x14ac:dyDescent="0.2">
      <c r="A38" s="57"/>
      <c r="B38" s="54"/>
      <c r="C38" s="54"/>
      <c r="D38" s="54"/>
      <c r="E38" s="54"/>
      <c r="F38" s="54"/>
      <c r="G38" s="54"/>
    </row>
    <row r="39" spans="1:7" ht="24" x14ac:dyDescent="0.2">
      <c r="A39" s="57" t="s">
        <v>95</v>
      </c>
      <c r="B39" s="54"/>
      <c r="C39" s="54"/>
      <c r="D39" s="54"/>
      <c r="E39" s="54"/>
      <c r="F39" s="54"/>
      <c r="G39" s="54"/>
    </row>
    <row r="40" spans="1:7" x14ac:dyDescent="0.2">
      <c r="A40" s="57"/>
      <c r="B40" s="54"/>
      <c r="C40" s="54"/>
      <c r="D40" s="54"/>
      <c r="E40" s="54"/>
      <c r="F40" s="54"/>
      <c r="G40" s="54"/>
    </row>
    <row r="41" spans="1:7" ht="24" x14ac:dyDescent="0.2">
      <c r="A41" s="57" t="s">
        <v>96</v>
      </c>
      <c r="B41" s="54"/>
      <c r="C41" s="54"/>
      <c r="D41" s="54"/>
      <c r="E41" s="54"/>
      <c r="F41" s="54"/>
      <c r="G41" s="54"/>
    </row>
    <row r="42" spans="1:7" x14ac:dyDescent="0.2">
      <c r="A42" s="58"/>
      <c r="B42" s="56"/>
      <c r="C42" s="56"/>
      <c r="D42" s="56"/>
      <c r="E42" s="56"/>
      <c r="F42" s="56"/>
      <c r="G42" s="56"/>
    </row>
    <row r="43" spans="1:7" x14ac:dyDescent="0.2">
      <c r="A43" s="59" t="s">
        <v>82</v>
      </c>
      <c r="B43" s="29"/>
      <c r="C43" s="29"/>
      <c r="D43" s="29"/>
      <c r="E43" s="29"/>
      <c r="F43" s="29"/>
      <c r="G43" s="29"/>
    </row>
  </sheetData>
  <sheetProtection formatCells="0" formatColumns="0" formatRows="0" insertRows="0" deleteRows="0" autoFilter="0"/>
  <mergeCells count="6">
    <mergeCell ref="G3:G4"/>
    <mergeCell ref="G14:G15"/>
    <mergeCell ref="G25:G26"/>
    <mergeCell ref="A1:G1"/>
    <mergeCell ref="A12:G12"/>
    <mergeCell ref="A24:G24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landscape" r:id="rId1"/>
  <ignoredErrors>
    <ignoredError sqref="B10:G10 D7 F7:G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2"/>
  <sheetViews>
    <sheetView showGridLines="0" zoomScale="115" zoomScaleNormal="115" workbookViewId="0">
      <selection activeCell="C32" sqref="C32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72" t="s">
        <v>130</v>
      </c>
      <c r="B1" s="84"/>
      <c r="C1" s="84"/>
      <c r="D1" s="84"/>
      <c r="E1" s="84"/>
      <c r="F1" s="84"/>
      <c r="G1" s="85"/>
    </row>
    <row r="2" spans="1:7" ht="12.75" x14ac:dyDescent="0.2">
      <c r="A2" s="30"/>
      <c r="B2" s="31" t="s">
        <v>0</v>
      </c>
      <c r="C2" s="32"/>
      <c r="D2" s="32"/>
      <c r="E2" s="32"/>
      <c r="F2" s="33"/>
      <c r="G2" s="75" t="s">
        <v>7</v>
      </c>
    </row>
    <row r="3" spans="1:7" ht="24.95" customHeight="1" x14ac:dyDescent="0.2">
      <c r="A3" s="34" t="s">
        <v>1</v>
      </c>
      <c r="B3" s="35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76"/>
    </row>
    <row r="4" spans="1:7" ht="12.75" x14ac:dyDescent="0.2">
      <c r="A4" s="36"/>
      <c r="B4" s="37">
        <v>1</v>
      </c>
      <c r="C4" s="37">
        <v>2</v>
      </c>
      <c r="D4" s="37" t="s">
        <v>8</v>
      </c>
      <c r="E4" s="37">
        <v>4</v>
      </c>
      <c r="F4" s="37">
        <v>5</v>
      </c>
      <c r="G4" s="37" t="s">
        <v>9</v>
      </c>
    </row>
    <row r="5" spans="1:7" ht="12.75" x14ac:dyDescent="0.2">
      <c r="A5" s="60"/>
      <c r="B5" s="61"/>
      <c r="C5" s="61"/>
      <c r="D5" s="61"/>
      <c r="E5" s="61"/>
      <c r="F5" s="61"/>
      <c r="G5" s="61"/>
    </row>
    <row r="6" spans="1:7" ht="12.75" x14ac:dyDescent="0.2">
      <c r="A6" s="62" t="s">
        <v>97</v>
      </c>
      <c r="B6" s="63"/>
      <c r="C6" s="63"/>
      <c r="D6" s="63"/>
      <c r="E6" s="63"/>
      <c r="F6" s="63"/>
      <c r="G6" s="63"/>
    </row>
    <row r="7" spans="1:7" ht="12.75" x14ac:dyDescent="0.2">
      <c r="A7" s="64" t="s">
        <v>98</v>
      </c>
      <c r="B7" s="63"/>
      <c r="C7" s="63"/>
      <c r="D7" s="63"/>
      <c r="E7" s="63"/>
      <c r="F7" s="63"/>
      <c r="G7" s="63"/>
    </row>
    <row r="8" spans="1:7" ht="12.75" x14ac:dyDescent="0.2">
      <c r="A8" s="64" t="s">
        <v>99</v>
      </c>
      <c r="B8" s="63"/>
      <c r="C8" s="63"/>
      <c r="D8" s="63"/>
      <c r="E8" s="63"/>
      <c r="F8" s="63"/>
      <c r="G8" s="63"/>
    </row>
    <row r="9" spans="1:7" ht="12.75" x14ac:dyDescent="0.2">
      <c r="A9" s="64" t="s">
        <v>100</v>
      </c>
      <c r="B9" s="65">
        <v>1899935.42</v>
      </c>
      <c r="C9" s="65">
        <v>38720</v>
      </c>
      <c r="D9" s="65">
        <f>SUM(B9:C9)</f>
        <v>1938655.42</v>
      </c>
      <c r="E9" s="65">
        <v>1567793.22</v>
      </c>
      <c r="F9" s="65">
        <f>E9</f>
        <v>1567793.22</v>
      </c>
      <c r="G9" s="65">
        <f>D9-E9</f>
        <v>370862.19999999995</v>
      </c>
    </row>
    <row r="10" spans="1:7" ht="12.75" x14ac:dyDescent="0.2">
      <c r="A10" s="64" t="s">
        <v>101</v>
      </c>
      <c r="B10" s="63"/>
      <c r="C10" s="63"/>
      <c r="D10" s="63"/>
      <c r="E10" s="63"/>
      <c r="F10" s="63"/>
      <c r="G10" s="63"/>
    </row>
    <row r="11" spans="1:7" ht="12.75" x14ac:dyDescent="0.2">
      <c r="A11" s="64" t="s">
        <v>102</v>
      </c>
      <c r="B11" s="63"/>
      <c r="C11" s="63"/>
      <c r="D11" s="63"/>
      <c r="E11" s="63"/>
      <c r="F11" s="63"/>
      <c r="G11" s="63"/>
    </row>
    <row r="12" spans="1:7" ht="12.75" x14ac:dyDescent="0.2">
      <c r="A12" s="64" t="s">
        <v>103</v>
      </c>
      <c r="B12" s="63"/>
      <c r="C12" s="63"/>
      <c r="D12" s="63"/>
      <c r="E12" s="63"/>
      <c r="F12" s="63"/>
      <c r="G12" s="63"/>
    </row>
    <row r="13" spans="1:7" ht="12.75" x14ac:dyDescent="0.2">
      <c r="A13" s="64" t="s">
        <v>104</v>
      </c>
      <c r="B13" s="63"/>
      <c r="C13" s="63"/>
      <c r="D13" s="63"/>
      <c r="E13" s="63"/>
      <c r="F13" s="63"/>
      <c r="G13" s="63"/>
    </row>
    <row r="14" spans="1:7" ht="12.75" x14ac:dyDescent="0.2">
      <c r="A14" s="64" t="s">
        <v>37</v>
      </c>
      <c r="B14" s="65"/>
      <c r="C14" s="65"/>
      <c r="D14" s="65"/>
      <c r="E14" s="65"/>
      <c r="F14" s="65"/>
      <c r="G14" s="65"/>
    </row>
    <row r="15" spans="1:7" ht="12.75" x14ac:dyDescent="0.2">
      <c r="A15" s="66"/>
      <c r="B15" s="63"/>
      <c r="C15" s="63"/>
      <c r="D15" s="63"/>
      <c r="E15" s="63"/>
      <c r="F15" s="63"/>
      <c r="G15" s="63"/>
    </row>
    <row r="16" spans="1:7" ht="12.75" x14ac:dyDescent="0.2">
      <c r="A16" s="62" t="s">
        <v>105</v>
      </c>
      <c r="B16" s="63"/>
      <c r="C16" s="63"/>
      <c r="D16" s="63"/>
      <c r="E16" s="63"/>
      <c r="F16" s="63"/>
      <c r="G16" s="63"/>
    </row>
    <row r="17" spans="1:7" ht="12.75" x14ac:dyDescent="0.2">
      <c r="A17" s="64" t="s">
        <v>106</v>
      </c>
      <c r="B17" s="63"/>
      <c r="C17" s="63"/>
      <c r="D17" s="63"/>
      <c r="E17" s="63"/>
      <c r="F17" s="63"/>
      <c r="G17" s="63"/>
    </row>
    <row r="18" spans="1:7" ht="12.75" x14ac:dyDescent="0.2">
      <c r="A18" s="64" t="s">
        <v>107</v>
      </c>
      <c r="B18" s="63"/>
      <c r="C18" s="63"/>
      <c r="D18" s="63"/>
      <c r="E18" s="63"/>
      <c r="F18" s="63"/>
      <c r="G18" s="63"/>
    </row>
    <row r="19" spans="1:7" ht="12.75" x14ac:dyDescent="0.2">
      <c r="A19" s="64" t="s">
        <v>108</v>
      </c>
      <c r="B19" s="63"/>
      <c r="C19" s="63"/>
      <c r="D19" s="63"/>
      <c r="E19" s="63"/>
      <c r="F19" s="63"/>
      <c r="G19" s="63"/>
    </row>
    <row r="20" spans="1:7" ht="12.75" x14ac:dyDescent="0.2">
      <c r="A20" s="64" t="s">
        <v>109</v>
      </c>
      <c r="B20" s="63"/>
      <c r="C20" s="63"/>
      <c r="D20" s="63"/>
      <c r="E20" s="63"/>
      <c r="F20" s="63"/>
      <c r="G20" s="63"/>
    </row>
    <row r="21" spans="1:7" ht="12.75" x14ac:dyDescent="0.2">
      <c r="A21" s="64" t="s">
        <v>110</v>
      </c>
      <c r="B21" s="63"/>
      <c r="C21" s="63"/>
      <c r="D21" s="63"/>
      <c r="E21" s="63"/>
      <c r="F21" s="63"/>
      <c r="G21" s="63"/>
    </row>
    <row r="22" spans="1:7" ht="12.75" x14ac:dyDescent="0.2">
      <c r="A22" s="64" t="s">
        <v>111</v>
      </c>
      <c r="B22" s="63"/>
      <c r="C22" s="63"/>
      <c r="D22" s="63"/>
      <c r="E22" s="63"/>
      <c r="F22" s="63"/>
      <c r="G22" s="63"/>
    </row>
    <row r="23" spans="1:7" ht="12.75" x14ac:dyDescent="0.2">
      <c r="A23" s="64" t="s">
        <v>112</v>
      </c>
      <c r="B23" s="63"/>
      <c r="C23" s="63"/>
      <c r="D23" s="63"/>
      <c r="E23" s="63"/>
      <c r="F23" s="63"/>
      <c r="G23" s="63"/>
    </row>
    <row r="24" spans="1:7" ht="12.75" x14ac:dyDescent="0.2">
      <c r="A24" s="66"/>
      <c r="B24" s="63"/>
      <c r="C24" s="63"/>
      <c r="D24" s="63"/>
      <c r="E24" s="63"/>
      <c r="F24" s="63"/>
      <c r="G24" s="63"/>
    </row>
    <row r="25" spans="1:7" ht="12.75" x14ac:dyDescent="0.2">
      <c r="A25" s="62" t="s">
        <v>113</v>
      </c>
      <c r="B25" s="63"/>
      <c r="C25" s="63"/>
      <c r="D25" s="63"/>
      <c r="E25" s="63"/>
      <c r="F25" s="63"/>
      <c r="G25" s="63"/>
    </row>
    <row r="26" spans="1:7" ht="12.75" x14ac:dyDescent="0.2">
      <c r="A26" s="64" t="s">
        <v>114</v>
      </c>
      <c r="B26" s="63"/>
      <c r="C26" s="63"/>
      <c r="D26" s="63"/>
      <c r="E26" s="63"/>
      <c r="F26" s="63"/>
      <c r="G26" s="63"/>
    </row>
    <row r="27" spans="1:7" ht="12.75" x14ac:dyDescent="0.2">
      <c r="A27" s="64" t="s">
        <v>115</v>
      </c>
      <c r="B27" s="63"/>
      <c r="C27" s="63"/>
      <c r="D27" s="63"/>
      <c r="E27" s="63"/>
      <c r="F27" s="63"/>
      <c r="G27" s="63"/>
    </row>
    <row r="28" spans="1:7" ht="12.75" x14ac:dyDescent="0.2">
      <c r="A28" s="64" t="s">
        <v>116</v>
      </c>
      <c r="B28" s="63"/>
      <c r="C28" s="63"/>
      <c r="D28" s="63"/>
      <c r="E28" s="63"/>
      <c r="F28" s="63"/>
      <c r="G28" s="63"/>
    </row>
    <row r="29" spans="1:7" ht="12.75" x14ac:dyDescent="0.2">
      <c r="A29" s="64" t="s">
        <v>117</v>
      </c>
      <c r="B29" s="63"/>
      <c r="C29" s="63"/>
      <c r="D29" s="63"/>
      <c r="E29" s="63"/>
      <c r="F29" s="63"/>
      <c r="G29" s="63"/>
    </row>
    <row r="30" spans="1:7" ht="12.75" x14ac:dyDescent="0.2">
      <c r="A30" s="64" t="s">
        <v>118</v>
      </c>
      <c r="B30" s="63"/>
      <c r="C30" s="63"/>
      <c r="D30" s="63"/>
      <c r="E30" s="63"/>
      <c r="F30" s="63"/>
      <c r="G30" s="63"/>
    </row>
    <row r="31" spans="1:7" ht="12.75" x14ac:dyDescent="0.2">
      <c r="A31" s="64" t="s">
        <v>119</v>
      </c>
      <c r="B31" s="63"/>
      <c r="C31" s="63"/>
      <c r="D31" s="63"/>
      <c r="E31" s="63"/>
      <c r="F31" s="63"/>
      <c r="G31" s="63"/>
    </row>
    <row r="32" spans="1:7" ht="12.75" x14ac:dyDescent="0.2">
      <c r="A32" s="64" t="s">
        <v>120</v>
      </c>
      <c r="B32" s="63"/>
      <c r="C32" s="63"/>
      <c r="D32" s="63"/>
      <c r="E32" s="63"/>
      <c r="F32" s="63"/>
      <c r="G32" s="63"/>
    </row>
    <row r="33" spans="1:7" ht="12.75" x14ac:dyDescent="0.2">
      <c r="A33" s="64" t="s">
        <v>121</v>
      </c>
      <c r="B33" s="63"/>
      <c r="C33" s="63"/>
      <c r="D33" s="63"/>
      <c r="E33" s="63"/>
      <c r="F33" s="63"/>
      <c r="G33" s="63"/>
    </row>
    <row r="34" spans="1:7" ht="12.75" x14ac:dyDescent="0.2">
      <c r="A34" s="64" t="s">
        <v>122</v>
      </c>
      <c r="B34" s="63"/>
      <c r="C34" s="63"/>
      <c r="D34" s="63"/>
      <c r="E34" s="63"/>
      <c r="F34" s="63"/>
      <c r="G34" s="63"/>
    </row>
    <row r="35" spans="1:7" ht="12.75" x14ac:dyDescent="0.2">
      <c r="A35" s="66"/>
      <c r="B35" s="63"/>
      <c r="C35" s="63"/>
      <c r="D35" s="63"/>
      <c r="E35" s="63"/>
      <c r="F35" s="63"/>
      <c r="G35" s="63"/>
    </row>
    <row r="36" spans="1:7" ht="12.75" x14ac:dyDescent="0.2">
      <c r="A36" s="62" t="s">
        <v>123</v>
      </c>
      <c r="B36" s="63"/>
      <c r="C36" s="63"/>
      <c r="D36" s="63"/>
      <c r="E36" s="63"/>
      <c r="F36" s="63"/>
      <c r="G36" s="63"/>
    </row>
    <row r="37" spans="1:7" ht="25.5" x14ac:dyDescent="0.2">
      <c r="A37" s="64" t="s">
        <v>124</v>
      </c>
      <c r="B37" s="63"/>
      <c r="C37" s="63"/>
      <c r="D37" s="63"/>
      <c r="E37" s="63"/>
      <c r="F37" s="63"/>
      <c r="G37" s="63"/>
    </row>
    <row r="38" spans="1:7" ht="25.5" x14ac:dyDescent="0.2">
      <c r="A38" s="64" t="s">
        <v>125</v>
      </c>
      <c r="B38" s="63"/>
      <c r="C38" s="63"/>
      <c r="D38" s="63"/>
      <c r="E38" s="63"/>
      <c r="F38" s="63"/>
      <c r="G38" s="63"/>
    </row>
    <row r="39" spans="1:7" ht="12.75" x14ac:dyDescent="0.2">
      <c r="A39" s="64" t="s">
        <v>126</v>
      </c>
      <c r="B39" s="63"/>
      <c r="C39" s="63"/>
      <c r="D39" s="63"/>
      <c r="E39" s="63"/>
      <c r="F39" s="63"/>
      <c r="G39" s="63"/>
    </row>
    <row r="40" spans="1:7" ht="12.75" x14ac:dyDescent="0.2">
      <c r="A40" s="64" t="s">
        <v>127</v>
      </c>
      <c r="B40" s="63"/>
      <c r="C40" s="63"/>
      <c r="D40" s="63"/>
      <c r="E40" s="63"/>
      <c r="F40" s="63"/>
      <c r="G40" s="63"/>
    </row>
    <row r="41" spans="1:7" ht="12.75" x14ac:dyDescent="0.2">
      <c r="A41" s="66"/>
      <c r="B41" s="63"/>
      <c r="C41" s="63"/>
      <c r="D41" s="63"/>
      <c r="E41" s="63"/>
      <c r="F41" s="63"/>
      <c r="G41" s="63"/>
    </row>
    <row r="42" spans="1:7" ht="12.75" x14ac:dyDescent="0.2">
      <c r="A42" s="67" t="s">
        <v>82</v>
      </c>
      <c r="B42" s="42">
        <f>SUM(B9:B41)</f>
        <v>1899935.42</v>
      </c>
      <c r="C42" s="42">
        <f>SUM(C9:C41)</f>
        <v>38720</v>
      </c>
      <c r="D42" s="42">
        <f t="shared" ref="D42:F42" si="0">SUM(D9:D41)</f>
        <v>1938655.42</v>
      </c>
      <c r="E42" s="42">
        <f t="shared" si="0"/>
        <v>1567793.22</v>
      </c>
      <c r="F42" s="42">
        <f t="shared" si="0"/>
        <v>1567793.22</v>
      </c>
      <c r="G42" s="42">
        <f>+D42-E42</f>
        <v>370862.19999999995</v>
      </c>
    </row>
  </sheetData>
  <sheetProtection formatCells="0" formatColumns="0" formatRows="0" autoFilter="0"/>
  <mergeCells count="2">
    <mergeCell ref="G2:G3"/>
    <mergeCell ref="A1:G1"/>
  </mergeCells>
  <printOptions horizontalCentered="1" verticalCentered="1"/>
  <pageMargins left="0.31496062992125984" right="0.70866141732283472" top="0.74803149606299213" bottom="0.74803149606299213" header="0.31496062992125984" footer="0.31496062992125984"/>
  <pageSetup paperSize="5" scale="74" orientation="landscape" r:id="rId1"/>
  <ignoredErrors>
    <ignoredError sqref="D9 F9:G9 B42:G4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IMPLADEAG</cp:lastModifiedBy>
  <cp:revision/>
  <cp:lastPrinted>2023-03-06T17:38:07Z</cp:lastPrinted>
  <dcterms:created xsi:type="dcterms:W3CDTF">2014-02-10T03:37:14Z</dcterms:created>
  <dcterms:modified xsi:type="dcterms:W3CDTF">2023-03-06T19:05:04Z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