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ESTADOS FINANCIEROS 2025\2DO TRIMESTRE 25\"/>
    </mc:Choice>
  </mc:AlternateContent>
  <xr:revisionPtr revIDLastSave="0" documentId="13_ncr:1_{43E31689-3E8A-46C1-BB7B-85319B6C4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E48" i="7"/>
  <c r="F48" i="7"/>
  <c r="E9" i="2" l="1"/>
  <c r="F9" i="2"/>
  <c r="C65" i="6"/>
  <c r="D65" i="6"/>
  <c r="E65" i="6"/>
  <c r="F65" i="6"/>
  <c r="G65" i="6"/>
  <c r="D11" i="7"/>
  <c r="D12" i="7"/>
  <c r="D13" i="7"/>
  <c r="D14" i="7"/>
  <c r="D15" i="7"/>
  <c r="B9" i="2" l="1"/>
  <c r="C9" i="2"/>
  <c r="B18" i="7" l="1"/>
  <c r="D49" i="7"/>
  <c r="G49" i="7" s="1"/>
  <c r="D52" i="7"/>
  <c r="G52" i="7" s="1"/>
  <c r="D51" i="7"/>
  <c r="G51" i="7" s="1"/>
  <c r="D50" i="7"/>
  <c r="G50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17" i="7"/>
  <c r="G17" i="7" s="1"/>
  <c r="D16" i="7"/>
  <c r="G16" i="7" s="1"/>
  <c r="G15" i="7"/>
  <c r="G14" i="7"/>
  <c r="G13" i="7"/>
  <c r="G12" i="7"/>
  <c r="G11" i="7"/>
  <c r="F18" i="7" l="1"/>
  <c r="E18" i="7"/>
  <c r="C1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34" i="6"/>
  <c r="D34" i="6"/>
  <c r="G15" i="6"/>
  <c r="D15" i="6"/>
  <c r="G18" i="7" l="1"/>
  <c r="D18" i="7"/>
  <c r="A2" i="25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B29" i="19"/>
  <c r="G18" i="19"/>
  <c r="F18" i="19"/>
  <c r="E18" i="19"/>
  <c r="D18" i="19"/>
  <c r="D29" i="19" s="1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D7" i="19"/>
  <c r="C7" i="19"/>
  <c r="C29" i="19" s="1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30" i="20" l="1"/>
  <c r="E29" i="19"/>
  <c r="F29" i="19"/>
  <c r="F30" i="20"/>
  <c r="G29" i="19"/>
  <c r="B31" i="16"/>
  <c r="C31" i="16"/>
  <c r="D30" i="20"/>
  <c r="G28" i="22"/>
  <c r="E28" i="22"/>
  <c r="B30" i="20"/>
  <c r="C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2" i="7"/>
  <c r="G64" i="7"/>
  <c r="G65" i="7"/>
  <c r="G66" i="7"/>
  <c r="G67" i="7"/>
  <c r="G68" i="7"/>
  <c r="G69" i="7"/>
  <c r="G70" i="7"/>
  <c r="G63" i="7"/>
  <c r="G60" i="7"/>
  <c r="G61" i="7"/>
  <c r="G59" i="7"/>
  <c r="G53" i="7"/>
  <c r="G54" i="7"/>
  <c r="G55" i="7"/>
  <c r="G56" i="7"/>
  <c r="G57" i="7"/>
  <c r="G40" i="7"/>
  <c r="G41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E47" i="2" s="1"/>
  <c r="F38" i="2"/>
  <c r="E38" i="2"/>
  <c r="F31" i="2"/>
  <c r="E31" i="2"/>
  <c r="F27" i="2"/>
  <c r="E27" i="2"/>
  <c r="F23" i="2"/>
  <c r="E23" i="2"/>
  <c r="F19" i="2"/>
  <c r="E19" i="2"/>
  <c r="C60" i="2"/>
  <c r="B60" i="2"/>
  <c r="C41" i="2"/>
  <c r="B41" i="2"/>
  <c r="C38" i="2"/>
  <c r="G71" i="7" l="1"/>
  <c r="E59" i="2"/>
  <c r="E84" i="7"/>
  <c r="G146" i="7"/>
  <c r="G62" i="7"/>
  <c r="G28" i="6"/>
  <c r="G75" i="6"/>
  <c r="F8" i="3"/>
  <c r="F20" i="3" s="1"/>
  <c r="C9" i="9"/>
  <c r="C9" i="7"/>
  <c r="E79" i="2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70" i="6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16" i="6"/>
  <c r="G41" i="6" s="1"/>
  <c r="G37" i="6"/>
  <c r="E81" i="2" l="1"/>
  <c r="C159" i="7"/>
  <c r="C77" i="9"/>
  <c r="B159" i="7"/>
  <c r="F159" i="7"/>
  <c r="G77" i="9"/>
  <c r="E77" i="9"/>
  <c r="D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<sst xmlns="http://schemas.openxmlformats.org/spreadsheetml/2006/main" count="1025" uniqueCount="603">
  <si>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</si>
  <si>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</si>
  <si>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</si>
  <si>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</si>
  <si>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</si>
  <si>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</si>
  <si>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</si>
  <si>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</si>
  <si>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</si>
  <si>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</si>
  <si>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</si>
  <si>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</si>
  <si>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</si>
  <si>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</si>
  <si>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</si>
  <si>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</si>
  <si>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</si>
  <si>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</si>
  <si>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</si>
  <si>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</si>
  <si>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</si>
  <si>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</si>
  <si>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</si>
  <si>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</si>
  <si>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</si>
  <si>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</si>
  <si>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</si>
  <si>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</si>
  <si>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</si>
  <si>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</si>
  <si>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</si>
  <si>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</si>
  <si>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</si>
  <si>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</si>
  <si>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</si>
  <si>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</si>
  <si>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</si>
  <si>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</si>
  <si>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</si>
  <si>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</si>
  <si>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</si>
  <si>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</si>
  <si>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</si>
  <si>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</si>
  <si>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</si>
  <si>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</si>
  <si>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</si>
  <si>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</si>
  <si>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</si>
  <si>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</si>
  <si>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</si>
  <si>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</si>
  <si>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</si>
  <si>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</si>
  <si>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</si>
  <si>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</si>
  <si>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</si>
  <si>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</si>
  <si>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</si>
  <si>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</si>
  <si>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</si>
  <si>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</si>
  <si>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</si>
  <si>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</si>
  <si>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</si>
  <si>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</si>
  <si>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</si>
  <si>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</si>
  <si>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</si>
  <si>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</si>
  <si>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</si>
  <si>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</si>
  <si>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</si>
  <si>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</si>
  <si>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</si>
  <si>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</si>
  <si>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</si>
  <si>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</si>
  <si>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</si>
  <si>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</si>
  <si>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</si>
  <si>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</si>
  <si>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</si>
  <si>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</si>
  <si>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</si>
  <si>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</si>
  <si>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</si>
  <si>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</si>
  <si>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</si>
  <si>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</si>
  <si>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</si>
  <si>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</si>
  <si>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</si>
  <si>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</si>
  <si>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</si>
  <si>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</si>
  <si>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</si>
  <si>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</si>
  <si>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</si>
  <si>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</si>
  <si>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</si>
  <si>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</si>
  <si>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</si>
  <si>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</si>
  <si>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</si>
  <si>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</si>
  <si>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</si>
  <si>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</si>
  <si>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</si>
  <si>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</si>
  <si>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</si>
  <si>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</si>
  <si>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</si>
  <si>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</si>
  <si>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</si>
  <si>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</si>
  <si>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</si>
  <si>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</si>
  <si>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</si>
  <si>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</si>
  <si>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</si>
  <si>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</si>
  <si>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</si>
  <si>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</si>
  <si>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</si>
  <si>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</si>
  <si>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</si>
  <si>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</si>
  <si>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</si>
  <si>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</si>
  <si>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</si>
  <si>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</si>
  <si>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</si>
  <si>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</si>
  <si>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</si>
  <si>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</si>
  <si>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</si>
  <si>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</si>
  <si>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</si>
  <si>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</si>
  <si>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</si>
  <si>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</si>
  <si>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</si>
  <si>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</si>
  <si>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</si>
  <si>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</si>
  <si>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</si>
  <si>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</si>
  <si>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</si>
  <si>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</si>
  <si>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</si>
  <si>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</si>
  <si>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</si>
  <si>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</si>
  <si>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</si>
  <si>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</si>
  <si>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</si>
  <si>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</si>
  <si>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</si>
  <si>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</si>
  <si>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</si>
  <si>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</si>
  <si>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</si>
  <si>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</si>
  <si>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</si>
  <si>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</si>
  <si>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</si>
  <si>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</si>
  <si>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</si>
  <si>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</si>
  <si>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</si>
  <si>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</si>
  <si>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</si>
  <si>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</si>
  <si>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</si>
  <si>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</si>
  <si>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</si>
  <si>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</si>
  <si>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</si>
  <si>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</si>
  <si>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</si>
  <si>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</si>
  <si>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</si>
  <si>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</si>
  <si>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</si>
  <si>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</si>
  <si>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</si>
  <si>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</si>
  <si>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</si>
  <si>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</si>
  <si>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</si>
  <si>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</si>
  <si>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</si>
  <si>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</si>
  <si>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</si>
  <si>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</si>
  <si>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</si>
  <si>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</si>
  <si>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</si>
  <si>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</si>
  <si>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</si>
  <si>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</si>
  <si>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</si>
  <si>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</si>
  <si>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</si>
  <si>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</si>
  <si>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</si>
  <si>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</si>
  <si>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</si>
  <si>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</si>
  <si>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</si>
  <si>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</si>
  <si>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</si>
  <si>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</si>
  <si>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</si>
  <si>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</si>
  <si>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</si>
  <si>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</si>
  <si>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</si>
  <si>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</si>
  <si>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</si>
  <si>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</si>
  <si>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</si>
  <si>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</si>
  <si>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</si>
  <si>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</si>
  <si>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</si>
  <si>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</si>
  <si>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</si>
  <si>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</si>
  <si>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</si>
  <si>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</si>
  <si>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</si>
  <si>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</si>
  <si>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</si>
  <si>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</si>
  <si>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</si>
  <si>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</si>
  <si>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</si>
  <si>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</si>
  <si>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</si>
  <si>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</si>
  <si>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</si>
  <si>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</si>
  <si>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</si>
  <si>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</si>
  <si>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</si>
  <si>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</si>
  <si>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</si>
  <si>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</si>
  <si>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</si>
  <si>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</si>
  <si>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</si>
  <si>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</si>
  <si>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</si>
  <si>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</si>
  <si>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</si>
  <si>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</si>
  <si>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</si>
  <si>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</si>
  <si>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</si>
  <si>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</si>
  <si>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</si>
  <si>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</si>
  <si>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</si>
  <si>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</si>
  <si>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</si>
  <si>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</si>
  <si>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</si>
  <si>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</si>
  <si>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</si>
  <si>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</si>
  <si>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</si>
  <si>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</si>
  <si>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</si>
  <si>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</si>
  <si>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</si>
  <si>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</si>
  <si>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</si>
  <si>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</si>
  <si>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</si>
  <si>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</si>
  <si>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</si>
  <si>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</si>
  <si>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</si>
  <si>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</si>
  <si>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</si>
  <si>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</si>
  <si>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</si>
  <si>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</si>
  <si>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</si>
  <si>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</si>
  <si>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</si>
  <si>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</si>
  <si>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</si>
  <si>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</si>
  <si>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</si>
  <si>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</si>
  <si>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</si>
  <si>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</si>
  <si>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</si>
  <si>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</si>
  <si>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</si>
  <si>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</si>
  <si>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</si>
  <si>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</si>
  <si>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</si>
  <si>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</si>
  <si>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</si>
  <si>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</si>
  <si>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</si>
  <si>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</si>
  <si>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</si>
  <si>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</si>
  <si>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</si>
  <si>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</si>
  <si>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</si>
  <si>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</si>
  <si>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</si>
  <si>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</si>
  <si>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</si>
  <si>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</si>
  <si>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</si>
  <si>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</si>
  <si>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</si>
  <si>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</si>
  <si>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</si>
  <si>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</si>
  <si>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</si>
  <si>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</si>
  <si>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</si>
  <si>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</si>
  <si>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</si>
  <si>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</si>
  <si>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</si>
  <si>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</si>
  <si>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</si>
  <si>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</si>
  <si>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</si>
  <si>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</si>
  <si>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</si>
  <si>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</si>
  <si>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</si>
  <si>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</si>
  <si>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</si>
  <si>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</si>
  <si>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</si>
  <si>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</si>
  <si>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</si>
  <si>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</si>
  <si>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</si>
  <si>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</si>
  <si>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</si>
  <si>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</si>
  <si>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</si>
  <si>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</si>
  <si>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</si>
  <si>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</si>
  <si>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</si>
  <si>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</si>
  <si>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</si>
  <si>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</si>
  <si>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</si>
  <si>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</si>
  <si>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</si>
  <si>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</si>
  <si>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</si>
  <si>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</si>
  <si>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</si>
  <si>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</si>
  <si>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</si>
  <si>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</si>
  <si>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</si>
  <si>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</si>
  <si>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</si>
  <si>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</si>
  <si>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</si>
  <si>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</si>
  <si>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</si>
  <si>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</si>
  <si>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</si>
  <si>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</si>
  <si>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</si>
  <si>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</si>
  <si>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</si>
  <si>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</si>
  <si>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</si>
  <si>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</si>
  <si>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</si>
  <si>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</si>
  <si>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</si>
  <si>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</si>
  <si>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</si>
  <si>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</si>
  <si>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</si>
  <si>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</si>
  <si>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</si>
  <si>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</si>
  <si>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</si>
  <si>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</si>
  <si>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</si>
  <si>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</si>
  <si>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</si>
  <si>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</si>
  <si>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</si>
  <si>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</si>
  <si>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</si>
  <si>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</si>
  <si>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</si>
  <si>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</si>
  <si>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</si>
  <si>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</si>
  <si>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</si>
  <si>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</si>
  <si>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</si>
  <si>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</si>
  <si>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</si>
  <si>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</si>
  <si>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</si>
  <si>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</si>
  <si>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</si>
  <si>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</si>
  <si>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</si>
  <si>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</si>
  <si>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</si>
  <si>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</si>
  <si>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</si>
  <si>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</si>
  <si>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</si>
  <si>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</si>
  <si>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</si>
  <si>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</si>
  <si>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</si>
  <si>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</si>
  <si>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</si>
  <si>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</si>
  <si>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</si>
  <si>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</si>
  <si>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</si>
  <si>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</si>
  <si>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</si>
  <si>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</si>
  <si>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</si>
  <si>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</si>
  <si>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</si>
  <si>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</si>
  <si>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</si>
  <si>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</si>
  <si>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</si>
  <si>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</si>
  <si>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</si>
  <si>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</si>
  <si>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</si>
  <si>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</si>
  <si>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</si>
  <si>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</si>
  <si>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</si>
  <si>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</si>
  <si>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</si>
  <si>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</si>
  <si>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</si>
  <si>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</si>
  <si>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</si>
  <si>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</si>
  <si>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</si>
  <si>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</si>
  <si>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</si>
  <si>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</si>
  <si>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</si>
  <si>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</si>
  <si>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</si>
  <si>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</si>
  <si>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</si>
  <si>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</si>
  <si>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</si>
  <si>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</si>
  <si>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</si>
  <si>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</si>
  <si>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</si>
  <si>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</si>
  <si>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</si>
  <si>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</si>
  <si>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</si>
  <si>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</si>
  <si>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</si>
  <si>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</si>
  <si>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</si>
  <si>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</si>
  <si>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</si>
  <si>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</si>
  <si>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</si>
  <si>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</si>
  <si>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</si>
  <si>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</si>
  <si>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</si>
  <si>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</si>
  <si>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</si>
  <si>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</si>
  <si>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</si>
  <si>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</si>
  <si>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</si>
  <si>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</si>
  <si>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</si>
  <si>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</si>
  <si>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</si>
  <si>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</si>
  <si>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</si>
  <si>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</si>
  <si>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</si>
  <si>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</si>
  <si>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</si>
  <si>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</si>
  <si>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</si>
  <si>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</si>
  <si>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</si>
  <si>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</si>
  <si>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</si>
  <si>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</si>
  <si>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</si>
  <si>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</si>
  <si>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</si>
  <si>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</si>
  <si>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</si>
  <si>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</si>
  <si>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</si>
  <si>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</si>
  <si>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</si>
  <si>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</si>
  <si>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</si>
  <si>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</si>
  <si>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</si>
  <si>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</si>
  <si>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</si>
  <si>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</si>
  <si>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</si>
  <si>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</si>
  <si>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</si>
  <si>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</si>
  <si>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</si>
  <si>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</si>
  <si>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</si>
  <si>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</si>
  <si>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</si>
  <si>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</si>
  <si>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</si>
  <si>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</si>
  <si>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</si>
  <si>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</si>
  <si>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</si>
  <si>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</si>
  <si>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</si>
  <si>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</si>
  <si>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</si>
  <si>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</si>
  <si>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</si>
  <si>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</si>
  <si>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</si>
  <si>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</si>
  <si>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</si>
  <si>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</si>
  <si>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</si>
  <si>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</si>
  <si>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</si>
  <si>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</si>
  <si>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</si>
  <si>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</si>
  <si>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</si>
  <si>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</si>
  <si>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</si>
  <si>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</si>
  <si>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</si>
  <si>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</si>
  <si>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</si>
  <si>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</si>
  <si>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</si>
  <si>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</si>
  <si>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</si>
  <si>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</si>
  <si>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</si>
  <si>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</si>
  <si>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</si>
  <si>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</si>
  <si>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</si>
  <si>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</si>
  <si>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</si>
  <si>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</si>
  <si>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</si>
  <si>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</si>
  <si>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</si>
  <si>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</si>
  <si>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</si>
  <si>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</si>
  <si>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</si>
  <si>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</si>
  <si>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Sistema para el Desarrollo Integral de la Familia del Municipio de Apaseo el Grande, Gto.</t>
  </si>
  <si>
    <t>2025 (d)</t>
  </si>
  <si>
    <t>31 de diciembre de 2024 (e)</t>
  </si>
  <si>
    <t>Saldo al 31 de diciembre de 2024 (d)</t>
  </si>
  <si>
    <t>Al 31 de Diciembre de 2024 y al 30 de Junio de 2025 (b)</t>
  </si>
  <si>
    <t>Del 01 de Enero al 30 de Junio de 2025 (b)</t>
  </si>
  <si>
    <t>Monto pagado de la inversión al 30 de Junio de 2025 (k)</t>
  </si>
  <si>
    <t>Monto pagado de la inversión actualizado al  30 de Junio de 2025 (l)</t>
  </si>
  <si>
    <t>Saldo pendiente por pagar de la inversión al 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</si>
</sst>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11" fillId="0" borderId="15" xfId="0" applyFont="1" applyBorder="1"/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5"/>
    </xf>
    <xf numFmtId="0" fontId="3" fillId="0" borderId="7" xfId="0" applyFont="1" applyBorder="1" applyAlignment="1">
      <alignment vertical="center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Border="1" applyProtection="1">
      <protection locked="0"/>
    </xf>
    <xf numFmtId="4" fontId="0" fillId="0" borderId="14" xfId="0" applyNumberFormat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4" fontId="2" fillId="0" borderId="14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6" xfId="0" applyNumberFormat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165" fontId="11" fillId="0" borderId="14" xfId="1" applyNumberFormat="1" applyFont="1" applyFill="1" applyBorder="1" applyAlignment="1" applyProtection="1">
      <alignment vertical="center"/>
      <protection locked="0"/>
    </xf>
    <xf numFmtId="4" fontId="18" fillId="0" borderId="14" xfId="0" applyNumberFormat="1" applyFont="1" applyBorder="1" applyAlignment="1" applyProtection="1">
      <alignment horizontal="right" vertical="top"/>
      <protection locked="0"/>
    </xf>
    <xf numFmtId="4" fontId="11" fillId="0" borderId="14" xfId="0" applyNumberFormat="1" applyFont="1" applyBorder="1" applyAlignment="1" applyProtection="1">
      <alignment horizontal="right" vertical="top"/>
      <protection locked="0"/>
    </xf>
    <xf numFmtId="0" fontId="11" fillId="0" borderId="8" xfId="0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85" zoomScaleNormal="85" workbookViewId="0">
      <selection activeCell="B52" sqref="B52:B5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6" t="s">
        <v>0</v>
      </c>
      <c r="B1" s="177"/>
      <c r="C1" s="177"/>
      <c r="D1" s="177"/>
      <c r="E1" s="177"/>
      <c r="F1" s="178"/>
    </row>
    <row r="2" spans="1:6" ht="15" customHeight="1" x14ac:dyDescent="0.25">
      <c r="A2" s="92" t="s">
        <v>594</v>
      </c>
      <c r="B2" s="93"/>
      <c r="C2" s="93"/>
      <c r="D2" s="93"/>
      <c r="E2" s="93"/>
      <c r="F2" s="94"/>
    </row>
    <row r="3" spans="1:6" ht="15" customHeight="1" x14ac:dyDescent="0.25">
      <c r="A3" s="95" t="s">
        <v>1</v>
      </c>
      <c r="B3" s="96"/>
      <c r="C3" s="96"/>
      <c r="D3" s="96"/>
      <c r="E3" s="96"/>
      <c r="F3" s="97"/>
    </row>
    <row r="4" spans="1:6" ht="12.95" customHeight="1" x14ac:dyDescent="0.25">
      <c r="A4" s="95" t="s">
        <v>598</v>
      </c>
      <c r="B4" s="96"/>
      <c r="C4" s="96"/>
      <c r="D4" s="96"/>
      <c r="E4" s="96"/>
      <c r="F4" s="97"/>
    </row>
    <row r="5" spans="1:6" ht="12.95" customHeight="1" x14ac:dyDescent="0.25">
      <c r="A5" s="98" t="s">
        <v>2</v>
      </c>
      <c r="B5" s="99"/>
      <c r="C5" s="99"/>
      <c r="D5" s="99"/>
      <c r="E5" s="99"/>
      <c r="F5" s="100"/>
    </row>
    <row r="6" spans="1:6" ht="41.45" customHeight="1" x14ac:dyDescent="0.25">
      <c r="A6" s="35" t="s">
        <v>3</v>
      </c>
      <c r="B6" s="36" t="s">
        <v>595</v>
      </c>
      <c r="C6" s="1" t="s">
        <v>596</v>
      </c>
      <c r="D6" s="37" t="s">
        <v>4</v>
      </c>
      <c r="E6" s="36" t="s">
        <v>595</v>
      </c>
      <c r="F6" s="1" t="s">
        <v>596</v>
      </c>
    </row>
    <row r="7" spans="1:6" ht="12.95" customHeight="1" x14ac:dyDescent="0.25">
      <c r="A7" s="38" t="s">
        <v>5</v>
      </c>
      <c r="B7" s="39"/>
      <c r="C7" s="39"/>
      <c r="D7" s="38" t="s">
        <v>6</v>
      </c>
      <c r="E7" s="39"/>
      <c r="F7" s="39"/>
    </row>
    <row r="8" spans="1:6" x14ac:dyDescent="0.25">
      <c r="A8" s="2" t="s">
        <v>7</v>
      </c>
      <c r="B8" s="40"/>
      <c r="C8" s="40"/>
      <c r="D8" s="2" t="s">
        <v>8</v>
      </c>
      <c r="E8" s="40"/>
      <c r="F8" s="40"/>
    </row>
    <row r="9" spans="1:6" x14ac:dyDescent="0.25">
      <c r="A9" s="41" t="s">
        <v>9</v>
      </c>
      <c r="B9" s="42">
        <f>SUM(B10:B16)</f>
        <v>5651453.9299999997</v>
      </c>
      <c r="C9" s="42">
        <f>SUM(C10:C16)</f>
        <v>1977182.89</v>
      </c>
      <c r="D9" s="41" t="s">
        <v>10</v>
      </c>
      <c r="E9" s="42">
        <f>SUM(E10:E18)</f>
        <v>1195984.2100000002</v>
      </c>
      <c r="F9" s="42">
        <f>SUM(F10:F18)</f>
        <v>1281911.9900000002</v>
      </c>
    </row>
    <row r="10" spans="1:6" x14ac:dyDescent="0.25">
      <c r="A10" s="43" t="s">
        <v>11</v>
      </c>
      <c r="B10" s="141">
        <v>0</v>
      </c>
      <c r="C10" s="141">
        <v>0</v>
      </c>
      <c r="D10" s="43" t="s">
        <v>12</v>
      </c>
      <c r="E10" s="141">
        <v>-301457.57</v>
      </c>
      <c r="F10" s="141">
        <v>-301457.57</v>
      </c>
    </row>
    <row r="11" spans="1:6" x14ac:dyDescent="0.25">
      <c r="A11" s="43" t="s">
        <v>13</v>
      </c>
      <c r="B11" s="141">
        <v>5651453.9299999997</v>
      </c>
      <c r="C11" s="141">
        <v>1977182.89</v>
      </c>
      <c r="D11" s="43" t="s">
        <v>14</v>
      </c>
      <c r="E11" s="141">
        <v>779.4</v>
      </c>
      <c r="F11" s="141">
        <v>779.4</v>
      </c>
    </row>
    <row r="12" spans="1:6" x14ac:dyDescent="0.25">
      <c r="A12" s="43" t="s">
        <v>15</v>
      </c>
      <c r="B12" s="141">
        <v>0</v>
      </c>
      <c r="C12" s="141">
        <v>0</v>
      </c>
      <c r="D12" s="43" t="s">
        <v>16</v>
      </c>
      <c r="E12" s="141">
        <v>0</v>
      </c>
      <c r="F12" s="141">
        <v>0</v>
      </c>
    </row>
    <row r="13" spans="1:6" x14ac:dyDescent="0.25">
      <c r="A13" s="43" t="s">
        <v>17</v>
      </c>
      <c r="B13" s="141">
        <v>0</v>
      </c>
      <c r="C13" s="141">
        <v>0</v>
      </c>
      <c r="D13" s="43" t="s">
        <v>18</v>
      </c>
      <c r="E13" s="141">
        <v>0</v>
      </c>
      <c r="F13" s="141">
        <v>0</v>
      </c>
    </row>
    <row r="14" spans="1:6" x14ac:dyDescent="0.25">
      <c r="A14" s="43" t="s">
        <v>19</v>
      </c>
      <c r="B14" s="141">
        <v>0</v>
      </c>
      <c r="C14" s="141">
        <v>0</v>
      </c>
      <c r="D14" s="43" t="s">
        <v>20</v>
      </c>
      <c r="E14" s="141">
        <v>0</v>
      </c>
      <c r="F14" s="141">
        <v>0</v>
      </c>
    </row>
    <row r="15" spans="1:6" x14ac:dyDescent="0.25">
      <c r="A15" s="43" t="s">
        <v>21</v>
      </c>
      <c r="B15" s="141">
        <v>0</v>
      </c>
      <c r="C15" s="141">
        <v>0</v>
      </c>
      <c r="D15" s="43" t="s">
        <v>22</v>
      </c>
      <c r="E15" s="141">
        <v>0</v>
      </c>
      <c r="F15" s="141">
        <v>0</v>
      </c>
    </row>
    <row r="16" spans="1:6" x14ac:dyDescent="0.25">
      <c r="A16" s="43" t="s">
        <v>23</v>
      </c>
      <c r="B16" s="141">
        <v>0</v>
      </c>
      <c r="C16" s="141">
        <v>0</v>
      </c>
      <c r="D16" s="43" t="s">
        <v>24</v>
      </c>
      <c r="E16" s="141">
        <v>1140338.8</v>
      </c>
      <c r="F16" s="141">
        <v>1226266.58</v>
      </c>
    </row>
    <row r="17" spans="1:6" x14ac:dyDescent="0.25">
      <c r="A17" s="41" t="s">
        <v>25</v>
      </c>
      <c r="B17" s="42">
        <f>SUM(B18:B24)</f>
        <v>204311.75</v>
      </c>
      <c r="C17" s="42">
        <f>SUM(C18:C24)</f>
        <v>183960.75</v>
      </c>
      <c r="D17" s="43" t="s">
        <v>26</v>
      </c>
      <c r="E17" s="141">
        <v>0</v>
      </c>
      <c r="F17" s="141">
        <v>0</v>
      </c>
    </row>
    <row r="18" spans="1:6" x14ac:dyDescent="0.25">
      <c r="A18" s="43" t="s">
        <v>27</v>
      </c>
      <c r="B18" s="141">
        <v>0</v>
      </c>
      <c r="C18" s="141">
        <v>0</v>
      </c>
      <c r="D18" s="43" t="s">
        <v>28</v>
      </c>
      <c r="E18" s="141">
        <v>356323.58</v>
      </c>
      <c r="F18" s="141">
        <v>356323.58</v>
      </c>
    </row>
    <row r="19" spans="1:6" x14ac:dyDescent="0.25">
      <c r="A19" s="43" t="s">
        <v>29</v>
      </c>
      <c r="B19" s="141">
        <v>-100717.3</v>
      </c>
      <c r="C19" s="141">
        <v>-100717.3</v>
      </c>
      <c r="D19" s="41" t="s">
        <v>30</v>
      </c>
      <c r="E19" s="42">
        <f>SUM(E20:E22)</f>
        <v>0</v>
      </c>
      <c r="F19" s="42">
        <f>SUM(F20:F22)</f>
        <v>0</v>
      </c>
    </row>
    <row r="20" spans="1:6" x14ac:dyDescent="0.25">
      <c r="A20" s="43" t="s">
        <v>31</v>
      </c>
      <c r="B20" s="141">
        <v>61593.42</v>
      </c>
      <c r="C20" s="141">
        <v>61242.42</v>
      </c>
      <c r="D20" s="43" t="s">
        <v>32</v>
      </c>
      <c r="E20" s="42">
        <v>0</v>
      </c>
      <c r="F20" s="42">
        <v>0</v>
      </c>
    </row>
    <row r="21" spans="1:6" x14ac:dyDescent="0.25">
      <c r="A21" s="43" t="s">
        <v>33</v>
      </c>
      <c r="B21" s="141">
        <v>0</v>
      </c>
      <c r="C21" s="141">
        <v>0</v>
      </c>
      <c r="D21" s="43" t="s">
        <v>34</v>
      </c>
      <c r="E21" s="42">
        <v>0</v>
      </c>
      <c r="F21" s="42">
        <v>0</v>
      </c>
    </row>
    <row r="22" spans="1:6" x14ac:dyDescent="0.25">
      <c r="A22" s="43" t="s">
        <v>35</v>
      </c>
      <c r="B22" s="141">
        <v>31307.53</v>
      </c>
      <c r="C22" s="141">
        <v>11307.53</v>
      </c>
      <c r="D22" s="43" t="s">
        <v>36</v>
      </c>
      <c r="E22" s="42">
        <v>0</v>
      </c>
      <c r="F22" s="42">
        <v>0</v>
      </c>
    </row>
    <row r="23" spans="1:6" x14ac:dyDescent="0.25">
      <c r="A23" s="43" t="s">
        <v>37</v>
      </c>
      <c r="B23" s="141">
        <v>0</v>
      </c>
      <c r="C23" s="141">
        <v>0</v>
      </c>
      <c r="D23" s="41" t="s">
        <v>38</v>
      </c>
      <c r="E23" s="42">
        <f>E24+E25</f>
        <v>0</v>
      </c>
      <c r="F23" s="42">
        <f>F24+F25</f>
        <v>0</v>
      </c>
    </row>
    <row r="24" spans="1:6" x14ac:dyDescent="0.25">
      <c r="A24" s="43" t="s">
        <v>39</v>
      </c>
      <c r="B24" s="141">
        <v>212128.1</v>
      </c>
      <c r="C24" s="141">
        <v>212128.1</v>
      </c>
      <c r="D24" s="43" t="s">
        <v>40</v>
      </c>
      <c r="E24" s="42">
        <v>0</v>
      </c>
      <c r="F24" s="42">
        <v>0</v>
      </c>
    </row>
    <row r="25" spans="1:6" x14ac:dyDescent="0.25">
      <c r="A25" s="41" t="s">
        <v>41</v>
      </c>
      <c r="B25" s="42">
        <f>SUM(B26:B30)</f>
        <v>0</v>
      </c>
      <c r="C25" s="42">
        <f>SUM(C26:C30)</f>
        <v>0</v>
      </c>
      <c r="D25" s="43" t="s">
        <v>42</v>
      </c>
      <c r="E25" s="42">
        <v>0</v>
      </c>
      <c r="F25" s="42">
        <v>0</v>
      </c>
    </row>
    <row r="26" spans="1:6" x14ac:dyDescent="0.25">
      <c r="A26" s="43" t="s">
        <v>43</v>
      </c>
      <c r="B26" s="42">
        <v>0</v>
      </c>
      <c r="C26" s="42">
        <v>0</v>
      </c>
      <c r="D26" s="41" t="s">
        <v>44</v>
      </c>
      <c r="E26" s="42">
        <v>0</v>
      </c>
      <c r="F26" s="42">
        <v>0</v>
      </c>
    </row>
    <row r="27" spans="1:6" x14ac:dyDescent="0.25">
      <c r="A27" s="43" t="s">
        <v>45</v>
      </c>
      <c r="B27" s="42">
        <v>0</v>
      </c>
      <c r="C27" s="42">
        <v>0</v>
      </c>
      <c r="D27" s="41" t="s">
        <v>46</v>
      </c>
      <c r="E27" s="42">
        <f>SUM(E28:E30)</f>
        <v>0</v>
      </c>
      <c r="F27" s="42">
        <f>SUM(F28:F30)</f>
        <v>0</v>
      </c>
    </row>
    <row r="28" spans="1:6" x14ac:dyDescent="0.25">
      <c r="A28" s="43" t="s">
        <v>47</v>
      </c>
      <c r="B28" s="42">
        <v>0</v>
      </c>
      <c r="C28" s="42">
        <v>0</v>
      </c>
      <c r="D28" s="43" t="s">
        <v>48</v>
      </c>
      <c r="E28" s="42">
        <v>0</v>
      </c>
      <c r="F28" s="42">
        <v>0</v>
      </c>
    </row>
    <row r="29" spans="1:6" x14ac:dyDescent="0.25">
      <c r="A29" s="43" t="s">
        <v>49</v>
      </c>
      <c r="B29" s="42">
        <v>0</v>
      </c>
      <c r="C29" s="42">
        <v>0</v>
      </c>
      <c r="D29" s="43" t="s">
        <v>50</v>
      </c>
      <c r="E29" s="42">
        <v>0</v>
      </c>
      <c r="F29" s="42">
        <v>0</v>
      </c>
    </row>
    <row r="30" spans="1:6" x14ac:dyDescent="0.25">
      <c r="A30" s="43" t="s">
        <v>51</v>
      </c>
      <c r="B30" s="42">
        <v>0</v>
      </c>
      <c r="C30" s="42">
        <v>0</v>
      </c>
      <c r="D30" s="43" t="s">
        <v>52</v>
      </c>
      <c r="E30" s="42">
        <v>0</v>
      </c>
      <c r="F30" s="42">
        <v>0</v>
      </c>
    </row>
    <row r="31" spans="1:6" x14ac:dyDescent="0.25">
      <c r="A31" s="41" t="s">
        <v>53</v>
      </c>
      <c r="B31" s="42">
        <f>SUM(B32:B36)</f>
        <v>0</v>
      </c>
      <c r="C31" s="42">
        <f>SUM(C32:C36)</f>
        <v>0</v>
      </c>
      <c r="D31" s="41" t="s">
        <v>54</v>
      </c>
      <c r="E31" s="42">
        <f>SUM(E32:E37)</f>
        <v>0</v>
      </c>
      <c r="F31" s="42">
        <f>SUM(F32:F37)</f>
        <v>0</v>
      </c>
    </row>
    <row r="32" spans="1:6" x14ac:dyDescent="0.25">
      <c r="A32" s="43" t="s">
        <v>55</v>
      </c>
      <c r="B32" s="42">
        <v>0</v>
      </c>
      <c r="C32" s="42">
        <v>0</v>
      </c>
      <c r="D32" s="43" t="s">
        <v>56</v>
      </c>
      <c r="E32" s="42">
        <v>0</v>
      </c>
      <c r="F32" s="42">
        <v>0</v>
      </c>
    </row>
    <row r="33" spans="1:6" ht="14.45" customHeight="1" x14ac:dyDescent="0.25">
      <c r="A33" s="43" t="s">
        <v>57</v>
      </c>
      <c r="B33" s="42">
        <v>0</v>
      </c>
      <c r="C33" s="42">
        <v>0</v>
      </c>
      <c r="D33" s="43" t="s">
        <v>58</v>
      </c>
      <c r="E33" s="42">
        <v>0</v>
      </c>
      <c r="F33" s="42">
        <v>0</v>
      </c>
    </row>
    <row r="34" spans="1:6" ht="14.45" customHeight="1" x14ac:dyDescent="0.25">
      <c r="A34" s="43" t="s">
        <v>59</v>
      </c>
      <c r="B34" s="42">
        <v>0</v>
      </c>
      <c r="C34" s="42">
        <v>0</v>
      </c>
      <c r="D34" s="43" t="s">
        <v>60</v>
      </c>
      <c r="E34" s="42">
        <v>0</v>
      </c>
      <c r="F34" s="42">
        <v>0</v>
      </c>
    </row>
    <row r="35" spans="1:6" ht="14.45" customHeight="1" x14ac:dyDescent="0.25">
      <c r="A35" s="43" t="s">
        <v>61</v>
      </c>
      <c r="B35" s="42">
        <v>0</v>
      </c>
      <c r="C35" s="42">
        <v>0</v>
      </c>
      <c r="D35" s="43" t="s">
        <v>62</v>
      </c>
      <c r="E35" s="42">
        <v>0</v>
      </c>
      <c r="F35" s="42">
        <v>0</v>
      </c>
    </row>
    <row r="36" spans="1:6" ht="14.45" customHeight="1" x14ac:dyDescent="0.25">
      <c r="A36" s="43" t="s">
        <v>63</v>
      </c>
      <c r="B36" s="42">
        <v>0</v>
      </c>
      <c r="C36" s="42">
        <v>0</v>
      </c>
      <c r="D36" s="43" t="s">
        <v>64</v>
      </c>
      <c r="E36" s="42">
        <v>0</v>
      </c>
      <c r="F36" s="42">
        <v>0</v>
      </c>
    </row>
    <row r="37" spans="1:6" ht="14.45" customHeight="1" x14ac:dyDescent="0.25">
      <c r="A37" s="41" t="s">
        <v>65</v>
      </c>
      <c r="B37" s="42">
        <v>0</v>
      </c>
      <c r="C37" s="42">
        <v>0</v>
      </c>
      <c r="D37" s="43" t="s">
        <v>66</v>
      </c>
      <c r="E37" s="42">
        <v>0</v>
      </c>
      <c r="F37" s="42">
        <v>0</v>
      </c>
    </row>
    <row r="38" spans="1:6" x14ac:dyDescent="0.25">
      <c r="A38" s="41" t="s">
        <v>67</v>
      </c>
      <c r="B38" s="42">
        <f>SUM(B39:B40)</f>
        <v>0</v>
      </c>
      <c r="C38" s="42">
        <f>SUM(C39:C40)</f>
        <v>0</v>
      </c>
      <c r="D38" s="41" t="s">
        <v>68</v>
      </c>
      <c r="E38" s="42">
        <f>SUM(E39:E41)</f>
        <v>0</v>
      </c>
      <c r="F38" s="42">
        <f>SUM(F39:F41)</f>
        <v>0</v>
      </c>
    </row>
    <row r="39" spans="1:6" x14ac:dyDescent="0.25">
      <c r="A39" s="43" t="s">
        <v>69</v>
      </c>
      <c r="B39" s="42">
        <v>0</v>
      </c>
      <c r="C39" s="42">
        <v>0</v>
      </c>
      <c r="D39" s="43" t="s">
        <v>70</v>
      </c>
      <c r="E39" s="42">
        <v>0</v>
      </c>
      <c r="F39" s="42">
        <v>0</v>
      </c>
    </row>
    <row r="40" spans="1:6" x14ac:dyDescent="0.25">
      <c r="A40" s="43" t="s">
        <v>71</v>
      </c>
      <c r="B40" s="42">
        <v>0</v>
      </c>
      <c r="C40" s="42">
        <v>0</v>
      </c>
      <c r="D40" s="43" t="s">
        <v>72</v>
      </c>
      <c r="E40" s="42">
        <v>0</v>
      </c>
      <c r="F40" s="42">
        <v>0</v>
      </c>
    </row>
    <row r="41" spans="1:6" x14ac:dyDescent="0.25">
      <c r="A41" s="41" t="s">
        <v>73</v>
      </c>
      <c r="B41" s="42">
        <f>SUM(B42:B45)</f>
        <v>0</v>
      </c>
      <c r="C41" s="42">
        <f>SUM(C42:C45)</f>
        <v>0</v>
      </c>
      <c r="D41" s="43" t="s">
        <v>74</v>
      </c>
      <c r="E41" s="42">
        <v>0</v>
      </c>
      <c r="F41" s="42">
        <v>0</v>
      </c>
    </row>
    <row r="42" spans="1:6" x14ac:dyDescent="0.25">
      <c r="A42" s="43" t="s">
        <v>75</v>
      </c>
      <c r="B42" s="42">
        <v>0</v>
      </c>
      <c r="C42" s="42">
        <v>0</v>
      </c>
      <c r="D42" s="41" t="s">
        <v>76</v>
      </c>
      <c r="E42" s="42">
        <f>SUM(E43:E45)</f>
        <v>5470.02</v>
      </c>
      <c r="F42" s="42">
        <f>SUM(F43:F45)</f>
        <v>5470.02</v>
      </c>
    </row>
    <row r="43" spans="1:6" x14ac:dyDescent="0.25">
      <c r="A43" s="43" t="s">
        <v>77</v>
      </c>
      <c r="B43" s="42">
        <v>0</v>
      </c>
      <c r="C43" s="42">
        <v>0</v>
      </c>
      <c r="D43" s="43" t="s">
        <v>78</v>
      </c>
      <c r="E43" s="141">
        <v>5470.02</v>
      </c>
      <c r="F43" s="141">
        <v>5470.02</v>
      </c>
    </row>
    <row r="44" spans="1:6" x14ac:dyDescent="0.25">
      <c r="A44" s="43" t="s">
        <v>79</v>
      </c>
      <c r="B44" s="42">
        <v>0</v>
      </c>
      <c r="C44" s="42">
        <v>0</v>
      </c>
      <c r="D44" s="43" t="s">
        <v>80</v>
      </c>
      <c r="E44" s="42">
        <v>0</v>
      </c>
      <c r="F44" s="42">
        <v>0</v>
      </c>
    </row>
    <row r="45" spans="1:6" x14ac:dyDescent="0.25">
      <c r="A45" s="43" t="s">
        <v>81</v>
      </c>
      <c r="B45" s="42">
        <v>0</v>
      </c>
      <c r="C45" s="42">
        <v>0</v>
      </c>
      <c r="D45" s="43" t="s">
        <v>82</v>
      </c>
      <c r="E45" s="42">
        <v>0</v>
      </c>
      <c r="F45" s="42">
        <v>0</v>
      </c>
    </row>
    <row r="46" spans="1:6" x14ac:dyDescent="0.25">
      <c r="A46" s="40"/>
      <c r="B46" s="44"/>
      <c r="C46" s="44"/>
      <c r="D46" s="40"/>
      <c r="E46" s="44"/>
      <c r="F46" s="44"/>
    </row>
    <row r="47" spans="1:6" x14ac:dyDescent="0.25">
      <c r="A47" s="3" t="s">
        <v>83</v>
      </c>
      <c r="B47" s="151">
        <f>B9+B17+B25+B31+B37+B38+B41</f>
        <v>5855765.6799999997</v>
      </c>
      <c r="C47" s="151">
        <f>C9+C17+C25+C31+C37+C38+C41</f>
        <v>2161143.6399999997</v>
      </c>
      <c r="D47" s="2" t="s">
        <v>84</v>
      </c>
      <c r="E47" s="151">
        <f>E9+E19+E23+E26+E27+E31+E38+E42</f>
        <v>1201454.2300000002</v>
      </c>
      <c r="F47" s="151">
        <f>F9+F19+F23+F26+F27+F31+F38+F42</f>
        <v>1287382.0100000002</v>
      </c>
    </row>
    <row r="48" spans="1:6" x14ac:dyDescent="0.25">
      <c r="A48" s="40"/>
      <c r="B48" s="44"/>
      <c r="C48" s="44"/>
      <c r="D48" s="40"/>
      <c r="E48" s="44"/>
      <c r="F48" s="44"/>
    </row>
    <row r="49" spans="1:6" x14ac:dyDescent="0.25">
      <c r="A49" s="2" t="s">
        <v>85</v>
      </c>
      <c r="B49" s="44"/>
      <c r="C49" s="44"/>
      <c r="D49" s="2" t="s">
        <v>86</v>
      </c>
      <c r="E49" s="44"/>
      <c r="F49" s="44"/>
    </row>
    <row r="50" spans="1:6" x14ac:dyDescent="0.25">
      <c r="A50" s="41" t="s">
        <v>87</v>
      </c>
      <c r="B50" s="141">
        <v>0</v>
      </c>
      <c r="C50" s="141">
        <v>0</v>
      </c>
      <c r="D50" s="41" t="s">
        <v>88</v>
      </c>
      <c r="E50" s="42">
        <v>0</v>
      </c>
      <c r="F50" s="42">
        <v>0</v>
      </c>
    </row>
    <row r="51" spans="1:6" x14ac:dyDescent="0.25">
      <c r="A51" s="41" t="s">
        <v>89</v>
      </c>
      <c r="B51" s="141">
        <v>0</v>
      </c>
      <c r="C51" s="141">
        <v>0</v>
      </c>
      <c r="D51" s="41" t="s">
        <v>90</v>
      </c>
      <c r="E51" s="42">
        <v>0</v>
      </c>
      <c r="F51" s="42">
        <v>0</v>
      </c>
    </row>
    <row r="52" spans="1:6" x14ac:dyDescent="0.25">
      <c r="A52" s="41" t="s">
        <v>91</v>
      </c>
      <c r="B52" s="141">
        <v>4892356.93</v>
      </c>
      <c r="C52" s="141">
        <v>4892356.93</v>
      </c>
      <c r="D52" s="41" t="s">
        <v>92</v>
      </c>
      <c r="E52" s="42">
        <v>0</v>
      </c>
      <c r="F52" s="42">
        <v>0</v>
      </c>
    </row>
    <row r="53" spans="1:6" x14ac:dyDescent="0.25">
      <c r="A53" s="41" t="s">
        <v>93</v>
      </c>
      <c r="B53" s="141">
        <v>3790315.18</v>
      </c>
      <c r="C53" s="141">
        <v>3269753.58</v>
      </c>
      <c r="D53" s="41" t="s">
        <v>94</v>
      </c>
      <c r="E53" s="42">
        <v>0</v>
      </c>
      <c r="F53" s="42">
        <v>0</v>
      </c>
    </row>
    <row r="54" spans="1:6" x14ac:dyDescent="0.25">
      <c r="A54" s="41" t="s">
        <v>95</v>
      </c>
      <c r="B54" s="141">
        <v>72771</v>
      </c>
      <c r="C54" s="141">
        <v>72771</v>
      </c>
      <c r="D54" s="41" t="s">
        <v>96</v>
      </c>
      <c r="E54" s="42">
        <v>0</v>
      </c>
      <c r="F54" s="42">
        <v>0</v>
      </c>
    </row>
    <row r="55" spans="1:6" x14ac:dyDescent="0.25">
      <c r="A55" s="41" t="s">
        <v>97</v>
      </c>
      <c r="B55" s="141">
        <v>-2703777.18</v>
      </c>
      <c r="C55" s="141">
        <v>-2703777.18</v>
      </c>
      <c r="D55" s="45" t="s">
        <v>98</v>
      </c>
      <c r="E55" s="42">
        <v>0</v>
      </c>
      <c r="F55" s="42">
        <v>0</v>
      </c>
    </row>
    <row r="56" spans="1:6" x14ac:dyDescent="0.25">
      <c r="A56" s="41" t="s">
        <v>99</v>
      </c>
      <c r="B56" s="141">
        <v>0</v>
      </c>
      <c r="C56" s="141">
        <v>0</v>
      </c>
      <c r="D56" s="40"/>
      <c r="E56" s="44"/>
      <c r="F56" s="44"/>
    </row>
    <row r="57" spans="1:6" x14ac:dyDescent="0.25">
      <c r="A57" s="41" t="s">
        <v>100</v>
      </c>
      <c r="B57" s="141">
        <v>0</v>
      </c>
      <c r="C57" s="141">
        <v>0</v>
      </c>
      <c r="D57" s="2" t="s">
        <v>101</v>
      </c>
      <c r="E57" s="151">
        <f>SUM(E50:E55)</f>
        <v>0</v>
      </c>
      <c r="F57" s="151">
        <f>SUM(F50:F55)</f>
        <v>0</v>
      </c>
    </row>
    <row r="58" spans="1:6" x14ac:dyDescent="0.25">
      <c r="A58" s="41" t="s">
        <v>102</v>
      </c>
      <c r="B58" s="141">
        <v>0</v>
      </c>
      <c r="C58" s="141">
        <v>0</v>
      </c>
      <c r="D58" s="40"/>
      <c r="E58" s="44"/>
      <c r="F58" s="44"/>
    </row>
    <row r="59" spans="1:6" x14ac:dyDescent="0.25">
      <c r="A59" s="40"/>
      <c r="B59" s="152"/>
      <c r="C59" s="152"/>
      <c r="D59" s="2" t="s">
        <v>103</v>
      </c>
      <c r="E59" s="151">
        <f>E47+E57</f>
        <v>1201454.2300000002</v>
      </c>
      <c r="F59" s="151">
        <f>F47+F57</f>
        <v>1287382.0100000002</v>
      </c>
    </row>
    <row r="60" spans="1:6" x14ac:dyDescent="0.25">
      <c r="A60" s="3" t="s">
        <v>104</v>
      </c>
      <c r="B60" s="151">
        <f>SUM(B50:B58)</f>
        <v>6051665.9299999997</v>
      </c>
      <c r="C60" s="151">
        <f>SUM(C50:C58)</f>
        <v>5531104.3300000001</v>
      </c>
      <c r="D60" s="40"/>
      <c r="E60" s="44"/>
      <c r="F60" s="44"/>
    </row>
    <row r="61" spans="1:6" x14ac:dyDescent="0.25">
      <c r="A61" s="40"/>
      <c r="B61" s="44"/>
      <c r="C61" s="44"/>
      <c r="D61" s="145" t="s">
        <v>105</v>
      </c>
      <c r="E61" s="44"/>
      <c r="F61" s="44"/>
    </row>
    <row r="62" spans="1:6" x14ac:dyDescent="0.25">
      <c r="A62" s="3" t="s">
        <v>106</v>
      </c>
      <c r="B62" s="151">
        <f>SUM(B47+B60)</f>
        <v>11907431.609999999</v>
      </c>
      <c r="C62" s="151">
        <f>SUM(C47+C60)</f>
        <v>7692247.9699999997</v>
      </c>
      <c r="D62" s="40"/>
      <c r="E62" s="44"/>
      <c r="F62" s="44"/>
    </row>
    <row r="63" spans="1:6" x14ac:dyDescent="0.25">
      <c r="A63" s="40"/>
      <c r="B63" s="40"/>
      <c r="C63" s="40"/>
      <c r="D63" s="146" t="s">
        <v>107</v>
      </c>
      <c r="E63" s="42">
        <f>SUM(E64:E66)</f>
        <v>1560119.94</v>
      </c>
      <c r="F63" s="42">
        <f>SUM(F64:F66)</f>
        <v>1560119.94</v>
      </c>
    </row>
    <row r="64" spans="1:6" x14ac:dyDescent="0.25">
      <c r="A64" s="40"/>
      <c r="B64" s="40"/>
      <c r="C64" s="40"/>
      <c r="D64" s="41" t="s">
        <v>108</v>
      </c>
      <c r="E64" s="141">
        <v>1560119.94</v>
      </c>
      <c r="F64" s="141">
        <v>1560119.94</v>
      </c>
    </row>
    <row r="65" spans="1:6" x14ac:dyDescent="0.25">
      <c r="A65" s="40"/>
      <c r="B65" s="40"/>
      <c r="C65" s="40"/>
      <c r="D65" s="45" t="s">
        <v>109</v>
      </c>
      <c r="E65" s="141">
        <v>0</v>
      </c>
      <c r="F65" s="141">
        <v>0</v>
      </c>
    </row>
    <row r="66" spans="1:6" x14ac:dyDescent="0.25">
      <c r="A66" s="40"/>
      <c r="B66" s="40"/>
      <c r="C66" s="40"/>
      <c r="D66" s="41" t="s">
        <v>110</v>
      </c>
      <c r="E66" s="141">
        <v>0</v>
      </c>
      <c r="F66" s="141">
        <v>0</v>
      </c>
    </row>
    <row r="67" spans="1:6" x14ac:dyDescent="0.25">
      <c r="A67" s="40"/>
      <c r="B67" s="40"/>
      <c r="C67" s="40"/>
      <c r="D67" s="40"/>
      <c r="E67" s="152"/>
      <c r="F67" s="152"/>
    </row>
    <row r="68" spans="1:6" x14ac:dyDescent="0.25">
      <c r="A68" s="40"/>
      <c r="B68" s="40"/>
      <c r="C68" s="40"/>
      <c r="D68" s="146" t="s">
        <v>111</v>
      </c>
      <c r="E68" s="42">
        <f>SUM(E69:E73)</f>
        <v>9145857.4399999995</v>
      </c>
      <c r="F68" s="42">
        <f>SUM(F69:F73)</f>
        <v>4844746.0199999996</v>
      </c>
    </row>
    <row r="69" spans="1:6" x14ac:dyDescent="0.25">
      <c r="A69" s="46"/>
      <c r="B69" s="40"/>
      <c r="C69" s="40"/>
      <c r="D69" s="41" t="s">
        <v>112</v>
      </c>
      <c r="E69" s="141">
        <v>4301111.42</v>
      </c>
      <c r="F69" s="141">
        <v>1040017.75</v>
      </c>
    </row>
    <row r="70" spans="1:6" x14ac:dyDescent="0.25">
      <c r="A70" s="46"/>
      <c r="B70" s="40"/>
      <c r="C70" s="40"/>
      <c r="D70" s="41" t="s">
        <v>113</v>
      </c>
      <c r="E70" s="141">
        <v>4844746.0199999996</v>
      </c>
      <c r="F70" s="141">
        <v>3804728.27</v>
      </c>
    </row>
    <row r="71" spans="1:6" x14ac:dyDescent="0.25">
      <c r="A71" s="46"/>
      <c r="B71" s="40"/>
      <c r="C71" s="40"/>
      <c r="D71" s="41" t="s">
        <v>114</v>
      </c>
      <c r="E71" s="141">
        <v>0</v>
      </c>
      <c r="F71" s="141">
        <v>0</v>
      </c>
    </row>
    <row r="72" spans="1:6" x14ac:dyDescent="0.25">
      <c r="A72" s="46"/>
      <c r="B72" s="40"/>
      <c r="C72" s="40"/>
      <c r="D72" s="41" t="s">
        <v>115</v>
      </c>
      <c r="E72" s="141">
        <v>0</v>
      </c>
      <c r="F72" s="141">
        <v>0</v>
      </c>
    </row>
    <row r="73" spans="1:6" x14ac:dyDescent="0.25">
      <c r="A73" s="46"/>
      <c r="B73" s="40"/>
      <c r="C73" s="40"/>
      <c r="D73" s="41" t="s">
        <v>116</v>
      </c>
      <c r="E73" s="141">
        <v>0</v>
      </c>
      <c r="F73" s="141">
        <v>0</v>
      </c>
    </row>
    <row r="74" spans="1:6" x14ac:dyDescent="0.25">
      <c r="A74" s="46"/>
      <c r="B74" s="40"/>
      <c r="C74" s="40"/>
      <c r="D74" s="40"/>
      <c r="E74" s="152"/>
      <c r="F74" s="152"/>
    </row>
    <row r="75" spans="1:6" x14ac:dyDescent="0.25">
      <c r="A75" s="46"/>
      <c r="B75" s="40"/>
      <c r="C75" s="40"/>
      <c r="D75" s="146" t="s">
        <v>117</v>
      </c>
      <c r="E75" s="42">
        <f>E76+E77</f>
        <v>0</v>
      </c>
      <c r="F75" s="42">
        <f>F76+F77</f>
        <v>0</v>
      </c>
    </row>
    <row r="76" spans="1:6" x14ac:dyDescent="0.25">
      <c r="A76" s="46"/>
      <c r="B76" s="40"/>
      <c r="C76" s="40"/>
      <c r="D76" s="41" t="s">
        <v>118</v>
      </c>
      <c r="E76" s="42">
        <v>0</v>
      </c>
      <c r="F76" s="42">
        <v>0</v>
      </c>
    </row>
    <row r="77" spans="1:6" x14ac:dyDescent="0.25">
      <c r="A77" s="46"/>
      <c r="B77" s="40"/>
      <c r="C77" s="40"/>
      <c r="D77" s="41" t="s">
        <v>119</v>
      </c>
      <c r="E77" s="42">
        <v>0</v>
      </c>
      <c r="F77" s="42">
        <v>0</v>
      </c>
    </row>
    <row r="78" spans="1:6" x14ac:dyDescent="0.25">
      <c r="A78" s="46"/>
      <c r="B78" s="40"/>
      <c r="C78" s="40"/>
      <c r="D78" s="40"/>
      <c r="E78" s="44"/>
      <c r="F78" s="44"/>
    </row>
    <row r="79" spans="1:6" x14ac:dyDescent="0.25">
      <c r="A79" s="46"/>
      <c r="B79" s="40"/>
      <c r="C79" s="40"/>
      <c r="D79" s="2" t="s">
        <v>120</v>
      </c>
      <c r="E79" s="151">
        <f>E63+E68+E75</f>
        <v>10705977.379999999</v>
      </c>
      <c r="F79" s="151">
        <f>F63+F68+F75</f>
        <v>6404865.959999999</v>
      </c>
    </row>
    <row r="80" spans="1:6" x14ac:dyDescent="0.25">
      <c r="A80" s="46"/>
      <c r="B80" s="40"/>
      <c r="C80" s="40"/>
      <c r="D80" s="40"/>
      <c r="E80" s="44"/>
      <c r="F80" s="44"/>
    </row>
    <row r="81" spans="1:6" x14ac:dyDescent="0.25">
      <c r="A81" s="46"/>
      <c r="B81" s="40"/>
      <c r="C81" s="40"/>
      <c r="D81" s="2" t="s">
        <v>121</v>
      </c>
      <c r="E81" s="151">
        <f>E59+E79</f>
        <v>11907431.609999999</v>
      </c>
      <c r="F81" s="151">
        <f>F59+F79</f>
        <v>7692247.9699999988</v>
      </c>
    </row>
    <row r="82" spans="1:6" x14ac:dyDescent="0.25">
      <c r="A82" s="47"/>
      <c r="B82" s="48"/>
      <c r="C82" s="48"/>
      <c r="D82" s="48"/>
      <c r="E82" s="49"/>
      <c r="F82" s="49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44:F45 E67:F68 B9:C9 B17:C17 B59:C62 E50:F63 E19:F42 B25:C49 E9:F9 E74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30 B60:C62 E19:F42 E44:F46 E68:F68 E75:F81 E48:F63 F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85" zoomScaleNormal="8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5" t="s">
        <v>447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448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x14ac:dyDescent="0.25">
      <c r="A5" s="188" t="s">
        <v>449</v>
      </c>
      <c r="B5" s="189"/>
      <c r="C5" s="189"/>
      <c r="D5" s="189"/>
      <c r="E5" s="189"/>
      <c r="F5" s="189"/>
      <c r="G5" s="190"/>
    </row>
    <row r="6" spans="1:7" ht="30" x14ac:dyDescent="0.25">
      <c r="A6" s="120" t="s">
        <v>579</v>
      </c>
      <c r="B6" s="6" t="s">
        <v>580</v>
      </c>
      <c r="C6" s="28" t="s">
        <v>558</v>
      </c>
      <c r="D6" s="28" t="s">
        <v>559</v>
      </c>
      <c r="E6" s="28" t="s">
        <v>560</v>
      </c>
      <c r="F6" s="28" t="s">
        <v>561</v>
      </c>
      <c r="G6" s="28" t="s">
        <v>562</v>
      </c>
    </row>
    <row r="7" spans="1:7" ht="15.75" customHeight="1" x14ac:dyDescent="0.25">
      <c r="A7" s="22" t="s">
        <v>563</v>
      </c>
      <c r="B7" s="173">
        <f>SUM(B8:B19)</f>
        <v>0</v>
      </c>
      <c r="C7" s="173">
        <f t="shared" ref="C7:G7" si="0">SUM(C8:C19)</f>
        <v>0</v>
      </c>
      <c r="D7" s="173">
        <f t="shared" si="0"/>
        <v>0</v>
      </c>
      <c r="E7" s="173">
        <f t="shared" si="0"/>
        <v>18754248.629999999</v>
      </c>
      <c r="F7" s="173">
        <f t="shared" si="0"/>
        <v>19033136.41</v>
      </c>
      <c r="G7" s="173">
        <f t="shared" si="0"/>
        <v>27912419.050000001</v>
      </c>
    </row>
    <row r="8" spans="1:7" x14ac:dyDescent="0.25">
      <c r="A8" s="51" t="s">
        <v>564</v>
      </c>
      <c r="B8" s="170"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</row>
    <row r="9" spans="1:7" ht="15.75" customHeight="1" x14ac:dyDescent="0.25">
      <c r="A9" s="51" t="s">
        <v>565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</row>
    <row r="10" spans="1:7" x14ac:dyDescent="0.25">
      <c r="A10" s="51" t="s">
        <v>487</v>
      </c>
      <c r="B10" s="170">
        <v>0</v>
      </c>
      <c r="C10" s="170">
        <v>0</v>
      </c>
      <c r="D10" s="170">
        <v>0</v>
      </c>
      <c r="E10" s="170">
        <v>0</v>
      </c>
      <c r="F10" s="170">
        <v>0</v>
      </c>
      <c r="G10" s="170">
        <v>0</v>
      </c>
    </row>
    <row r="11" spans="1:7" x14ac:dyDescent="0.25">
      <c r="A11" s="51" t="s">
        <v>488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</row>
    <row r="12" spans="1:7" x14ac:dyDescent="0.25">
      <c r="A12" s="51" t="s">
        <v>566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</row>
    <row r="13" spans="1:7" x14ac:dyDescent="0.25">
      <c r="A13" s="51" t="s">
        <v>567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</row>
    <row r="14" spans="1:7" x14ac:dyDescent="0.25">
      <c r="A14" s="52" t="s">
        <v>491</v>
      </c>
      <c r="B14" s="170">
        <v>0</v>
      </c>
      <c r="C14" s="170">
        <v>0</v>
      </c>
      <c r="D14" s="170">
        <v>0</v>
      </c>
      <c r="E14" s="170">
        <v>2005595.12</v>
      </c>
      <c r="F14" s="170">
        <v>2251252.56</v>
      </c>
      <c r="G14" s="42">
        <v>2455595.7000000002</v>
      </c>
    </row>
    <row r="15" spans="1:7" x14ac:dyDescent="0.25">
      <c r="A15" s="51" t="s">
        <v>492</v>
      </c>
      <c r="B15" s="170">
        <v>0</v>
      </c>
      <c r="C15" s="170">
        <v>0</v>
      </c>
      <c r="D15" s="170">
        <v>0</v>
      </c>
      <c r="E15" s="170">
        <v>0</v>
      </c>
      <c r="F15" s="170">
        <v>0</v>
      </c>
      <c r="G15" s="42">
        <v>0</v>
      </c>
    </row>
    <row r="16" spans="1:7" x14ac:dyDescent="0.25">
      <c r="A16" s="51" t="s">
        <v>568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42">
        <v>0</v>
      </c>
    </row>
    <row r="17" spans="1:7" x14ac:dyDescent="0.25">
      <c r="A17" s="51" t="s">
        <v>494</v>
      </c>
      <c r="B17" s="170">
        <v>0</v>
      </c>
      <c r="C17" s="170">
        <v>0</v>
      </c>
      <c r="D17" s="170">
        <v>0</v>
      </c>
      <c r="E17" s="170">
        <v>16748653.51</v>
      </c>
      <c r="F17" s="170">
        <v>16781883.850000001</v>
      </c>
      <c r="G17" s="42">
        <v>25456823.350000001</v>
      </c>
    </row>
    <row r="18" spans="1:7" x14ac:dyDescent="0.25">
      <c r="A18" s="51" t="s">
        <v>569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</row>
    <row r="19" spans="1:7" x14ac:dyDescent="0.25">
      <c r="A19" s="79" t="s">
        <v>570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</row>
    <row r="20" spans="1:7" x14ac:dyDescent="0.25">
      <c r="A20" s="51" t="s">
        <v>578</v>
      </c>
      <c r="B20" s="170"/>
      <c r="C20" s="170"/>
      <c r="D20" s="170"/>
      <c r="E20" s="170"/>
      <c r="F20" s="170"/>
      <c r="G20" s="170"/>
    </row>
    <row r="21" spans="1:7" x14ac:dyDescent="0.25">
      <c r="A21" s="3" t="s">
        <v>571</v>
      </c>
      <c r="B21" s="173">
        <f>SUM(B22:B26)</f>
        <v>0</v>
      </c>
      <c r="C21" s="173">
        <f t="shared" ref="C21:G21" si="1">SUM(C22:C26)</f>
        <v>0</v>
      </c>
      <c r="D21" s="173">
        <f t="shared" si="1"/>
        <v>0</v>
      </c>
      <c r="E21" s="173">
        <f t="shared" si="1"/>
        <v>0</v>
      </c>
      <c r="F21" s="173">
        <f t="shared" si="1"/>
        <v>0</v>
      </c>
      <c r="G21" s="173">
        <f t="shared" si="1"/>
        <v>0</v>
      </c>
    </row>
    <row r="22" spans="1:7" x14ac:dyDescent="0.25">
      <c r="A22" s="51" t="s">
        <v>572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1" t="s">
        <v>573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x14ac:dyDescent="0.25">
      <c r="A24" s="51" t="s">
        <v>499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ht="30" x14ac:dyDescent="0.25">
      <c r="A25" s="52" t="s">
        <v>500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52" t="s">
        <v>574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</row>
    <row r="27" spans="1:7" x14ac:dyDescent="0.25">
      <c r="A27" s="68" t="s">
        <v>578</v>
      </c>
      <c r="B27" s="174"/>
      <c r="C27" s="174"/>
      <c r="D27" s="174"/>
      <c r="E27" s="174"/>
      <c r="F27" s="174"/>
      <c r="G27" s="174"/>
    </row>
    <row r="28" spans="1:7" x14ac:dyDescent="0.25">
      <c r="A28" s="3" t="s">
        <v>575</v>
      </c>
      <c r="B28" s="173">
        <f>SUM(B29)</f>
        <v>0</v>
      </c>
      <c r="C28" s="173">
        <f t="shared" ref="C28:G28" si="2">SUM(C29)</f>
        <v>0</v>
      </c>
      <c r="D28" s="173">
        <f t="shared" si="2"/>
        <v>0</v>
      </c>
      <c r="E28" s="173">
        <f t="shared" si="2"/>
        <v>0</v>
      </c>
      <c r="F28" s="173">
        <f t="shared" si="2"/>
        <v>0</v>
      </c>
      <c r="G28" s="173">
        <f t="shared" si="2"/>
        <v>0</v>
      </c>
    </row>
    <row r="29" spans="1:7" x14ac:dyDescent="0.25">
      <c r="A29" s="51" t="s">
        <v>576</v>
      </c>
      <c r="B29" s="174">
        <v>0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</row>
    <row r="30" spans="1:7" x14ac:dyDescent="0.25">
      <c r="A30" s="40" t="s">
        <v>578</v>
      </c>
      <c r="B30" s="175"/>
      <c r="C30" s="175"/>
      <c r="D30" s="175"/>
      <c r="E30" s="175"/>
      <c r="F30" s="175"/>
      <c r="G30" s="175"/>
    </row>
    <row r="31" spans="1:7" ht="14.45" customHeight="1" x14ac:dyDescent="0.25">
      <c r="A31" s="3" t="s">
        <v>577</v>
      </c>
      <c r="B31" s="173">
        <f>B21+B7+B28</f>
        <v>0</v>
      </c>
      <c r="C31" s="173">
        <f t="shared" ref="C31:G31" si="3">C21+C7+C28</f>
        <v>0</v>
      </c>
      <c r="D31" s="173">
        <f t="shared" si="3"/>
        <v>0</v>
      </c>
      <c r="E31" s="173">
        <f t="shared" si="3"/>
        <v>18754248.629999999</v>
      </c>
      <c r="F31" s="173">
        <f t="shared" si="3"/>
        <v>19033136.41</v>
      </c>
      <c r="G31" s="173">
        <f t="shared" si="3"/>
        <v>27912419.050000001</v>
      </c>
    </row>
    <row r="32" spans="1:7" ht="14.45" customHeight="1" x14ac:dyDescent="0.25">
      <c r="A32" s="40"/>
      <c r="B32" s="122"/>
      <c r="C32" s="122"/>
      <c r="D32" s="122"/>
      <c r="E32" s="122"/>
      <c r="F32" s="122"/>
      <c r="G32" s="122"/>
    </row>
    <row r="33" spans="1:7" x14ac:dyDescent="0.25">
      <c r="A33" s="125" t="s">
        <v>291</v>
      </c>
      <c r="B33" s="46"/>
      <c r="C33" s="46"/>
      <c r="D33" s="46"/>
      <c r="E33" s="46"/>
      <c r="F33" s="46"/>
      <c r="G33" s="46"/>
    </row>
    <row r="34" spans="1:7" ht="30" x14ac:dyDescent="0.25">
      <c r="A34" s="123" t="s">
        <v>464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</row>
    <row r="35" spans="1:7" ht="30" x14ac:dyDescent="0.25">
      <c r="A35" s="123" t="s">
        <v>293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</row>
    <row r="36" spans="1:7" x14ac:dyDescent="0.25">
      <c r="A36" s="125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7"/>
      <c r="B37" s="47"/>
      <c r="C37" s="47"/>
      <c r="D37" s="47"/>
      <c r="E37" s="47"/>
      <c r="F37" s="47"/>
      <c r="G37" s="47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G14:G17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 B14:D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85" zoomScaleNormal="85" workbookViewId="0">
      <selection activeCell="G8" sqref="G8:G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22.140625" customWidth="1"/>
  </cols>
  <sheetData>
    <row r="1" spans="1:7" ht="41.1" customHeight="1" x14ac:dyDescent="0.25">
      <c r="A1" s="185" t="s">
        <v>466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467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x14ac:dyDescent="0.25">
      <c r="A5" s="188" t="s">
        <v>449</v>
      </c>
      <c r="B5" s="189"/>
      <c r="C5" s="189"/>
      <c r="D5" s="189"/>
      <c r="E5" s="189"/>
      <c r="F5" s="189"/>
      <c r="G5" s="190"/>
    </row>
    <row r="6" spans="1:7" ht="30" x14ac:dyDescent="0.25">
      <c r="A6" s="120" t="s">
        <v>579</v>
      </c>
      <c r="B6" s="6" t="s">
        <v>580</v>
      </c>
      <c r="C6" s="28" t="s">
        <v>558</v>
      </c>
      <c r="D6" s="28" t="s">
        <v>559</v>
      </c>
      <c r="E6" s="28" t="s">
        <v>560</v>
      </c>
      <c r="F6" s="28" t="s">
        <v>561</v>
      </c>
      <c r="G6" s="28" t="s">
        <v>562</v>
      </c>
    </row>
    <row r="7" spans="1:7" ht="15.75" customHeight="1" x14ac:dyDescent="0.25">
      <c r="A7" s="22" t="s">
        <v>469</v>
      </c>
      <c r="B7" s="173">
        <f t="shared" ref="B7:G7" si="0">SUM(B8:B16)</f>
        <v>0</v>
      </c>
      <c r="C7" s="173">
        <f t="shared" si="0"/>
        <v>0</v>
      </c>
      <c r="D7" s="173">
        <f t="shared" si="0"/>
        <v>0</v>
      </c>
      <c r="E7" s="173">
        <f t="shared" si="0"/>
        <v>-11250280.590000002</v>
      </c>
      <c r="F7" s="173">
        <f t="shared" si="0"/>
        <v>-18706073.870000001</v>
      </c>
      <c r="G7" s="173">
        <f t="shared" si="0"/>
        <v>-21440024.579999998</v>
      </c>
    </row>
    <row r="8" spans="1:7" x14ac:dyDescent="0.25">
      <c r="A8" s="51" t="s">
        <v>581</v>
      </c>
      <c r="B8" s="170">
        <v>0</v>
      </c>
      <c r="C8" s="170">
        <v>0</v>
      </c>
      <c r="D8" s="170">
        <v>0</v>
      </c>
      <c r="E8" s="170">
        <v>-9101122.6400000006</v>
      </c>
      <c r="F8" s="170">
        <v>-14315865.970000001</v>
      </c>
      <c r="G8" s="42">
        <v>-16558313.970000001</v>
      </c>
    </row>
    <row r="9" spans="1:7" ht="15.75" customHeight="1" x14ac:dyDescent="0.25">
      <c r="A9" s="51" t="s">
        <v>582</v>
      </c>
      <c r="B9" s="170">
        <v>0</v>
      </c>
      <c r="C9" s="170">
        <v>0</v>
      </c>
      <c r="D9" s="170">
        <v>0</v>
      </c>
      <c r="E9" s="170">
        <v>-717433.01</v>
      </c>
      <c r="F9" s="170">
        <v>-1344599.34</v>
      </c>
      <c r="G9" s="42">
        <v>-1146643.94</v>
      </c>
    </row>
    <row r="10" spans="1:7" x14ac:dyDescent="0.25">
      <c r="A10" s="51" t="s">
        <v>472</v>
      </c>
      <c r="B10" s="170">
        <v>0</v>
      </c>
      <c r="C10" s="170">
        <v>0</v>
      </c>
      <c r="D10" s="170">
        <v>0</v>
      </c>
      <c r="E10" s="170">
        <v>-635634.1</v>
      </c>
      <c r="F10" s="170">
        <v>-1422938.13</v>
      </c>
      <c r="G10" s="42">
        <v>-2848770.78</v>
      </c>
    </row>
    <row r="11" spans="1:7" x14ac:dyDescent="0.25">
      <c r="A11" s="51" t="s">
        <v>473</v>
      </c>
      <c r="B11" s="170">
        <v>0</v>
      </c>
      <c r="C11" s="170">
        <v>0</v>
      </c>
      <c r="D11" s="170">
        <v>0</v>
      </c>
      <c r="E11" s="170">
        <v>-272937.32</v>
      </c>
      <c r="F11" s="170">
        <v>-411286.11</v>
      </c>
      <c r="G11" s="42">
        <v>-559934.65</v>
      </c>
    </row>
    <row r="12" spans="1:7" x14ac:dyDescent="0.25">
      <c r="A12" s="51" t="s">
        <v>583</v>
      </c>
      <c r="B12" s="170">
        <v>0</v>
      </c>
      <c r="C12" s="170">
        <v>0</v>
      </c>
      <c r="D12" s="170">
        <v>0</v>
      </c>
      <c r="E12" s="170">
        <v>-140956.38</v>
      </c>
      <c r="F12" s="170">
        <v>-989603.79</v>
      </c>
      <c r="G12" s="42">
        <v>0</v>
      </c>
    </row>
    <row r="13" spans="1:7" x14ac:dyDescent="0.25">
      <c r="A13" s="51" t="s">
        <v>475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42">
        <v>0</v>
      </c>
    </row>
    <row r="14" spans="1:7" x14ac:dyDescent="0.25">
      <c r="A14" s="52" t="s">
        <v>476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42">
        <v>0</v>
      </c>
    </row>
    <row r="15" spans="1:7" x14ac:dyDescent="0.25">
      <c r="A15" s="51" t="s">
        <v>477</v>
      </c>
      <c r="B15" s="170">
        <v>0</v>
      </c>
      <c r="C15" s="170">
        <v>0</v>
      </c>
      <c r="D15" s="170">
        <v>0</v>
      </c>
      <c r="E15" s="170">
        <v>-382197.14</v>
      </c>
      <c r="F15" s="170">
        <v>-221780.53</v>
      </c>
      <c r="G15" s="42">
        <v>-326361.24</v>
      </c>
    </row>
    <row r="16" spans="1:7" x14ac:dyDescent="0.25">
      <c r="A16" s="51" t="s">
        <v>478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42">
        <v>0</v>
      </c>
    </row>
    <row r="17" spans="1:7" x14ac:dyDescent="0.25">
      <c r="A17" s="51"/>
      <c r="B17" s="170"/>
      <c r="C17" s="170"/>
      <c r="D17" s="170"/>
      <c r="E17" s="170"/>
      <c r="F17" s="170"/>
      <c r="G17" s="170"/>
    </row>
    <row r="18" spans="1:7" x14ac:dyDescent="0.25">
      <c r="A18" s="3" t="s">
        <v>479</v>
      </c>
      <c r="B18" s="173">
        <f>SUM(B19:B27)</f>
        <v>0</v>
      </c>
      <c r="C18" s="173">
        <f t="shared" ref="C18:G18" si="1">SUM(C19:C27)</f>
        <v>0</v>
      </c>
      <c r="D18" s="173">
        <f t="shared" si="1"/>
        <v>0</v>
      </c>
      <c r="E18" s="173">
        <f t="shared" si="1"/>
        <v>0</v>
      </c>
      <c r="F18" s="173">
        <f t="shared" si="1"/>
        <v>0</v>
      </c>
      <c r="G18" s="173">
        <f t="shared" si="1"/>
        <v>0</v>
      </c>
    </row>
    <row r="19" spans="1:7" x14ac:dyDescent="0.25">
      <c r="A19" s="51" t="s">
        <v>581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</row>
    <row r="20" spans="1:7" x14ac:dyDescent="0.25">
      <c r="A20" s="51" t="s">
        <v>582</v>
      </c>
      <c r="B20" s="174">
        <v>0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</row>
    <row r="21" spans="1:7" x14ac:dyDescent="0.25">
      <c r="A21" s="51" t="s">
        <v>472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7" x14ac:dyDescent="0.25">
      <c r="A22" s="51" t="s">
        <v>473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2" t="s">
        <v>583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x14ac:dyDescent="0.25">
      <c r="A24" s="52" t="s">
        <v>475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x14ac:dyDescent="0.25">
      <c r="A25" s="52" t="s">
        <v>476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52" t="s">
        <v>480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</row>
    <row r="27" spans="1:7" x14ac:dyDescent="0.25">
      <c r="A27" s="52" t="s">
        <v>478</v>
      </c>
      <c r="B27" s="174">
        <v>0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</row>
    <row r="28" spans="1:7" x14ac:dyDescent="0.25">
      <c r="A28" s="40" t="s">
        <v>578</v>
      </c>
      <c r="B28" s="175"/>
      <c r="C28" s="175"/>
      <c r="D28" s="175"/>
      <c r="E28" s="175"/>
      <c r="F28" s="175"/>
      <c r="G28" s="175"/>
    </row>
    <row r="29" spans="1:7" ht="14.45" customHeight="1" x14ac:dyDescent="0.25">
      <c r="A29" s="3" t="s">
        <v>481</v>
      </c>
      <c r="B29" s="173">
        <f>B18+B7</f>
        <v>0</v>
      </c>
      <c r="C29" s="173">
        <f t="shared" ref="C29:G29" si="2">C18+C7</f>
        <v>0</v>
      </c>
      <c r="D29" s="173">
        <f t="shared" si="2"/>
        <v>0</v>
      </c>
      <c r="E29" s="173">
        <f t="shared" si="2"/>
        <v>-11250280.590000002</v>
      </c>
      <c r="F29" s="173">
        <f t="shared" si="2"/>
        <v>-18706073.870000001</v>
      </c>
      <c r="G29" s="173">
        <f t="shared" si="2"/>
        <v>-21440024.579999998</v>
      </c>
    </row>
    <row r="30" spans="1:7" x14ac:dyDescent="0.25">
      <c r="A30" s="47"/>
      <c r="B30" s="47"/>
      <c r="C30" s="47"/>
      <c r="D30" s="47"/>
      <c r="E30" s="47"/>
      <c r="F30" s="47"/>
      <c r="G30" s="47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D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85" zoomScaleNormal="85" workbookViewId="0">
      <selection activeCell="G13" sqref="G13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5" t="s">
        <v>482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483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ht="30" x14ac:dyDescent="0.25">
      <c r="A5" s="120" t="s">
        <v>450</v>
      </c>
      <c r="B5" s="6" t="s">
        <v>584</v>
      </c>
      <c r="C5" s="28" t="s">
        <v>585</v>
      </c>
      <c r="D5" s="28" t="s">
        <v>586</v>
      </c>
      <c r="E5" s="28" t="s">
        <v>587</v>
      </c>
      <c r="F5" s="28" t="s">
        <v>588</v>
      </c>
      <c r="G5" s="28" t="s">
        <v>589</v>
      </c>
    </row>
    <row r="6" spans="1:7" ht="15.75" customHeight="1" x14ac:dyDescent="0.25">
      <c r="A6" s="22" t="s">
        <v>452</v>
      </c>
      <c r="B6" s="173">
        <f>SUM(B7:B18)</f>
        <v>0</v>
      </c>
      <c r="C6" s="173">
        <f t="shared" ref="C6:G6" si="0">SUM(C7:C18)</f>
        <v>0</v>
      </c>
      <c r="D6" s="173">
        <f t="shared" si="0"/>
        <v>0</v>
      </c>
      <c r="E6" s="173">
        <f t="shared" si="0"/>
        <v>18754248.629999999</v>
      </c>
      <c r="F6" s="173">
        <f t="shared" si="0"/>
        <v>19033136.41</v>
      </c>
      <c r="G6" s="173">
        <f t="shared" si="0"/>
        <v>27912419.050000001</v>
      </c>
    </row>
    <row r="7" spans="1:7" x14ac:dyDescent="0.25">
      <c r="A7" s="51" t="s">
        <v>564</v>
      </c>
      <c r="B7" s="170">
        <v>0</v>
      </c>
      <c r="C7" s="170">
        <v>0</v>
      </c>
      <c r="D7" s="170">
        <v>0</v>
      </c>
      <c r="E7" s="42">
        <v>0</v>
      </c>
      <c r="F7" s="42">
        <v>0</v>
      </c>
      <c r="G7" s="42">
        <v>0</v>
      </c>
    </row>
    <row r="8" spans="1:7" ht="15.75" customHeight="1" x14ac:dyDescent="0.25">
      <c r="A8" s="51" t="s">
        <v>565</v>
      </c>
      <c r="B8" s="170">
        <v>0</v>
      </c>
      <c r="C8" s="170">
        <v>0</v>
      </c>
      <c r="D8" s="170">
        <v>0</v>
      </c>
      <c r="E8" s="42">
        <v>0</v>
      </c>
      <c r="F8" s="42">
        <v>0</v>
      </c>
      <c r="G8" s="42">
        <v>0</v>
      </c>
    </row>
    <row r="9" spans="1:7" x14ac:dyDescent="0.25">
      <c r="A9" s="51" t="s">
        <v>487</v>
      </c>
      <c r="B9" s="170">
        <v>0</v>
      </c>
      <c r="C9" s="170">
        <v>0</v>
      </c>
      <c r="D9" s="170">
        <v>0</v>
      </c>
      <c r="E9" s="42">
        <v>0</v>
      </c>
      <c r="F9" s="42">
        <v>0</v>
      </c>
      <c r="G9" s="42">
        <v>0</v>
      </c>
    </row>
    <row r="10" spans="1:7" x14ac:dyDescent="0.25">
      <c r="A10" s="51" t="s">
        <v>488</v>
      </c>
      <c r="B10" s="170">
        <v>0</v>
      </c>
      <c r="C10" s="170">
        <v>0</v>
      </c>
      <c r="D10" s="170">
        <v>0</v>
      </c>
      <c r="E10" s="42">
        <v>0</v>
      </c>
      <c r="F10" s="42">
        <v>0</v>
      </c>
      <c r="G10" s="42">
        <v>0</v>
      </c>
    </row>
    <row r="11" spans="1:7" x14ac:dyDescent="0.25">
      <c r="A11" s="51" t="s">
        <v>566</v>
      </c>
      <c r="B11" s="170">
        <v>0</v>
      </c>
      <c r="C11" s="170">
        <v>0</v>
      </c>
      <c r="D11" s="170">
        <v>0</v>
      </c>
      <c r="E11" s="42">
        <v>0</v>
      </c>
      <c r="F11" s="42">
        <v>0</v>
      </c>
      <c r="G11" s="42">
        <v>0</v>
      </c>
    </row>
    <row r="12" spans="1:7" x14ac:dyDescent="0.25">
      <c r="A12" s="51" t="s">
        <v>567</v>
      </c>
      <c r="B12" s="170">
        <v>0</v>
      </c>
      <c r="C12" s="170">
        <v>0</v>
      </c>
      <c r="D12" s="170">
        <v>0</v>
      </c>
      <c r="E12" s="42">
        <v>0</v>
      </c>
      <c r="F12" s="42">
        <v>0</v>
      </c>
      <c r="G12" s="42">
        <v>0</v>
      </c>
    </row>
    <row r="13" spans="1:7" x14ac:dyDescent="0.25">
      <c r="A13" s="52" t="s">
        <v>491</v>
      </c>
      <c r="B13" s="170">
        <v>0</v>
      </c>
      <c r="C13" s="170">
        <v>0</v>
      </c>
      <c r="D13" s="170">
        <v>0</v>
      </c>
      <c r="E13" s="42">
        <v>2005595.12</v>
      </c>
      <c r="F13" s="42">
        <v>2251252.56</v>
      </c>
      <c r="G13" s="42">
        <v>2455595.7000000002</v>
      </c>
    </row>
    <row r="14" spans="1:7" x14ac:dyDescent="0.25">
      <c r="A14" s="51" t="s">
        <v>492</v>
      </c>
      <c r="B14" s="170">
        <v>0</v>
      </c>
      <c r="C14" s="170">
        <v>0</v>
      </c>
      <c r="D14" s="170">
        <v>0</v>
      </c>
      <c r="E14" s="42">
        <v>0</v>
      </c>
      <c r="F14" s="42">
        <v>0</v>
      </c>
      <c r="G14" s="42">
        <v>0</v>
      </c>
    </row>
    <row r="15" spans="1:7" x14ac:dyDescent="0.25">
      <c r="A15" s="51" t="s">
        <v>568</v>
      </c>
      <c r="B15" s="170">
        <v>0</v>
      </c>
      <c r="C15" s="170">
        <v>0</v>
      </c>
      <c r="D15" s="170">
        <v>0</v>
      </c>
      <c r="E15" s="42">
        <v>0</v>
      </c>
      <c r="F15" s="42">
        <v>0</v>
      </c>
      <c r="G15" s="42">
        <v>0</v>
      </c>
    </row>
    <row r="16" spans="1:7" x14ac:dyDescent="0.25">
      <c r="A16" s="51" t="s">
        <v>494</v>
      </c>
      <c r="B16" s="170">
        <v>0</v>
      </c>
      <c r="C16" s="170">
        <v>0</v>
      </c>
      <c r="D16" s="170">
        <v>0</v>
      </c>
      <c r="E16" s="42">
        <v>16748653.51</v>
      </c>
      <c r="F16" s="42">
        <v>16781883.850000001</v>
      </c>
      <c r="G16" s="42">
        <v>25456823.350000001</v>
      </c>
    </row>
    <row r="17" spans="1:7" x14ac:dyDescent="0.25">
      <c r="A17" s="51" t="s">
        <v>569</v>
      </c>
      <c r="B17" s="170">
        <v>0</v>
      </c>
      <c r="C17" s="170">
        <v>0</v>
      </c>
      <c r="D17" s="170">
        <v>0</v>
      </c>
      <c r="E17" s="42">
        <v>0</v>
      </c>
      <c r="F17" s="42">
        <v>0</v>
      </c>
      <c r="G17" s="42">
        <v>0</v>
      </c>
    </row>
    <row r="18" spans="1:7" x14ac:dyDescent="0.25">
      <c r="A18" s="79" t="s">
        <v>570</v>
      </c>
      <c r="B18" s="170">
        <v>0</v>
      </c>
      <c r="C18" s="170">
        <v>0</v>
      </c>
      <c r="D18" s="170">
        <v>0</v>
      </c>
      <c r="E18" s="42">
        <v>0</v>
      </c>
      <c r="F18" s="42">
        <v>0</v>
      </c>
      <c r="G18" s="42">
        <v>0</v>
      </c>
    </row>
    <row r="19" spans="1:7" x14ac:dyDescent="0.25">
      <c r="A19" s="51"/>
      <c r="B19" s="170"/>
      <c r="C19" s="170"/>
      <c r="D19" s="170"/>
      <c r="E19" s="170"/>
      <c r="F19" s="170"/>
      <c r="G19" s="170"/>
    </row>
    <row r="20" spans="1:7" x14ac:dyDescent="0.25">
      <c r="A20" s="3" t="s">
        <v>458</v>
      </c>
      <c r="B20" s="173">
        <f>SUM(B21:B25)</f>
        <v>0</v>
      </c>
      <c r="C20" s="173">
        <f t="shared" ref="C20:G20" si="1">SUM(C21:C25)</f>
        <v>0</v>
      </c>
      <c r="D20" s="173">
        <f t="shared" si="1"/>
        <v>0</v>
      </c>
      <c r="E20" s="173">
        <f t="shared" si="1"/>
        <v>0</v>
      </c>
      <c r="F20" s="173">
        <f t="shared" si="1"/>
        <v>0</v>
      </c>
      <c r="G20" s="173">
        <f t="shared" si="1"/>
        <v>0</v>
      </c>
    </row>
    <row r="21" spans="1:7" x14ac:dyDescent="0.25">
      <c r="A21" s="51" t="s">
        <v>572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7" x14ac:dyDescent="0.25">
      <c r="A22" s="51" t="s">
        <v>573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1" t="s">
        <v>499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ht="30" x14ac:dyDescent="0.25">
      <c r="A24" s="52" t="s">
        <v>500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x14ac:dyDescent="0.25">
      <c r="A25" s="52" t="s">
        <v>574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68"/>
      <c r="B26" s="174"/>
      <c r="C26" s="174"/>
      <c r="D26" s="174"/>
      <c r="E26" s="174"/>
      <c r="F26" s="174"/>
      <c r="G26" s="174"/>
    </row>
    <row r="27" spans="1:7" x14ac:dyDescent="0.25">
      <c r="A27" s="3" t="s">
        <v>462</v>
      </c>
      <c r="B27" s="173">
        <f>SUM(B28)</f>
        <v>0</v>
      </c>
      <c r="C27" s="173">
        <f t="shared" ref="C27:G27" si="2">SUM(C28)</f>
        <v>0</v>
      </c>
      <c r="D27" s="173">
        <f t="shared" si="2"/>
        <v>0</v>
      </c>
      <c r="E27" s="173">
        <f t="shared" si="2"/>
        <v>0</v>
      </c>
      <c r="F27" s="173">
        <f t="shared" si="2"/>
        <v>0</v>
      </c>
      <c r="G27" s="173">
        <f t="shared" si="2"/>
        <v>0</v>
      </c>
    </row>
    <row r="28" spans="1:7" x14ac:dyDescent="0.25">
      <c r="A28" s="51" t="s">
        <v>289</v>
      </c>
      <c r="B28" s="174">
        <v>0</v>
      </c>
      <c r="C28" s="174">
        <v>0</v>
      </c>
      <c r="D28" s="174">
        <v>0</v>
      </c>
      <c r="E28" s="174">
        <v>0</v>
      </c>
      <c r="F28" s="174">
        <v>0</v>
      </c>
      <c r="G28" s="174">
        <v>0</v>
      </c>
    </row>
    <row r="29" spans="1:7" x14ac:dyDescent="0.25">
      <c r="A29" s="40"/>
      <c r="B29" s="175"/>
      <c r="C29" s="175"/>
      <c r="D29" s="175"/>
      <c r="E29" s="175"/>
      <c r="F29" s="175"/>
      <c r="G29" s="175"/>
    </row>
    <row r="30" spans="1:7" ht="14.45" customHeight="1" x14ac:dyDescent="0.25">
      <c r="A30" s="3" t="s">
        <v>502</v>
      </c>
      <c r="B30" s="173">
        <f>B20+B6+B27</f>
        <v>0</v>
      </c>
      <c r="C30" s="173">
        <f t="shared" ref="C30:G30" si="3">C20+C6+C27</f>
        <v>0</v>
      </c>
      <c r="D30" s="173">
        <f t="shared" si="3"/>
        <v>0</v>
      </c>
      <c r="E30" s="173">
        <f t="shared" si="3"/>
        <v>18754248.629999999</v>
      </c>
      <c r="F30" s="173">
        <f t="shared" si="3"/>
        <v>19033136.41</v>
      </c>
      <c r="G30" s="173">
        <f t="shared" si="3"/>
        <v>27912419.050000001</v>
      </c>
    </row>
    <row r="31" spans="1:7" ht="14.45" customHeight="1" x14ac:dyDescent="0.25">
      <c r="A31" s="40"/>
      <c r="B31" s="122"/>
      <c r="C31" s="122"/>
      <c r="D31" s="122"/>
      <c r="E31" s="122"/>
      <c r="F31" s="122"/>
      <c r="G31" s="122"/>
    </row>
    <row r="32" spans="1:7" x14ac:dyDescent="0.25">
      <c r="A32" s="125" t="s">
        <v>291</v>
      </c>
      <c r="B32" s="46"/>
      <c r="C32" s="46"/>
      <c r="D32" s="46"/>
      <c r="E32" s="46"/>
      <c r="F32" s="46"/>
      <c r="G32" s="46"/>
    </row>
    <row r="33" spans="1:7" ht="30" x14ac:dyDescent="0.25">
      <c r="A33" s="123" t="s">
        <v>464</v>
      </c>
      <c r="B33" s="78">
        <v>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</row>
    <row r="34" spans="1:7" ht="30" x14ac:dyDescent="0.25">
      <c r="A34" s="123" t="s">
        <v>293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</row>
    <row r="35" spans="1:7" x14ac:dyDescent="0.25">
      <c r="A35" s="46" t="s">
        <v>504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</row>
    <row r="36" spans="1:7" x14ac:dyDescent="0.25">
      <c r="A36" s="47"/>
      <c r="B36" s="47"/>
      <c r="C36" s="47"/>
      <c r="D36" s="47"/>
      <c r="E36" s="47"/>
      <c r="F36" s="47"/>
      <c r="G36" s="47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7:G18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D15 B13:D13 B19:G30 B16:D16 B7:D12 B17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Normal="100" workbookViewId="0">
      <selection activeCell="G7" sqref="G7:G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23" customWidth="1"/>
  </cols>
  <sheetData>
    <row r="1" spans="1:7" ht="41.1" customHeight="1" x14ac:dyDescent="0.25">
      <c r="A1" s="185" t="s">
        <v>507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508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ht="30" x14ac:dyDescent="0.25">
      <c r="A5" s="120" t="s">
        <v>450</v>
      </c>
      <c r="B5" s="6" t="s">
        <v>584</v>
      </c>
      <c r="C5" s="28" t="s">
        <v>585</v>
      </c>
      <c r="D5" s="28" t="s">
        <v>586</v>
      </c>
      <c r="E5" s="28" t="s">
        <v>587</v>
      </c>
      <c r="F5" s="28" t="s">
        <v>588</v>
      </c>
      <c r="G5" s="28" t="s">
        <v>589</v>
      </c>
    </row>
    <row r="6" spans="1:7" ht="15.75" customHeight="1" x14ac:dyDescent="0.25">
      <c r="A6" s="22" t="s">
        <v>469</v>
      </c>
      <c r="B6" s="173">
        <f t="shared" ref="B6:G6" si="0">SUM(B7:B15)</f>
        <v>0</v>
      </c>
      <c r="C6" s="173">
        <f t="shared" si="0"/>
        <v>0</v>
      </c>
      <c r="D6" s="173">
        <f t="shared" si="0"/>
        <v>0</v>
      </c>
      <c r="E6" s="173">
        <f t="shared" si="0"/>
        <v>-11250280.590000002</v>
      </c>
      <c r="F6" s="173">
        <f t="shared" si="0"/>
        <v>-18706073.870000001</v>
      </c>
      <c r="G6" s="173">
        <f t="shared" si="0"/>
        <v>-21440024.579999998</v>
      </c>
    </row>
    <row r="7" spans="1:7" x14ac:dyDescent="0.25">
      <c r="A7" s="51" t="s">
        <v>581</v>
      </c>
      <c r="B7" s="170">
        <v>0</v>
      </c>
      <c r="C7" s="170">
        <v>0</v>
      </c>
      <c r="D7" s="170">
        <v>0</v>
      </c>
      <c r="E7" s="42">
        <v>-9101122.6400000006</v>
      </c>
      <c r="F7" s="42">
        <v>-14315865.970000001</v>
      </c>
      <c r="G7" s="42">
        <v>-16558313.970000001</v>
      </c>
    </row>
    <row r="8" spans="1:7" ht="15.75" customHeight="1" x14ac:dyDescent="0.25">
      <c r="A8" s="51" t="s">
        <v>582</v>
      </c>
      <c r="B8" s="170">
        <v>0</v>
      </c>
      <c r="C8" s="170">
        <v>0</v>
      </c>
      <c r="D8" s="170">
        <v>0</v>
      </c>
      <c r="E8" s="42">
        <v>-717433.01</v>
      </c>
      <c r="F8" s="42">
        <v>-1344599.34</v>
      </c>
      <c r="G8" s="42">
        <v>-1146643.94</v>
      </c>
    </row>
    <row r="9" spans="1:7" x14ac:dyDescent="0.25">
      <c r="A9" s="51" t="s">
        <v>472</v>
      </c>
      <c r="B9" s="170">
        <v>0</v>
      </c>
      <c r="C9" s="170">
        <v>0</v>
      </c>
      <c r="D9" s="170">
        <v>0</v>
      </c>
      <c r="E9" s="42">
        <v>-635634.1</v>
      </c>
      <c r="F9" s="42">
        <v>-1422938.13</v>
      </c>
      <c r="G9" s="42">
        <v>-2848770.78</v>
      </c>
    </row>
    <row r="10" spans="1:7" x14ac:dyDescent="0.25">
      <c r="A10" s="51" t="s">
        <v>473</v>
      </c>
      <c r="B10" s="170">
        <v>0</v>
      </c>
      <c r="C10" s="170">
        <v>0</v>
      </c>
      <c r="D10" s="170">
        <v>0</v>
      </c>
      <c r="E10" s="42">
        <v>-272937.32</v>
      </c>
      <c r="F10" s="42">
        <v>-411286.11</v>
      </c>
      <c r="G10" s="42">
        <v>-559934.65</v>
      </c>
    </row>
    <row r="11" spans="1:7" x14ac:dyDescent="0.25">
      <c r="A11" s="51" t="s">
        <v>583</v>
      </c>
      <c r="B11" s="170">
        <v>0</v>
      </c>
      <c r="C11" s="170">
        <v>0</v>
      </c>
      <c r="D11" s="170">
        <v>0</v>
      </c>
      <c r="E11" s="42">
        <v>-140956.38</v>
      </c>
      <c r="F11" s="42">
        <v>-989603.79</v>
      </c>
      <c r="G11" s="42">
        <v>0</v>
      </c>
    </row>
    <row r="12" spans="1:7" x14ac:dyDescent="0.25">
      <c r="A12" s="51" t="s">
        <v>475</v>
      </c>
      <c r="B12" s="170">
        <v>0</v>
      </c>
      <c r="C12" s="170">
        <v>0</v>
      </c>
      <c r="D12" s="170">
        <v>0</v>
      </c>
      <c r="E12" s="42">
        <v>0</v>
      </c>
      <c r="F12" s="42">
        <v>0</v>
      </c>
      <c r="G12" s="42">
        <v>0</v>
      </c>
    </row>
    <row r="13" spans="1:7" x14ac:dyDescent="0.25">
      <c r="A13" s="52" t="s">
        <v>476</v>
      </c>
      <c r="B13" s="170">
        <v>0</v>
      </c>
      <c r="C13" s="170">
        <v>0</v>
      </c>
      <c r="D13" s="170">
        <v>0</v>
      </c>
      <c r="E13" s="42">
        <v>0</v>
      </c>
      <c r="F13" s="42">
        <v>0</v>
      </c>
      <c r="G13" s="42">
        <v>0</v>
      </c>
    </row>
    <row r="14" spans="1:7" x14ac:dyDescent="0.25">
      <c r="A14" s="51" t="s">
        <v>477</v>
      </c>
      <c r="B14" s="170">
        <v>0</v>
      </c>
      <c r="C14" s="170">
        <v>0</v>
      </c>
      <c r="D14" s="170">
        <v>0</v>
      </c>
      <c r="E14" s="42">
        <v>-382197.14</v>
      </c>
      <c r="F14" s="42">
        <v>-221780.53</v>
      </c>
      <c r="G14" s="42">
        <v>-326361.24</v>
      </c>
    </row>
    <row r="15" spans="1:7" x14ac:dyDescent="0.25">
      <c r="A15" s="51" t="s">
        <v>478</v>
      </c>
      <c r="B15" s="170">
        <v>0</v>
      </c>
      <c r="C15" s="170">
        <v>0</v>
      </c>
      <c r="D15" s="170">
        <v>0</v>
      </c>
      <c r="E15" s="42">
        <v>0</v>
      </c>
      <c r="F15" s="42">
        <v>0</v>
      </c>
      <c r="G15" s="42">
        <v>0</v>
      </c>
    </row>
    <row r="16" spans="1:7" x14ac:dyDescent="0.25">
      <c r="A16" s="51"/>
      <c r="B16" s="170"/>
      <c r="C16" s="170"/>
      <c r="D16" s="170"/>
      <c r="E16" s="170"/>
      <c r="F16" s="170"/>
      <c r="G16" s="170"/>
    </row>
    <row r="17" spans="1:7" x14ac:dyDescent="0.25">
      <c r="A17" s="3" t="s">
        <v>479</v>
      </c>
      <c r="B17" s="173">
        <f>SUM(B18:B26)</f>
        <v>0</v>
      </c>
      <c r="C17" s="173">
        <f t="shared" ref="C17:G17" si="1">SUM(C18:C26)</f>
        <v>0</v>
      </c>
      <c r="D17" s="173">
        <f t="shared" si="1"/>
        <v>0</v>
      </c>
      <c r="E17" s="173">
        <f t="shared" si="1"/>
        <v>0</v>
      </c>
      <c r="F17" s="173">
        <f t="shared" si="1"/>
        <v>0</v>
      </c>
      <c r="G17" s="173">
        <f t="shared" si="1"/>
        <v>0</v>
      </c>
    </row>
    <row r="18" spans="1:7" x14ac:dyDescent="0.25">
      <c r="A18" s="51" t="s">
        <v>581</v>
      </c>
      <c r="B18" s="174">
        <v>0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</row>
    <row r="19" spans="1:7" x14ac:dyDescent="0.25">
      <c r="A19" s="51" t="s">
        <v>582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</row>
    <row r="20" spans="1:7" x14ac:dyDescent="0.25">
      <c r="A20" s="51" t="s">
        <v>472</v>
      </c>
      <c r="B20" s="174">
        <v>0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</row>
    <row r="21" spans="1:7" x14ac:dyDescent="0.25">
      <c r="A21" s="51" t="s">
        <v>473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7" x14ac:dyDescent="0.25">
      <c r="A22" s="52" t="s">
        <v>583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2" t="s">
        <v>475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x14ac:dyDescent="0.25">
      <c r="A24" s="52" t="s">
        <v>476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x14ac:dyDescent="0.25">
      <c r="A25" s="52" t="s">
        <v>480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52" t="s">
        <v>478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</row>
    <row r="27" spans="1:7" x14ac:dyDescent="0.25">
      <c r="A27" s="40" t="s">
        <v>578</v>
      </c>
      <c r="B27" s="175"/>
      <c r="C27" s="175"/>
      <c r="D27" s="175"/>
      <c r="E27" s="175"/>
      <c r="F27" s="175"/>
      <c r="G27" s="175"/>
    </row>
    <row r="28" spans="1:7" ht="14.45" customHeight="1" x14ac:dyDescent="0.25">
      <c r="A28" s="3" t="s">
        <v>481</v>
      </c>
      <c r="B28" s="173">
        <f>B17+B6</f>
        <v>0</v>
      </c>
      <c r="C28" s="173">
        <f t="shared" ref="C28:G28" si="2">C17+C6</f>
        <v>0</v>
      </c>
      <c r="D28" s="173">
        <f t="shared" si="2"/>
        <v>0</v>
      </c>
      <c r="E28" s="173">
        <f t="shared" si="2"/>
        <v>-11250280.590000002</v>
      </c>
      <c r="F28" s="173">
        <f t="shared" si="2"/>
        <v>-18706073.870000001</v>
      </c>
      <c r="G28" s="173">
        <f t="shared" si="2"/>
        <v>-21440024.579999998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D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5" t="s">
        <v>511</v>
      </c>
      <c r="B1" s="177"/>
      <c r="C1" s="177"/>
      <c r="D1" s="177"/>
      <c r="E1" s="177"/>
      <c r="F1" s="177"/>
    </row>
    <row r="2" spans="1:6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9"/>
    </row>
    <row r="3" spans="1:6" x14ac:dyDescent="0.25">
      <c r="A3" s="194" t="s">
        <v>512</v>
      </c>
      <c r="B3" s="195"/>
      <c r="C3" s="195"/>
      <c r="D3" s="195"/>
      <c r="E3" s="195"/>
      <c r="F3" s="196"/>
    </row>
    <row r="4" spans="1:6" ht="30" x14ac:dyDescent="0.25">
      <c r="A4" s="120" t="s">
        <v>450</v>
      </c>
      <c r="B4" s="6" t="s">
        <v>513</v>
      </c>
      <c r="C4" s="28" t="s">
        <v>514</v>
      </c>
      <c r="D4" s="28" t="s">
        <v>515</v>
      </c>
      <c r="E4" s="28" t="s">
        <v>516</v>
      </c>
      <c r="F4" s="28" t="s">
        <v>517</v>
      </c>
    </row>
    <row r="5" spans="1:6" ht="15.75" customHeight="1" x14ac:dyDescent="0.25">
      <c r="A5" s="124" t="s">
        <v>518</v>
      </c>
      <c r="B5" s="129"/>
      <c r="C5" s="129"/>
      <c r="D5" s="129"/>
      <c r="E5" s="129"/>
      <c r="F5" s="129"/>
    </row>
    <row r="6" spans="1:6" ht="30" x14ac:dyDescent="0.25">
      <c r="A6" s="127" t="s">
        <v>519</v>
      </c>
      <c r="B6" s="126"/>
      <c r="C6" s="126"/>
      <c r="D6" s="126"/>
      <c r="E6" s="126"/>
      <c r="F6" s="126"/>
    </row>
    <row r="7" spans="1:6" ht="15.75" customHeight="1" x14ac:dyDescent="0.25">
      <c r="A7" s="127" t="s">
        <v>520</v>
      </c>
      <c r="B7" s="126"/>
      <c r="C7" s="126"/>
      <c r="D7" s="126"/>
      <c r="E7" s="126"/>
      <c r="F7" s="126"/>
    </row>
    <row r="8" spans="1:6" x14ac:dyDescent="0.25">
      <c r="A8" s="128"/>
      <c r="B8" s="126"/>
      <c r="C8" s="126"/>
      <c r="D8" s="126"/>
      <c r="E8" s="126"/>
      <c r="F8" s="126"/>
    </row>
    <row r="9" spans="1:6" x14ac:dyDescent="0.25">
      <c r="A9" s="133" t="s">
        <v>521</v>
      </c>
      <c r="B9" s="126"/>
      <c r="C9" s="126"/>
      <c r="D9" s="126"/>
      <c r="E9" s="126"/>
      <c r="F9" s="126"/>
    </row>
    <row r="10" spans="1:6" x14ac:dyDescent="0.25">
      <c r="A10" s="127" t="s">
        <v>522</v>
      </c>
      <c r="B10" s="136"/>
      <c r="C10" s="136"/>
      <c r="D10" s="136"/>
      <c r="E10" s="136"/>
      <c r="F10" s="136"/>
    </row>
    <row r="11" spans="1:6" x14ac:dyDescent="0.25">
      <c r="A11" s="60" t="s">
        <v>523</v>
      </c>
      <c r="B11" s="136"/>
      <c r="C11" s="136"/>
      <c r="D11" s="136"/>
      <c r="E11" s="136"/>
      <c r="F11" s="136"/>
    </row>
    <row r="12" spans="1:6" x14ac:dyDescent="0.25">
      <c r="A12" s="60" t="s">
        <v>524</v>
      </c>
      <c r="B12" s="136"/>
      <c r="C12" s="136"/>
      <c r="D12" s="136"/>
      <c r="E12" s="136"/>
      <c r="F12" s="136"/>
    </row>
    <row r="13" spans="1:6" x14ac:dyDescent="0.25">
      <c r="A13" s="60" t="s">
        <v>525</v>
      </c>
      <c r="B13" s="136"/>
      <c r="C13" s="136"/>
      <c r="D13" s="136"/>
      <c r="E13" s="136"/>
      <c r="F13" s="136"/>
    </row>
    <row r="14" spans="1:6" x14ac:dyDescent="0.25">
      <c r="A14" s="127" t="s">
        <v>526</v>
      </c>
      <c r="B14" s="136"/>
      <c r="C14" s="136"/>
      <c r="D14" s="136"/>
      <c r="E14" s="136"/>
      <c r="F14" s="136"/>
    </row>
    <row r="15" spans="1:6" x14ac:dyDescent="0.25">
      <c r="A15" s="60" t="s">
        <v>523</v>
      </c>
      <c r="B15" s="136"/>
      <c r="C15" s="136"/>
      <c r="D15" s="136"/>
      <c r="E15" s="136"/>
      <c r="F15" s="136"/>
    </row>
    <row r="16" spans="1:6" x14ac:dyDescent="0.25">
      <c r="A16" s="60" t="s">
        <v>524</v>
      </c>
      <c r="B16" s="137"/>
      <c r="C16" s="137"/>
      <c r="D16" s="137"/>
      <c r="E16" s="137"/>
      <c r="F16" s="137"/>
    </row>
    <row r="17" spans="1:6" x14ac:dyDescent="0.25">
      <c r="A17" s="60" t="s">
        <v>525</v>
      </c>
      <c r="B17" s="138"/>
      <c r="C17" s="138"/>
      <c r="D17" s="138"/>
      <c r="E17" s="138"/>
      <c r="F17" s="138"/>
    </row>
    <row r="18" spans="1:6" x14ac:dyDescent="0.25">
      <c r="A18" s="127" t="s">
        <v>527</v>
      </c>
      <c r="B18" s="138"/>
      <c r="C18" s="138"/>
      <c r="D18" s="138"/>
      <c r="E18" s="138"/>
      <c r="F18" s="138"/>
    </row>
    <row r="19" spans="1:6" x14ac:dyDescent="0.25">
      <c r="A19" s="127" t="s">
        <v>528</v>
      </c>
      <c r="B19" s="138"/>
      <c r="C19" s="138"/>
      <c r="D19" s="138"/>
      <c r="E19" s="138"/>
      <c r="F19" s="138"/>
    </row>
    <row r="20" spans="1:6" x14ac:dyDescent="0.25">
      <c r="A20" s="127" t="s">
        <v>529</v>
      </c>
      <c r="B20" s="139"/>
      <c r="C20" s="139"/>
      <c r="D20" s="139"/>
      <c r="E20" s="139"/>
      <c r="F20" s="139"/>
    </row>
    <row r="21" spans="1:6" x14ac:dyDescent="0.25">
      <c r="A21" s="127" t="s">
        <v>530</v>
      </c>
      <c r="B21" s="139"/>
      <c r="C21" s="139"/>
      <c r="D21" s="139"/>
      <c r="E21" s="139"/>
      <c r="F21" s="139"/>
    </row>
    <row r="22" spans="1:6" x14ac:dyDescent="0.25">
      <c r="A22" s="127" t="s">
        <v>531</v>
      </c>
      <c r="B22" s="139"/>
      <c r="C22" s="139"/>
      <c r="D22" s="139"/>
      <c r="E22" s="139"/>
      <c r="F22" s="139"/>
    </row>
    <row r="23" spans="1:6" x14ac:dyDescent="0.25">
      <c r="A23" s="127" t="s">
        <v>532</v>
      </c>
      <c r="B23" s="139"/>
      <c r="C23" s="139"/>
      <c r="D23" s="139"/>
      <c r="E23" s="139"/>
      <c r="F23" s="139"/>
    </row>
    <row r="24" spans="1:6" x14ac:dyDescent="0.25">
      <c r="A24" s="127" t="s">
        <v>533</v>
      </c>
      <c r="B24" s="131"/>
      <c r="C24" s="131"/>
      <c r="D24" s="131"/>
      <c r="E24" s="131"/>
      <c r="F24" s="131"/>
    </row>
    <row r="25" spans="1:6" x14ac:dyDescent="0.25">
      <c r="A25" s="127" t="s">
        <v>534</v>
      </c>
      <c r="B25" s="131"/>
      <c r="C25" s="131"/>
      <c r="D25" s="131"/>
      <c r="E25" s="131"/>
      <c r="F25" s="131"/>
    </row>
    <row r="26" spans="1:6" x14ac:dyDescent="0.25">
      <c r="A26" s="128"/>
      <c r="B26" s="132"/>
      <c r="C26" s="132"/>
      <c r="D26" s="132"/>
      <c r="E26" s="132"/>
      <c r="F26" s="132"/>
    </row>
    <row r="27" spans="1:6" ht="14.45" customHeight="1" x14ac:dyDescent="0.25">
      <c r="A27" s="133" t="s">
        <v>535</v>
      </c>
      <c r="B27" s="130"/>
      <c r="C27" s="130"/>
      <c r="D27" s="130"/>
      <c r="E27" s="130"/>
      <c r="F27" s="130"/>
    </row>
    <row r="28" spans="1:6" x14ac:dyDescent="0.25">
      <c r="A28" s="127" t="s">
        <v>536</v>
      </c>
      <c r="B28" s="78"/>
      <c r="C28" s="78"/>
      <c r="D28" s="78"/>
      <c r="E28" s="78"/>
      <c r="F28" s="78"/>
    </row>
    <row r="29" spans="1:6" x14ac:dyDescent="0.25">
      <c r="A29" s="123"/>
      <c r="B29" s="46"/>
      <c r="C29" s="46"/>
      <c r="D29" s="46"/>
      <c r="E29" s="46"/>
      <c r="F29" s="46"/>
    </row>
    <row r="30" spans="1:6" x14ac:dyDescent="0.25">
      <c r="A30" s="134" t="s">
        <v>537</v>
      </c>
      <c r="B30" s="46"/>
      <c r="C30" s="46"/>
      <c r="D30" s="46"/>
      <c r="E30" s="46"/>
      <c r="F30" s="46"/>
    </row>
    <row r="31" spans="1:6" x14ac:dyDescent="0.25">
      <c r="A31" s="135" t="s">
        <v>522</v>
      </c>
      <c r="B31" s="78"/>
      <c r="C31" s="78"/>
      <c r="D31" s="78"/>
      <c r="E31" s="78"/>
      <c r="F31" s="78"/>
    </row>
    <row r="32" spans="1:6" x14ac:dyDescent="0.25">
      <c r="A32" s="135" t="s">
        <v>526</v>
      </c>
      <c r="B32" s="78"/>
      <c r="C32" s="78"/>
      <c r="D32" s="78"/>
      <c r="E32" s="78"/>
      <c r="F32" s="78"/>
    </row>
    <row r="33" spans="1:6" x14ac:dyDescent="0.25">
      <c r="A33" s="135" t="s">
        <v>538</v>
      </c>
      <c r="B33" s="78"/>
      <c r="C33" s="78"/>
      <c r="D33" s="78"/>
      <c r="E33" s="78"/>
      <c r="F33" s="78"/>
    </row>
    <row r="34" spans="1:6" x14ac:dyDescent="0.25">
      <c r="A34" s="123"/>
      <c r="B34" s="46"/>
      <c r="C34" s="46"/>
      <c r="D34" s="46"/>
      <c r="E34" s="46"/>
      <c r="F34" s="46"/>
    </row>
    <row r="35" spans="1:6" x14ac:dyDescent="0.25">
      <c r="A35" s="134" t="s">
        <v>539</v>
      </c>
      <c r="B35" s="46"/>
      <c r="C35" s="46"/>
      <c r="D35" s="46"/>
      <c r="E35" s="46"/>
      <c r="F35" s="46"/>
    </row>
    <row r="36" spans="1:6" x14ac:dyDescent="0.25">
      <c r="A36" s="135" t="s">
        <v>540</v>
      </c>
      <c r="B36" s="46"/>
      <c r="C36" s="46"/>
      <c r="D36" s="46"/>
      <c r="E36" s="46"/>
      <c r="F36" s="46"/>
    </row>
    <row r="37" spans="1:6" x14ac:dyDescent="0.25">
      <c r="A37" s="135" t="s">
        <v>541</v>
      </c>
      <c r="B37" s="46"/>
      <c r="C37" s="46"/>
      <c r="D37" s="46"/>
      <c r="E37" s="46"/>
      <c r="F37" s="46"/>
    </row>
    <row r="38" spans="1:6" x14ac:dyDescent="0.25">
      <c r="A38" s="135" t="s">
        <v>542</v>
      </c>
      <c r="B38" s="46"/>
      <c r="C38" s="46"/>
      <c r="D38" s="46"/>
      <c r="E38" s="46"/>
      <c r="F38" s="46"/>
    </row>
    <row r="39" spans="1:6" x14ac:dyDescent="0.25">
      <c r="A39" s="123"/>
      <c r="B39" s="46"/>
      <c r="C39" s="46"/>
      <c r="D39" s="46"/>
      <c r="E39" s="46"/>
      <c r="F39" s="46"/>
    </row>
    <row r="40" spans="1:6" x14ac:dyDescent="0.25">
      <c r="A40" s="134" t="s">
        <v>543</v>
      </c>
      <c r="B40" s="46"/>
      <c r="C40" s="46"/>
      <c r="D40" s="46"/>
      <c r="E40" s="46"/>
      <c r="F40" s="46"/>
    </row>
    <row r="41" spans="1:6" x14ac:dyDescent="0.25">
      <c r="A41" s="123"/>
      <c r="B41" s="46"/>
      <c r="C41" s="46"/>
      <c r="D41" s="46"/>
      <c r="E41" s="46"/>
      <c r="F41" s="46"/>
    </row>
    <row r="42" spans="1:6" x14ac:dyDescent="0.25">
      <c r="A42" s="134" t="s">
        <v>544</v>
      </c>
      <c r="B42" s="46"/>
      <c r="C42" s="46"/>
      <c r="D42" s="46"/>
      <c r="E42" s="46"/>
      <c r="F42" s="46"/>
    </row>
    <row r="43" spans="1:6" x14ac:dyDescent="0.25">
      <c r="A43" s="135" t="s">
        <v>545</v>
      </c>
      <c r="B43" s="78"/>
      <c r="C43" s="78"/>
      <c r="D43" s="78"/>
      <c r="E43" s="78"/>
      <c r="F43" s="78"/>
    </row>
    <row r="44" spans="1:6" x14ac:dyDescent="0.25">
      <c r="A44" s="135" t="s">
        <v>546</v>
      </c>
      <c r="B44" s="78"/>
      <c r="C44" s="78"/>
      <c r="D44" s="78"/>
      <c r="E44" s="78"/>
      <c r="F44" s="78"/>
    </row>
    <row r="45" spans="1:6" x14ac:dyDescent="0.25">
      <c r="A45" s="135" t="s">
        <v>547</v>
      </c>
      <c r="B45" s="78"/>
      <c r="C45" s="78"/>
      <c r="D45" s="78"/>
      <c r="E45" s="78"/>
      <c r="F45" s="78"/>
    </row>
    <row r="46" spans="1:6" x14ac:dyDescent="0.25">
      <c r="A46" s="123"/>
      <c r="B46" s="46"/>
      <c r="C46" s="46"/>
      <c r="D46" s="46"/>
      <c r="E46" s="46"/>
      <c r="F46" s="46"/>
    </row>
    <row r="47" spans="1:6" ht="30" x14ac:dyDescent="0.25">
      <c r="A47" s="134" t="s">
        <v>548</v>
      </c>
      <c r="B47" s="46"/>
      <c r="C47" s="46"/>
      <c r="D47" s="46"/>
      <c r="E47" s="46"/>
      <c r="F47" s="46"/>
    </row>
    <row r="48" spans="1:6" x14ac:dyDescent="0.25">
      <c r="A48" s="135" t="s">
        <v>546</v>
      </c>
      <c r="B48" s="78"/>
      <c r="C48" s="78"/>
      <c r="D48" s="78"/>
      <c r="E48" s="78"/>
      <c r="F48" s="78"/>
    </row>
    <row r="49" spans="1:6" x14ac:dyDescent="0.25">
      <c r="A49" s="135" t="s">
        <v>547</v>
      </c>
      <c r="B49" s="78"/>
      <c r="C49" s="78"/>
      <c r="D49" s="78"/>
      <c r="E49" s="78"/>
      <c r="F49" s="78"/>
    </row>
    <row r="50" spans="1:6" x14ac:dyDescent="0.25">
      <c r="A50" s="123"/>
      <c r="B50" s="46"/>
      <c r="C50" s="46"/>
      <c r="D50" s="46"/>
      <c r="E50" s="46"/>
      <c r="F50" s="46"/>
    </row>
    <row r="51" spans="1:6" x14ac:dyDescent="0.25">
      <c r="A51" s="134" t="s">
        <v>549</v>
      </c>
      <c r="B51" s="46"/>
      <c r="C51" s="46"/>
      <c r="D51" s="46"/>
      <c r="E51" s="46"/>
      <c r="F51" s="46"/>
    </row>
    <row r="52" spans="1:6" x14ac:dyDescent="0.25">
      <c r="A52" s="135" t="s">
        <v>546</v>
      </c>
      <c r="B52" s="78"/>
      <c r="C52" s="78"/>
      <c r="D52" s="78"/>
      <c r="E52" s="78"/>
      <c r="F52" s="78"/>
    </row>
    <row r="53" spans="1:6" x14ac:dyDescent="0.25">
      <c r="A53" s="135" t="s">
        <v>547</v>
      </c>
      <c r="B53" s="78"/>
      <c r="C53" s="78"/>
      <c r="D53" s="78"/>
      <c r="E53" s="78"/>
      <c r="F53" s="78"/>
    </row>
    <row r="54" spans="1:6" x14ac:dyDescent="0.25">
      <c r="A54" s="135" t="s">
        <v>550</v>
      </c>
      <c r="B54" s="78"/>
      <c r="C54" s="78"/>
      <c r="D54" s="78"/>
      <c r="E54" s="78"/>
      <c r="F54" s="78"/>
    </row>
    <row r="55" spans="1:6" x14ac:dyDescent="0.25">
      <c r="A55" s="123"/>
      <c r="B55" s="46"/>
      <c r="C55" s="46"/>
      <c r="D55" s="46"/>
      <c r="E55" s="46"/>
      <c r="F55" s="46"/>
    </row>
    <row r="56" spans="1:6" x14ac:dyDescent="0.25">
      <c r="A56" s="134" t="s">
        <v>551</v>
      </c>
      <c r="B56" s="46"/>
      <c r="C56" s="46"/>
      <c r="D56" s="46"/>
      <c r="E56" s="46"/>
      <c r="F56" s="46"/>
    </row>
    <row r="57" spans="1:6" x14ac:dyDescent="0.25">
      <c r="A57" s="135" t="s">
        <v>546</v>
      </c>
      <c r="B57" s="78"/>
      <c r="C57" s="78"/>
      <c r="D57" s="78"/>
      <c r="E57" s="78"/>
      <c r="F57" s="78"/>
    </row>
    <row r="58" spans="1:6" x14ac:dyDescent="0.25">
      <c r="A58" s="135" t="s">
        <v>547</v>
      </c>
      <c r="B58" s="78"/>
      <c r="C58" s="78"/>
      <c r="D58" s="78"/>
      <c r="E58" s="78"/>
      <c r="F58" s="78"/>
    </row>
    <row r="59" spans="1:6" x14ac:dyDescent="0.25">
      <c r="A59" s="123"/>
      <c r="B59" s="46"/>
      <c r="C59" s="46"/>
      <c r="D59" s="46"/>
      <c r="E59" s="46"/>
      <c r="F59" s="46"/>
    </row>
    <row r="60" spans="1:6" x14ac:dyDescent="0.25">
      <c r="A60" s="134" t="s">
        <v>552</v>
      </c>
      <c r="B60" s="46"/>
      <c r="C60" s="46"/>
      <c r="D60" s="46"/>
      <c r="E60" s="46"/>
      <c r="F60" s="46"/>
    </row>
    <row r="61" spans="1:6" x14ac:dyDescent="0.25">
      <c r="A61" s="135" t="s">
        <v>553</v>
      </c>
      <c r="B61" s="122"/>
      <c r="C61" s="122"/>
      <c r="D61" s="122"/>
      <c r="E61" s="122"/>
      <c r="F61" s="122"/>
    </row>
    <row r="62" spans="1:6" x14ac:dyDescent="0.25">
      <c r="A62" s="135" t="s">
        <v>554</v>
      </c>
      <c r="B62" s="140"/>
      <c r="C62" s="140"/>
      <c r="D62" s="140"/>
      <c r="E62" s="140"/>
      <c r="F62" s="140"/>
    </row>
    <row r="63" spans="1:6" x14ac:dyDescent="0.25">
      <c r="A63" s="123"/>
      <c r="B63" s="122"/>
      <c r="C63" s="122"/>
      <c r="D63" s="122"/>
      <c r="E63" s="122"/>
      <c r="F63" s="122"/>
    </row>
    <row r="64" spans="1:6" x14ac:dyDescent="0.25">
      <c r="A64" s="134" t="s">
        <v>555</v>
      </c>
      <c r="B64" s="122"/>
      <c r="C64" s="122"/>
      <c r="D64" s="122"/>
      <c r="E64" s="122"/>
      <c r="F64" s="122"/>
    </row>
    <row r="65" spans="1:6" x14ac:dyDescent="0.25">
      <c r="A65" s="135" t="s">
        <v>556</v>
      </c>
      <c r="B65" s="122"/>
      <c r="C65" s="122"/>
      <c r="D65" s="122"/>
      <c r="E65" s="122"/>
      <c r="F65" s="122"/>
    </row>
    <row r="66" spans="1:6" x14ac:dyDescent="0.25">
      <c r="A66" s="135" t="s">
        <v>557</v>
      </c>
      <c r="B66" s="123"/>
      <c r="C66" s="46"/>
      <c r="D66" s="123"/>
      <c r="E66" s="123"/>
      <c r="F66" s="123"/>
    </row>
    <row r="67" spans="1:6" x14ac:dyDescent="0.25">
      <c r="A67" s="47"/>
      <c r="B67" s="47"/>
      <c r="C67" s="47"/>
      <c r="D67" s="47"/>
      <c r="E67" s="47"/>
      <c r="F67" s="4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3" width="16.42578125" style="62" customWidth="1"/>
    <col min="4" max="4" width="16.28515625" style="62" customWidth="1"/>
    <col min="5" max="5" width="17" style="62" customWidth="1"/>
    <col min="6" max="6" width="14.7109375" style="62" customWidth="1"/>
    <col min="7" max="7" width="15.5703125" style="62" customWidth="1"/>
    <col min="8" max="163" width="11.5703125" style="62"/>
    <col min="164" max="164" width="47.7109375" style="62" customWidth="1"/>
    <col min="165" max="166" width="16.42578125" style="62" customWidth="1"/>
    <col min="167" max="167" width="16.28515625" style="62" customWidth="1"/>
    <col min="168" max="168" width="17" style="62" customWidth="1"/>
    <col min="169" max="169" width="14.7109375" style="62" customWidth="1"/>
    <col min="170" max="170" width="15.5703125" style="62" customWidth="1"/>
    <col min="171" max="419" width="11.5703125" style="62"/>
    <col min="420" max="420" width="47.7109375" style="62" customWidth="1"/>
    <col min="421" max="422" width="16.42578125" style="62" customWidth="1"/>
    <col min="423" max="423" width="16.28515625" style="62" customWidth="1"/>
    <col min="424" max="424" width="17" style="62" customWidth="1"/>
    <col min="425" max="425" width="14.7109375" style="62" customWidth="1"/>
    <col min="426" max="426" width="15.5703125" style="62" customWidth="1"/>
    <col min="427" max="675" width="11.5703125" style="62"/>
    <col min="676" max="676" width="47.7109375" style="62" customWidth="1"/>
    <col min="677" max="678" width="16.42578125" style="62" customWidth="1"/>
    <col min="679" max="679" width="16.28515625" style="62" customWidth="1"/>
    <col min="680" max="680" width="17" style="62" customWidth="1"/>
    <col min="681" max="681" width="14.7109375" style="62" customWidth="1"/>
    <col min="682" max="682" width="15.5703125" style="62" customWidth="1"/>
    <col min="683" max="931" width="11.5703125" style="62"/>
    <col min="932" max="932" width="47.7109375" style="62" customWidth="1"/>
    <col min="933" max="934" width="16.42578125" style="62" customWidth="1"/>
    <col min="935" max="935" width="16.28515625" style="62" customWidth="1"/>
    <col min="936" max="936" width="17" style="62" customWidth="1"/>
    <col min="937" max="937" width="14.7109375" style="62" customWidth="1"/>
    <col min="938" max="938" width="15.5703125" style="62" customWidth="1"/>
    <col min="939" max="1187" width="11.5703125" style="62"/>
    <col min="1188" max="1188" width="47.7109375" style="62" customWidth="1"/>
    <col min="1189" max="1190" width="16.42578125" style="62" customWidth="1"/>
    <col min="1191" max="1191" width="16.28515625" style="62" customWidth="1"/>
    <col min="1192" max="1192" width="17" style="62" customWidth="1"/>
    <col min="1193" max="1193" width="14.7109375" style="62" customWidth="1"/>
    <col min="1194" max="1194" width="15.5703125" style="62" customWidth="1"/>
    <col min="1195" max="1443" width="11.5703125" style="62"/>
    <col min="1444" max="1444" width="47.7109375" style="62" customWidth="1"/>
    <col min="1445" max="1446" width="16.42578125" style="62" customWidth="1"/>
    <col min="1447" max="1447" width="16.28515625" style="62" customWidth="1"/>
    <col min="1448" max="1448" width="17" style="62" customWidth="1"/>
    <col min="1449" max="1449" width="14.7109375" style="62" customWidth="1"/>
    <col min="1450" max="1450" width="15.5703125" style="62" customWidth="1"/>
    <col min="1451" max="1699" width="11.5703125" style="62"/>
    <col min="1700" max="1700" width="47.7109375" style="62" customWidth="1"/>
    <col min="1701" max="1702" width="16.42578125" style="62" customWidth="1"/>
    <col min="1703" max="1703" width="16.28515625" style="62" customWidth="1"/>
    <col min="1704" max="1704" width="17" style="62" customWidth="1"/>
    <col min="1705" max="1705" width="14.7109375" style="62" customWidth="1"/>
    <col min="1706" max="1706" width="15.5703125" style="62" customWidth="1"/>
    <col min="1707" max="1955" width="11.5703125" style="62"/>
    <col min="1956" max="1956" width="47.7109375" style="62" customWidth="1"/>
    <col min="1957" max="1958" width="16.42578125" style="62" customWidth="1"/>
    <col min="1959" max="1959" width="16.28515625" style="62" customWidth="1"/>
    <col min="1960" max="1960" width="17" style="62" customWidth="1"/>
    <col min="1961" max="1961" width="14.7109375" style="62" customWidth="1"/>
    <col min="1962" max="1962" width="15.5703125" style="62" customWidth="1"/>
    <col min="1963" max="2211" width="11.5703125" style="62"/>
    <col min="2212" max="2212" width="47.7109375" style="62" customWidth="1"/>
    <col min="2213" max="2214" width="16.42578125" style="62" customWidth="1"/>
    <col min="2215" max="2215" width="16.28515625" style="62" customWidth="1"/>
    <col min="2216" max="2216" width="17" style="62" customWidth="1"/>
    <col min="2217" max="2217" width="14.7109375" style="62" customWidth="1"/>
    <col min="2218" max="2218" width="15.5703125" style="62" customWidth="1"/>
    <col min="2219" max="2467" width="11.5703125" style="62"/>
    <col min="2468" max="2468" width="47.7109375" style="62" customWidth="1"/>
    <col min="2469" max="2470" width="16.42578125" style="62" customWidth="1"/>
    <col min="2471" max="2471" width="16.28515625" style="62" customWidth="1"/>
    <col min="2472" max="2472" width="17" style="62" customWidth="1"/>
    <col min="2473" max="2473" width="14.7109375" style="62" customWidth="1"/>
    <col min="2474" max="2474" width="15.5703125" style="62" customWidth="1"/>
    <col min="2475" max="2723" width="11.5703125" style="62"/>
    <col min="2724" max="2724" width="47.7109375" style="62" customWidth="1"/>
    <col min="2725" max="2726" width="16.42578125" style="62" customWidth="1"/>
    <col min="2727" max="2727" width="16.28515625" style="62" customWidth="1"/>
    <col min="2728" max="2728" width="17" style="62" customWidth="1"/>
    <col min="2729" max="2729" width="14.7109375" style="62" customWidth="1"/>
    <col min="2730" max="2730" width="15.5703125" style="62" customWidth="1"/>
    <col min="2731" max="2979" width="11.5703125" style="62"/>
    <col min="2980" max="2980" width="47.7109375" style="62" customWidth="1"/>
    <col min="2981" max="2982" width="16.42578125" style="62" customWidth="1"/>
    <col min="2983" max="2983" width="16.28515625" style="62" customWidth="1"/>
    <col min="2984" max="2984" width="17" style="62" customWidth="1"/>
    <col min="2985" max="2985" width="14.7109375" style="62" customWidth="1"/>
    <col min="2986" max="2986" width="15.5703125" style="62" customWidth="1"/>
    <col min="2987" max="3235" width="11.5703125" style="62"/>
    <col min="3236" max="3236" width="47.7109375" style="62" customWidth="1"/>
    <col min="3237" max="3238" width="16.42578125" style="62" customWidth="1"/>
    <col min="3239" max="3239" width="16.28515625" style="62" customWidth="1"/>
    <col min="3240" max="3240" width="17" style="62" customWidth="1"/>
    <col min="3241" max="3241" width="14.7109375" style="62" customWidth="1"/>
    <col min="3242" max="3242" width="15.5703125" style="62" customWidth="1"/>
    <col min="3243" max="3491" width="11.5703125" style="62"/>
    <col min="3492" max="3492" width="47.7109375" style="62" customWidth="1"/>
    <col min="3493" max="3494" width="16.42578125" style="62" customWidth="1"/>
    <col min="3495" max="3495" width="16.28515625" style="62" customWidth="1"/>
    <col min="3496" max="3496" width="17" style="62" customWidth="1"/>
    <col min="3497" max="3497" width="14.7109375" style="62" customWidth="1"/>
    <col min="3498" max="3498" width="15.5703125" style="62" customWidth="1"/>
    <col min="3499" max="3747" width="11.5703125" style="62"/>
    <col min="3748" max="3748" width="47.7109375" style="62" customWidth="1"/>
    <col min="3749" max="3750" width="16.42578125" style="62" customWidth="1"/>
    <col min="3751" max="3751" width="16.28515625" style="62" customWidth="1"/>
    <col min="3752" max="3752" width="17" style="62" customWidth="1"/>
    <col min="3753" max="3753" width="14.7109375" style="62" customWidth="1"/>
    <col min="3754" max="3754" width="15.5703125" style="62" customWidth="1"/>
    <col min="3755" max="4003" width="11.5703125" style="62"/>
    <col min="4004" max="4004" width="47.7109375" style="62" customWidth="1"/>
    <col min="4005" max="4006" width="16.42578125" style="62" customWidth="1"/>
    <col min="4007" max="4007" width="16.28515625" style="62" customWidth="1"/>
    <col min="4008" max="4008" width="17" style="62" customWidth="1"/>
    <col min="4009" max="4009" width="14.7109375" style="62" customWidth="1"/>
    <col min="4010" max="4010" width="15.5703125" style="62" customWidth="1"/>
    <col min="4011" max="4259" width="11.5703125" style="62"/>
    <col min="4260" max="4260" width="47.7109375" style="62" customWidth="1"/>
    <col min="4261" max="4262" width="16.42578125" style="62" customWidth="1"/>
    <col min="4263" max="4263" width="16.28515625" style="62" customWidth="1"/>
    <col min="4264" max="4264" width="17" style="62" customWidth="1"/>
    <col min="4265" max="4265" width="14.7109375" style="62" customWidth="1"/>
    <col min="4266" max="4266" width="15.5703125" style="62" customWidth="1"/>
    <col min="4267" max="4515" width="11.5703125" style="62"/>
    <col min="4516" max="4516" width="47.7109375" style="62" customWidth="1"/>
    <col min="4517" max="4518" width="16.42578125" style="62" customWidth="1"/>
    <col min="4519" max="4519" width="16.28515625" style="62" customWidth="1"/>
    <col min="4520" max="4520" width="17" style="62" customWidth="1"/>
    <col min="4521" max="4521" width="14.7109375" style="62" customWidth="1"/>
    <col min="4522" max="4522" width="15.5703125" style="62" customWidth="1"/>
    <col min="4523" max="4771" width="11.5703125" style="62"/>
    <col min="4772" max="4772" width="47.7109375" style="62" customWidth="1"/>
    <col min="4773" max="4774" width="16.42578125" style="62" customWidth="1"/>
    <col min="4775" max="4775" width="16.28515625" style="62" customWidth="1"/>
    <col min="4776" max="4776" width="17" style="62" customWidth="1"/>
    <col min="4777" max="4777" width="14.7109375" style="62" customWidth="1"/>
    <col min="4778" max="4778" width="15.5703125" style="62" customWidth="1"/>
    <col min="4779" max="5027" width="11.5703125" style="62"/>
    <col min="5028" max="5028" width="47.7109375" style="62" customWidth="1"/>
    <col min="5029" max="5030" width="16.42578125" style="62" customWidth="1"/>
    <col min="5031" max="5031" width="16.28515625" style="62" customWidth="1"/>
    <col min="5032" max="5032" width="17" style="62" customWidth="1"/>
    <col min="5033" max="5033" width="14.7109375" style="62" customWidth="1"/>
    <col min="5034" max="5034" width="15.5703125" style="62" customWidth="1"/>
    <col min="5035" max="5283" width="11.5703125" style="62"/>
    <col min="5284" max="5284" width="47.7109375" style="62" customWidth="1"/>
    <col min="5285" max="5286" width="16.42578125" style="62" customWidth="1"/>
    <col min="5287" max="5287" width="16.28515625" style="62" customWidth="1"/>
    <col min="5288" max="5288" width="17" style="62" customWidth="1"/>
    <col min="5289" max="5289" width="14.7109375" style="62" customWidth="1"/>
    <col min="5290" max="5290" width="15.5703125" style="62" customWidth="1"/>
    <col min="5291" max="5539" width="11.5703125" style="62"/>
    <col min="5540" max="5540" width="47.7109375" style="62" customWidth="1"/>
    <col min="5541" max="5542" width="16.42578125" style="62" customWidth="1"/>
    <col min="5543" max="5543" width="16.28515625" style="62" customWidth="1"/>
    <col min="5544" max="5544" width="17" style="62" customWidth="1"/>
    <col min="5545" max="5545" width="14.7109375" style="62" customWidth="1"/>
    <col min="5546" max="5546" width="15.5703125" style="62" customWidth="1"/>
    <col min="5547" max="5795" width="11.5703125" style="62"/>
    <col min="5796" max="5796" width="47.7109375" style="62" customWidth="1"/>
    <col min="5797" max="5798" width="16.42578125" style="62" customWidth="1"/>
    <col min="5799" max="5799" width="16.28515625" style="62" customWidth="1"/>
    <col min="5800" max="5800" width="17" style="62" customWidth="1"/>
    <col min="5801" max="5801" width="14.7109375" style="62" customWidth="1"/>
    <col min="5802" max="5802" width="15.5703125" style="62" customWidth="1"/>
    <col min="5803" max="6051" width="11.5703125" style="62"/>
    <col min="6052" max="6052" width="47.7109375" style="62" customWidth="1"/>
    <col min="6053" max="6054" width="16.42578125" style="62" customWidth="1"/>
    <col min="6055" max="6055" width="16.28515625" style="62" customWidth="1"/>
    <col min="6056" max="6056" width="17" style="62" customWidth="1"/>
    <col min="6057" max="6057" width="14.7109375" style="62" customWidth="1"/>
    <col min="6058" max="6058" width="15.5703125" style="62" customWidth="1"/>
    <col min="6059" max="6307" width="11.5703125" style="62"/>
    <col min="6308" max="6308" width="47.7109375" style="62" customWidth="1"/>
    <col min="6309" max="6310" width="16.42578125" style="62" customWidth="1"/>
    <col min="6311" max="6311" width="16.28515625" style="62" customWidth="1"/>
    <col min="6312" max="6312" width="17" style="62" customWidth="1"/>
    <col min="6313" max="6313" width="14.7109375" style="62" customWidth="1"/>
    <col min="6314" max="6314" width="15.5703125" style="62" customWidth="1"/>
    <col min="6315" max="6563" width="11.5703125" style="62"/>
    <col min="6564" max="6564" width="47.7109375" style="62" customWidth="1"/>
    <col min="6565" max="6566" width="16.42578125" style="62" customWidth="1"/>
    <col min="6567" max="6567" width="16.28515625" style="62" customWidth="1"/>
    <col min="6568" max="6568" width="17" style="62" customWidth="1"/>
    <col min="6569" max="6569" width="14.7109375" style="62" customWidth="1"/>
    <col min="6570" max="6570" width="15.5703125" style="62" customWidth="1"/>
    <col min="6571" max="6819" width="11.5703125" style="62"/>
    <col min="6820" max="6820" width="47.7109375" style="62" customWidth="1"/>
    <col min="6821" max="6822" width="16.42578125" style="62" customWidth="1"/>
    <col min="6823" max="6823" width="16.28515625" style="62" customWidth="1"/>
    <col min="6824" max="6824" width="17" style="62" customWidth="1"/>
    <col min="6825" max="6825" width="14.7109375" style="62" customWidth="1"/>
    <col min="6826" max="6826" width="15.5703125" style="62" customWidth="1"/>
    <col min="6827" max="7075" width="11.5703125" style="62"/>
    <col min="7076" max="7076" width="47.7109375" style="62" customWidth="1"/>
    <col min="7077" max="7078" width="16.42578125" style="62" customWidth="1"/>
    <col min="7079" max="7079" width="16.28515625" style="62" customWidth="1"/>
    <col min="7080" max="7080" width="17" style="62" customWidth="1"/>
    <col min="7081" max="7081" width="14.7109375" style="62" customWidth="1"/>
    <col min="7082" max="7082" width="15.5703125" style="62" customWidth="1"/>
    <col min="7083" max="7331" width="11.5703125" style="62"/>
    <col min="7332" max="7332" width="47.7109375" style="62" customWidth="1"/>
    <col min="7333" max="7334" width="16.42578125" style="62" customWidth="1"/>
    <col min="7335" max="7335" width="16.28515625" style="62" customWidth="1"/>
    <col min="7336" max="7336" width="17" style="62" customWidth="1"/>
    <col min="7337" max="7337" width="14.7109375" style="62" customWidth="1"/>
    <col min="7338" max="7338" width="15.5703125" style="62" customWidth="1"/>
    <col min="7339" max="7587" width="11.5703125" style="62"/>
    <col min="7588" max="7588" width="47.7109375" style="62" customWidth="1"/>
    <col min="7589" max="7590" width="16.42578125" style="62" customWidth="1"/>
    <col min="7591" max="7591" width="16.28515625" style="62" customWidth="1"/>
    <col min="7592" max="7592" width="17" style="62" customWidth="1"/>
    <col min="7593" max="7593" width="14.7109375" style="62" customWidth="1"/>
    <col min="7594" max="7594" width="15.5703125" style="62" customWidth="1"/>
    <col min="7595" max="7843" width="11.5703125" style="62"/>
    <col min="7844" max="7844" width="47.7109375" style="62" customWidth="1"/>
    <col min="7845" max="7846" width="16.42578125" style="62" customWidth="1"/>
    <col min="7847" max="7847" width="16.28515625" style="62" customWidth="1"/>
    <col min="7848" max="7848" width="17" style="62" customWidth="1"/>
    <col min="7849" max="7849" width="14.7109375" style="62" customWidth="1"/>
    <col min="7850" max="7850" width="15.5703125" style="62" customWidth="1"/>
    <col min="7851" max="8099" width="11.5703125" style="62"/>
    <col min="8100" max="8100" width="47.7109375" style="62" customWidth="1"/>
    <col min="8101" max="8102" width="16.42578125" style="62" customWidth="1"/>
    <col min="8103" max="8103" width="16.28515625" style="62" customWidth="1"/>
    <col min="8104" max="8104" width="17" style="62" customWidth="1"/>
    <col min="8105" max="8105" width="14.7109375" style="62" customWidth="1"/>
    <col min="8106" max="8106" width="15.5703125" style="62" customWidth="1"/>
    <col min="8107" max="8355" width="11.5703125" style="62"/>
    <col min="8356" max="8356" width="47.7109375" style="62" customWidth="1"/>
    <col min="8357" max="8358" width="16.42578125" style="62" customWidth="1"/>
    <col min="8359" max="8359" width="16.28515625" style="62" customWidth="1"/>
    <col min="8360" max="8360" width="17" style="62" customWidth="1"/>
    <col min="8361" max="8361" width="14.7109375" style="62" customWidth="1"/>
    <col min="8362" max="8362" width="15.5703125" style="62" customWidth="1"/>
    <col min="8363" max="8611" width="11.5703125" style="62"/>
    <col min="8612" max="8612" width="47.7109375" style="62" customWidth="1"/>
    <col min="8613" max="8614" width="16.42578125" style="62" customWidth="1"/>
    <col min="8615" max="8615" width="16.28515625" style="62" customWidth="1"/>
    <col min="8616" max="8616" width="17" style="62" customWidth="1"/>
    <col min="8617" max="8617" width="14.7109375" style="62" customWidth="1"/>
    <col min="8618" max="8618" width="15.5703125" style="62" customWidth="1"/>
    <col min="8619" max="8867" width="11.5703125" style="62"/>
    <col min="8868" max="8868" width="47.7109375" style="62" customWidth="1"/>
    <col min="8869" max="8870" width="16.42578125" style="62" customWidth="1"/>
    <col min="8871" max="8871" width="16.28515625" style="62" customWidth="1"/>
    <col min="8872" max="8872" width="17" style="62" customWidth="1"/>
    <col min="8873" max="8873" width="14.7109375" style="62" customWidth="1"/>
    <col min="8874" max="8874" width="15.5703125" style="62" customWidth="1"/>
    <col min="8875" max="9123" width="11.5703125" style="62"/>
    <col min="9124" max="9124" width="47.7109375" style="62" customWidth="1"/>
    <col min="9125" max="9126" width="16.42578125" style="62" customWidth="1"/>
    <col min="9127" max="9127" width="16.28515625" style="62" customWidth="1"/>
    <col min="9128" max="9128" width="17" style="62" customWidth="1"/>
    <col min="9129" max="9129" width="14.7109375" style="62" customWidth="1"/>
    <col min="9130" max="9130" width="15.5703125" style="62" customWidth="1"/>
    <col min="9131" max="9379" width="11.5703125" style="62"/>
    <col min="9380" max="9380" width="47.7109375" style="62" customWidth="1"/>
    <col min="9381" max="9382" width="16.42578125" style="62" customWidth="1"/>
    <col min="9383" max="9383" width="16.28515625" style="62" customWidth="1"/>
    <col min="9384" max="9384" width="17" style="62" customWidth="1"/>
    <col min="9385" max="9385" width="14.7109375" style="62" customWidth="1"/>
    <col min="9386" max="9386" width="15.5703125" style="62" customWidth="1"/>
    <col min="9387" max="9635" width="11.5703125" style="62"/>
    <col min="9636" max="9636" width="47.7109375" style="62" customWidth="1"/>
    <col min="9637" max="9638" width="16.42578125" style="62" customWidth="1"/>
    <col min="9639" max="9639" width="16.28515625" style="62" customWidth="1"/>
    <col min="9640" max="9640" width="17" style="62" customWidth="1"/>
    <col min="9641" max="9641" width="14.7109375" style="62" customWidth="1"/>
    <col min="9642" max="9642" width="15.5703125" style="62" customWidth="1"/>
    <col min="9643" max="9891" width="11.5703125" style="62"/>
    <col min="9892" max="9892" width="47.7109375" style="62" customWidth="1"/>
    <col min="9893" max="9894" width="16.42578125" style="62" customWidth="1"/>
    <col min="9895" max="9895" width="16.28515625" style="62" customWidth="1"/>
    <col min="9896" max="9896" width="17" style="62" customWidth="1"/>
    <col min="9897" max="9897" width="14.7109375" style="62" customWidth="1"/>
    <col min="9898" max="9898" width="15.5703125" style="62" customWidth="1"/>
    <col min="9899" max="10147" width="11.5703125" style="62"/>
    <col min="10148" max="10148" width="47.7109375" style="62" customWidth="1"/>
    <col min="10149" max="10150" width="16.42578125" style="62" customWidth="1"/>
    <col min="10151" max="10151" width="16.28515625" style="62" customWidth="1"/>
    <col min="10152" max="10152" width="17" style="62" customWidth="1"/>
    <col min="10153" max="10153" width="14.7109375" style="62" customWidth="1"/>
    <col min="10154" max="10154" width="15.5703125" style="62" customWidth="1"/>
    <col min="10155" max="10403" width="11.5703125" style="62"/>
    <col min="10404" max="10404" width="47.7109375" style="62" customWidth="1"/>
    <col min="10405" max="10406" width="16.42578125" style="62" customWidth="1"/>
    <col min="10407" max="10407" width="16.28515625" style="62" customWidth="1"/>
    <col min="10408" max="10408" width="17" style="62" customWidth="1"/>
    <col min="10409" max="10409" width="14.7109375" style="62" customWidth="1"/>
    <col min="10410" max="10410" width="15.5703125" style="62" customWidth="1"/>
    <col min="10411" max="10659" width="11.5703125" style="62"/>
    <col min="10660" max="10660" width="47.7109375" style="62" customWidth="1"/>
    <col min="10661" max="10662" width="16.42578125" style="62" customWidth="1"/>
    <col min="10663" max="10663" width="16.28515625" style="62" customWidth="1"/>
    <col min="10664" max="10664" width="17" style="62" customWidth="1"/>
    <col min="10665" max="10665" width="14.7109375" style="62" customWidth="1"/>
    <col min="10666" max="10666" width="15.5703125" style="62" customWidth="1"/>
    <col min="10667" max="10915" width="11.5703125" style="62"/>
    <col min="10916" max="10916" width="47.7109375" style="62" customWidth="1"/>
    <col min="10917" max="10918" width="16.42578125" style="62" customWidth="1"/>
    <col min="10919" max="10919" width="16.28515625" style="62" customWidth="1"/>
    <col min="10920" max="10920" width="17" style="62" customWidth="1"/>
    <col min="10921" max="10921" width="14.7109375" style="62" customWidth="1"/>
    <col min="10922" max="10922" width="15.5703125" style="62" customWidth="1"/>
    <col min="10923" max="11171" width="11.5703125" style="62"/>
    <col min="11172" max="11172" width="47.7109375" style="62" customWidth="1"/>
    <col min="11173" max="11174" width="16.42578125" style="62" customWidth="1"/>
    <col min="11175" max="11175" width="16.28515625" style="62" customWidth="1"/>
    <col min="11176" max="11176" width="17" style="62" customWidth="1"/>
    <col min="11177" max="11177" width="14.7109375" style="62" customWidth="1"/>
    <col min="11178" max="11178" width="15.5703125" style="62" customWidth="1"/>
    <col min="11179" max="11427" width="11.5703125" style="62"/>
    <col min="11428" max="11428" width="47.7109375" style="62" customWidth="1"/>
    <col min="11429" max="11430" width="16.42578125" style="62" customWidth="1"/>
    <col min="11431" max="11431" width="16.28515625" style="62" customWidth="1"/>
    <col min="11432" max="11432" width="17" style="62" customWidth="1"/>
    <col min="11433" max="11433" width="14.7109375" style="62" customWidth="1"/>
    <col min="11434" max="11434" width="15.5703125" style="62" customWidth="1"/>
    <col min="11435" max="11683" width="11.5703125" style="62"/>
    <col min="11684" max="11684" width="47.7109375" style="62" customWidth="1"/>
    <col min="11685" max="11686" width="16.42578125" style="62" customWidth="1"/>
    <col min="11687" max="11687" width="16.28515625" style="62" customWidth="1"/>
    <col min="11688" max="11688" width="17" style="62" customWidth="1"/>
    <col min="11689" max="11689" width="14.7109375" style="62" customWidth="1"/>
    <col min="11690" max="11690" width="15.5703125" style="62" customWidth="1"/>
    <col min="11691" max="11939" width="11.5703125" style="62"/>
    <col min="11940" max="11940" width="47.7109375" style="62" customWidth="1"/>
    <col min="11941" max="11942" width="16.42578125" style="62" customWidth="1"/>
    <col min="11943" max="11943" width="16.28515625" style="62" customWidth="1"/>
    <col min="11944" max="11944" width="17" style="62" customWidth="1"/>
    <col min="11945" max="11945" width="14.7109375" style="62" customWidth="1"/>
    <col min="11946" max="11946" width="15.5703125" style="62" customWidth="1"/>
    <col min="11947" max="12195" width="11.5703125" style="62"/>
    <col min="12196" max="12196" width="47.7109375" style="62" customWidth="1"/>
    <col min="12197" max="12198" width="16.42578125" style="62" customWidth="1"/>
    <col min="12199" max="12199" width="16.28515625" style="62" customWidth="1"/>
    <col min="12200" max="12200" width="17" style="62" customWidth="1"/>
    <col min="12201" max="12201" width="14.7109375" style="62" customWidth="1"/>
    <col min="12202" max="12202" width="15.5703125" style="62" customWidth="1"/>
    <col min="12203" max="12451" width="11.5703125" style="62"/>
    <col min="12452" max="12452" width="47.7109375" style="62" customWidth="1"/>
    <col min="12453" max="12454" width="16.42578125" style="62" customWidth="1"/>
    <col min="12455" max="12455" width="16.28515625" style="62" customWidth="1"/>
    <col min="12456" max="12456" width="17" style="62" customWidth="1"/>
    <col min="12457" max="12457" width="14.7109375" style="62" customWidth="1"/>
    <col min="12458" max="12458" width="15.5703125" style="62" customWidth="1"/>
    <col min="12459" max="12707" width="11.5703125" style="62"/>
    <col min="12708" max="12708" width="47.7109375" style="62" customWidth="1"/>
    <col min="12709" max="12710" width="16.42578125" style="62" customWidth="1"/>
    <col min="12711" max="12711" width="16.28515625" style="62" customWidth="1"/>
    <col min="12712" max="12712" width="17" style="62" customWidth="1"/>
    <col min="12713" max="12713" width="14.7109375" style="62" customWidth="1"/>
    <col min="12714" max="12714" width="15.5703125" style="62" customWidth="1"/>
    <col min="12715" max="12963" width="11.5703125" style="62"/>
    <col min="12964" max="12964" width="47.7109375" style="62" customWidth="1"/>
    <col min="12965" max="12966" width="16.42578125" style="62" customWidth="1"/>
    <col min="12967" max="12967" width="16.28515625" style="62" customWidth="1"/>
    <col min="12968" max="12968" width="17" style="62" customWidth="1"/>
    <col min="12969" max="12969" width="14.7109375" style="62" customWidth="1"/>
    <col min="12970" max="12970" width="15.5703125" style="62" customWidth="1"/>
    <col min="12971" max="13219" width="11.5703125" style="62"/>
    <col min="13220" max="13220" width="47.7109375" style="62" customWidth="1"/>
    <col min="13221" max="13222" width="16.42578125" style="62" customWidth="1"/>
    <col min="13223" max="13223" width="16.28515625" style="62" customWidth="1"/>
    <col min="13224" max="13224" width="17" style="62" customWidth="1"/>
    <col min="13225" max="13225" width="14.7109375" style="62" customWidth="1"/>
    <col min="13226" max="13226" width="15.5703125" style="62" customWidth="1"/>
    <col min="13227" max="13475" width="11.5703125" style="62"/>
    <col min="13476" max="13476" width="47.7109375" style="62" customWidth="1"/>
    <col min="13477" max="13478" width="16.42578125" style="62" customWidth="1"/>
    <col min="13479" max="13479" width="16.28515625" style="62" customWidth="1"/>
    <col min="13480" max="13480" width="17" style="62" customWidth="1"/>
    <col min="13481" max="13481" width="14.7109375" style="62" customWidth="1"/>
    <col min="13482" max="13482" width="15.5703125" style="62" customWidth="1"/>
    <col min="13483" max="13731" width="11.5703125" style="62"/>
    <col min="13732" max="13732" width="47.7109375" style="62" customWidth="1"/>
    <col min="13733" max="13734" width="16.42578125" style="62" customWidth="1"/>
    <col min="13735" max="13735" width="16.28515625" style="62" customWidth="1"/>
    <col min="13736" max="13736" width="17" style="62" customWidth="1"/>
    <col min="13737" max="13737" width="14.7109375" style="62" customWidth="1"/>
    <col min="13738" max="13738" width="15.5703125" style="62" customWidth="1"/>
    <col min="13739" max="13987" width="11.5703125" style="62"/>
    <col min="13988" max="13988" width="47.7109375" style="62" customWidth="1"/>
    <col min="13989" max="13990" width="16.42578125" style="62" customWidth="1"/>
    <col min="13991" max="13991" width="16.28515625" style="62" customWidth="1"/>
    <col min="13992" max="13992" width="17" style="62" customWidth="1"/>
    <col min="13993" max="13993" width="14.7109375" style="62" customWidth="1"/>
    <col min="13994" max="13994" width="15.5703125" style="62" customWidth="1"/>
    <col min="13995" max="14243" width="11.5703125" style="62"/>
    <col min="14244" max="14244" width="47.7109375" style="62" customWidth="1"/>
    <col min="14245" max="14246" width="16.42578125" style="62" customWidth="1"/>
    <col min="14247" max="14247" width="16.28515625" style="62" customWidth="1"/>
    <col min="14248" max="14248" width="17" style="62" customWidth="1"/>
    <col min="14249" max="14249" width="14.7109375" style="62" customWidth="1"/>
    <col min="14250" max="14250" width="15.5703125" style="62" customWidth="1"/>
    <col min="14251" max="14499" width="11.5703125" style="62"/>
    <col min="14500" max="14500" width="47.7109375" style="62" customWidth="1"/>
    <col min="14501" max="14502" width="16.42578125" style="62" customWidth="1"/>
    <col min="14503" max="14503" width="16.28515625" style="62" customWidth="1"/>
    <col min="14504" max="14504" width="17" style="62" customWidth="1"/>
    <col min="14505" max="14505" width="14.7109375" style="62" customWidth="1"/>
    <col min="14506" max="14506" width="15.5703125" style="62" customWidth="1"/>
    <col min="14507" max="14755" width="11.5703125" style="62"/>
    <col min="14756" max="14756" width="47.7109375" style="62" customWidth="1"/>
    <col min="14757" max="14758" width="16.42578125" style="62" customWidth="1"/>
    <col min="14759" max="14759" width="16.28515625" style="62" customWidth="1"/>
    <col min="14760" max="14760" width="17" style="62" customWidth="1"/>
    <col min="14761" max="14761" width="14.7109375" style="62" customWidth="1"/>
    <col min="14762" max="14762" width="15.5703125" style="62" customWidth="1"/>
    <col min="14763" max="15011" width="11.5703125" style="62"/>
    <col min="15012" max="15012" width="47.7109375" style="62" customWidth="1"/>
    <col min="15013" max="15014" width="16.42578125" style="62" customWidth="1"/>
    <col min="15015" max="15015" width="16.28515625" style="62" customWidth="1"/>
    <col min="15016" max="15016" width="17" style="62" customWidth="1"/>
    <col min="15017" max="15017" width="14.7109375" style="62" customWidth="1"/>
    <col min="15018" max="15018" width="15.5703125" style="62" customWidth="1"/>
    <col min="15019" max="15267" width="11.5703125" style="62"/>
    <col min="15268" max="15268" width="47.7109375" style="62" customWidth="1"/>
    <col min="15269" max="15270" width="16.42578125" style="62" customWidth="1"/>
    <col min="15271" max="15271" width="16.28515625" style="62" customWidth="1"/>
    <col min="15272" max="15272" width="17" style="62" customWidth="1"/>
    <col min="15273" max="15273" width="14.7109375" style="62" customWidth="1"/>
    <col min="15274" max="15274" width="15.5703125" style="62" customWidth="1"/>
    <col min="15275" max="15523" width="11.5703125" style="62"/>
    <col min="15524" max="15524" width="47.7109375" style="62" customWidth="1"/>
    <col min="15525" max="15526" width="16.42578125" style="62" customWidth="1"/>
    <col min="15527" max="15527" width="16.28515625" style="62" customWidth="1"/>
    <col min="15528" max="15528" width="17" style="62" customWidth="1"/>
    <col min="15529" max="15529" width="14.7109375" style="62" customWidth="1"/>
    <col min="15530" max="15530" width="15.5703125" style="62" customWidth="1"/>
    <col min="15531" max="15779" width="11.5703125" style="62"/>
    <col min="15780" max="15780" width="47.7109375" style="62" customWidth="1"/>
    <col min="15781" max="15782" width="16.42578125" style="62" customWidth="1"/>
    <col min="15783" max="15783" width="16.28515625" style="62" customWidth="1"/>
    <col min="15784" max="15784" width="17" style="62" customWidth="1"/>
    <col min="15785" max="15785" width="14.7109375" style="62" customWidth="1"/>
    <col min="15786" max="15786" width="15.5703125" style="62" customWidth="1"/>
    <col min="15787" max="16035" width="11.5703125" style="62"/>
    <col min="16036" max="16036" width="47.7109375" style="62" customWidth="1"/>
    <col min="16037" max="16038" width="16.42578125" style="62" customWidth="1"/>
    <col min="16039" max="16039" width="16.28515625" style="62" customWidth="1"/>
    <col min="16040" max="16040" width="17" style="62" customWidth="1"/>
    <col min="16041" max="16041" width="14.7109375" style="62" customWidth="1"/>
    <col min="16042" max="16042" width="15.5703125" style="62" customWidth="1"/>
    <col min="16043" max="16384" width="11.5703125" style="62"/>
  </cols>
  <sheetData>
    <row r="1" spans="1:7" x14ac:dyDescent="0.25">
      <c r="A1" s="202" t="s">
        <v>447</v>
      </c>
      <c r="B1" s="202"/>
      <c r="C1" s="202"/>
      <c r="D1" s="202"/>
      <c r="E1" s="202"/>
      <c r="F1" s="202"/>
      <c r="G1" s="202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448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449</v>
      </c>
      <c r="B5" s="113"/>
      <c r="C5" s="113"/>
      <c r="D5" s="113"/>
      <c r="E5" s="113"/>
      <c r="F5" s="113"/>
      <c r="G5" s="114"/>
    </row>
    <row r="6" spans="1:7" x14ac:dyDescent="0.25">
      <c r="A6" s="200" t="s">
        <v>450</v>
      </c>
      <c r="B6" s="31">
        <v>2022</v>
      </c>
      <c r="C6" s="200">
        <f>+B6+1</f>
        <v>2023</v>
      </c>
      <c r="D6" s="200">
        <f>+C6+1</f>
        <v>2024</v>
      </c>
      <c r="E6" s="200">
        <f>+D6+1</f>
        <v>2025</v>
      </c>
      <c r="F6" s="200">
        <f>+E6+1</f>
        <v>2026</v>
      </c>
      <c r="G6" s="200">
        <f>+F6+1</f>
        <v>2027</v>
      </c>
    </row>
    <row r="7" spans="1:7" ht="83.25" customHeight="1" x14ac:dyDescent="0.25">
      <c r="A7" s="201"/>
      <c r="B7" s="63" t="s">
        <v>451</v>
      </c>
      <c r="C7" s="201"/>
      <c r="D7" s="201"/>
      <c r="E7" s="201"/>
      <c r="F7" s="201"/>
      <c r="G7" s="201"/>
    </row>
    <row r="8" spans="1:7" ht="30" x14ac:dyDescent="0.25">
      <c r="A8" s="64" t="s">
        <v>452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6" t="s">
        <v>234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235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236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453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238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239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454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455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456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259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457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458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56" t="s">
        <v>459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460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461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285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286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462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56" t="s">
        <v>289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463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66" t="s">
        <v>464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293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465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3" t="s">
        <v>466</v>
      </c>
      <c r="B1" s="203"/>
      <c r="C1" s="203"/>
      <c r="D1" s="203"/>
      <c r="E1" s="203"/>
      <c r="F1" s="203"/>
      <c r="G1" s="203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467</v>
      </c>
      <c r="B3" s="96"/>
      <c r="C3" s="96"/>
      <c r="D3" s="96"/>
      <c r="E3" s="96"/>
      <c r="F3" s="96"/>
      <c r="G3" s="97"/>
    </row>
    <row r="4" spans="1:7" x14ac:dyDescent="0.25">
      <c r="A4" s="95" t="s">
        <v>2</v>
      </c>
      <c r="B4" s="96"/>
      <c r="C4" s="96"/>
      <c r="D4" s="96"/>
      <c r="E4" s="96"/>
      <c r="F4" s="96"/>
      <c r="G4" s="97"/>
    </row>
    <row r="5" spans="1:7" x14ac:dyDescent="0.25">
      <c r="A5" s="95" t="s">
        <v>449</v>
      </c>
      <c r="B5" s="96"/>
      <c r="C5" s="96"/>
      <c r="D5" s="96"/>
      <c r="E5" s="96"/>
      <c r="F5" s="96"/>
      <c r="G5" s="97"/>
    </row>
    <row r="6" spans="1:7" x14ac:dyDescent="0.25">
      <c r="A6" s="204" t="s">
        <v>468</v>
      </c>
      <c r="B6" s="31">
        <v>2022</v>
      </c>
      <c r="C6" s="200">
        <f>+B6+1</f>
        <v>2023</v>
      </c>
      <c r="D6" s="200">
        <f>+C6+1</f>
        <v>2024</v>
      </c>
      <c r="E6" s="200">
        <f>+D6+1</f>
        <v>2025</v>
      </c>
      <c r="F6" s="200">
        <f>+E6+1</f>
        <v>2026</v>
      </c>
      <c r="G6" s="200">
        <f>+F6+1</f>
        <v>2027</v>
      </c>
    </row>
    <row r="7" spans="1:7" ht="57.75" customHeight="1" x14ac:dyDescent="0.25">
      <c r="A7" s="205"/>
      <c r="B7" s="32" t="s">
        <v>451</v>
      </c>
      <c r="C7" s="201"/>
      <c r="D7" s="201"/>
      <c r="E7" s="201"/>
      <c r="F7" s="201"/>
      <c r="G7" s="201"/>
    </row>
    <row r="8" spans="1:7" x14ac:dyDescent="0.25">
      <c r="A8" s="22" t="s">
        <v>469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1" t="s">
        <v>470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472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474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475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476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477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478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51" t="s">
        <v>470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472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473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474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475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476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480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478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3" t="s">
        <v>482</v>
      </c>
      <c r="B1" s="203"/>
      <c r="C1" s="203"/>
      <c r="D1" s="203"/>
      <c r="E1" s="203"/>
      <c r="F1" s="203"/>
      <c r="G1" s="203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483</v>
      </c>
      <c r="B3" s="96"/>
      <c r="C3" s="96"/>
      <c r="D3" s="96"/>
      <c r="E3" s="96"/>
      <c r="F3" s="96"/>
      <c r="G3" s="97"/>
    </row>
    <row r="4" spans="1:7" x14ac:dyDescent="0.25">
      <c r="A4" s="98" t="s">
        <v>2</v>
      </c>
      <c r="B4" s="99"/>
      <c r="C4" s="99"/>
      <c r="D4" s="99"/>
      <c r="E4" s="99"/>
      <c r="F4" s="99"/>
      <c r="G4" s="100"/>
    </row>
    <row r="5" spans="1:7" x14ac:dyDescent="0.25">
      <c r="A5" s="207" t="s">
        <v>450</v>
      </c>
      <c r="B5" s="208">
        <v>2017</v>
      </c>
      <c r="C5" s="208">
        <f>+B5+1</f>
        <v>2018</v>
      </c>
      <c r="D5" s="208">
        <f>+C5+1</f>
        <v>2019</v>
      </c>
      <c r="E5" s="208">
        <f>+D5+1</f>
        <v>2020</v>
      </c>
      <c r="F5" s="208">
        <f>+E5+1</f>
        <v>2021</v>
      </c>
      <c r="G5" s="31">
        <f>+F5+1</f>
        <v>2022</v>
      </c>
    </row>
    <row r="6" spans="1:7" ht="32.25" x14ac:dyDescent="0.25">
      <c r="A6" s="184"/>
      <c r="B6" s="209"/>
      <c r="C6" s="209"/>
      <c r="D6" s="209"/>
      <c r="E6" s="209"/>
      <c r="F6" s="209"/>
      <c r="G6" s="32" t="s">
        <v>484</v>
      </c>
    </row>
    <row r="7" spans="1:7" x14ac:dyDescent="0.25">
      <c r="A7" s="55" t="s">
        <v>452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6" t="s">
        <v>485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486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487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488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489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490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491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492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493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494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495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496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458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56" t="s">
        <v>497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498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499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500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501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40"/>
      <c r="B27" s="53"/>
      <c r="C27" s="53"/>
      <c r="D27" s="53"/>
      <c r="E27" s="53"/>
      <c r="F27" s="53"/>
      <c r="G27" s="53"/>
    </row>
    <row r="28" spans="1:7" x14ac:dyDescent="0.25">
      <c r="A28" s="3" t="s">
        <v>462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51" t="s">
        <v>289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40"/>
      <c r="B30" s="53"/>
      <c r="C30" s="53"/>
      <c r="D30" s="53"/>
      <c r="E30" s="53"/>
      <c r="F30" s="53"/>
      <c r="G30" s="53"/>
    </row>
    <row r="31" spans="1:7" x14ac:dyDescent="0.25">
      <c r="A31" s="3" t="s">
        <v>502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3"/>
      <c r="C32" s="53"/>
      <c r="D32" s="53"/>
      <c r="E32" s="53"/>
      <c r="F32" s="53"/>
      <c r="G32" s="53"/>
    </row>
    <row r="33" spans="1:7" x14ac:dyDescent="0.25">
      <c r="A33" s="3" t="s">
        <v>291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60" t="s">
        <v>464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503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504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206" t="s">
        <v>505</v>
      </c>
      <c r="B39" s="206"/>
      <c r="C39" s="206"/>
      <c r="D39" s="206"/>
      <c r="E39" s="206"/>
      <c r="F39" s="206"/>
      <c r="G39" s="206"/>
    </row>
    <row r="40" spans="1:7" x14ac:dyDescent="0.25">
      <c r="A40" s="206" t="s">
        <v>506</v>
      </c>
      <c r="B40" s="206"/>
      <c r="C40" s="206"/>
      <c r="D40" s="206"/>
      <c r="E40" s="206"/>
      <c r="F40" s="206"/>
      <c r="G40" s="20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3" t="s">
        <v>507</v>
      </c>
      <c r="B1" s="203"/>
      <c r="C1" s="203"/>
      <c r="D1" s="203"/>
      <c r="E1" s="203"/>
      <c r="F1" s="203"/>
      <c r="G1" s="203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508</v>
      </c>
      <c r="B3" s="96"/>
      <c r="C3" s="96"/>
      <c r="D3" s="96"/>
      <c r="E3" s="96"/>
      <c r="F3" s="96"/>
      <c r="G3" s="97"/>
    </row>
    <row r="4" spans="1:7" x14ac:dyDescent="0.25">
      <c r="A4" s="98" t="s">
        <v>2</v>
      </c>
      <c r="B4" s="99"/>
      <c r="C4" s="99"/>
      <c r="D4" s="99"/>
      <c r="E4" s="99"/>
      <c r="F4" s="99"/>
      <c r="G4" s="100"/>
    </row>
    <row r="5" spans="1:7" x14ac:dyDescent="0.25">
      <c r="A5" s="210" t="s">
        <v>468</v>
      </c>
      <c r="B5" s="208">
        <v>2017</v>
      </c>
      <c r="C5" s="208">
        <f>+B5+1</f>
        <v>2018</v>
      </c>
      <c r="D5" s="208">
        <f>+C5+1</f>
        <v>2019</v>
      </c>
      <c r="E5" s="208">
        <f>+D5+1</f>
        <v>2020</v>
      </c>
      <c r="F5" s="208">
        <f>+E5+1</f>
        <v>2021</v>
      </c>
      <c r="G5" s="31">
        <v>2022</v>
      </c>
    </row>
    <row r="6" spans="1:7" ht="48.75" customHeight="1" x14ac:dyDescent="0.25">
      <c r="A6" s="211"/>
      <c r="B6" s="209"/>
      <c r="C6" s="209"/>
      <c r="D6" s="209"/>
      <c r="E6" s="209"/>
      <c r="F6" s="209"/>
      <c r="G6" s="32" t="s">
        <v>509</v>
      </c>
    </row>
    <row r="7" spans="1:7" x14ac:dyDescent="0.25">
      <c r="A7" s="22" t="s">
        <v>469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1" t="s">
        <v>470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471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472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473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474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476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477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51" t="s">
        <v>470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471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473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474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475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476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480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206" t="s">
        <v>505</v>
      </c>
      <c r="B32" s="206"/>
      <c r="C32" s="206"/>
      <c r="D32" s="206"/>
      <c r="E32" s="206"/>
      <c r="F32" s="206"/>
      <c r="G32" s="206"/>
    </row>
    <row r="33" spans="1:7" x14ac:dyDescent="0.25">
      <c r="A33" s="206" t="s">
        <v>506</v>
      </c>
      <c r="B33" s="206"/>
      <c r="C33" s="206"/>
      <c r="D33" s="206"/>
      <c r="E33" s="206"/>
      <c r="F33" s="206"/>
      <c r="G33" s="20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710937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7109375" style="50" customWidth="1"/>
    <col min="217" max="217" width="19.140625" style="50" customWidth="1"/>
    <col min="218" max="218" width="37.285156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7109375" style="50" customWidth="1"/>
    <col min="473" max="473" width="19.140625" style="50" customWidth="1"/>
    <col min="474" max="474" width="37.285156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7109375" style="50" customWidth="1"/>
    <col min="729" max="729" width="19.140625" style="50" customWidth="1"/>
    <col min="730" max="730" width="37.285156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7109375" style="50" customWidth="1"/>
    <col min="985" max="985" width="19.140625" style="50" customWidth="1"/>
    <col min="986" max="986" width="37.285156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7109375" style="50" customWidth="1"/>
    <col min="1241" max="1241" width="19.140625" style="50" customWidth="1"/>
    <col min="1242" max="1242" width="37.285156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7109375" style="50" customWidth="1"/>
    <col min="1497" max="1497" width="19.140625" style="50" customWidth="1"/>
    <col min="1498" max="1498" width="37.285156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7109375" style="50" customWidth="1"/>
    <col min="1753" max="1753" width="19.140625" style="50" customWidth="1"/>
    <col min="1754" max="1754" width="37.285156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7109375" style="50" customWidth="1"/>
    <col min="2009" max="2009" width="19.140625" style="50" customWidth="1"/>
    <col min="2010" max="2010" width="37.285156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7109375" style="50" customWidth="1"/>
    <col min="2265" max="2265" width="19.140625" style="50" customWidth="1"/>
    <col min="2266" max="2266" width="37.285156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7109375" style="50" customWidth="1"/>
    <col min="2521" max="2521" width="19.140625" style="50" customWidth="1"/>
    <col min="2522" max="2522" width="37.285156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7109375" style="50" customWidth="1"/>
    <col min="2777" max="2777" width="19.140625" style="50" customWidth="1"/>
    <col min="2778" max="2778" width="37.285156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7109375" style="50" customWidth="1"/>
    <col min="3033" max="3033" width="19.140625" style="50" customWidth="1"/>
    <col min="3034" max="3034" width="37.285156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7109375" style="50" customWidth="1"/>
    <col min="3289" max="3289" width="19.140625" style="50" customWidth="1"/>
    <col min="3290" max="3290" width="37.285156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7109375" style="50" customWidth="1"/>
    <col min="3545" max="3545" width="19.140625" style="50" customWidth="1"/>
    <col min="3546" max="3546" width="37.285156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7109375" style="50" customWidth="1"/>
    <col min="3801" max="3801" width="19.140625" style="50" customWidth="1"/>
    <col min="3802" max="3802" width="37.285156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7109375" style="50" customWidth="1"/>
    <col min="4057" max="4057" width="19.140625" style="50" customWidth="1"/>
    <col min="4058" max="4058" width="37.285156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7109375" style="50" customWidth="1"/>
    <col min="4313" max="4313" width="19.140625" style="50" customWidth="1"/>
    <col min="4314" max="4314" width="37.285156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7109375" style="50" customWidth="1"/>
    <col min="4569" max="4569" width="19.140625" style="50" customWidth="1"/>
    <col min="4570" max="4570" width="37.285156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7109375" style="50" customWidth="1"/>
    <col min="4825" max="4825" width="19.140625" style="50" customWidth="1"/>
    <col min="4826" max="4826" width="37.285156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7109375" style="50" customWidth="1"/>
    <col min="5081" max="5081" width="19.140625" style="50" customWidth="1"/>
    <col min="5082" max="5082" width="37.285156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7109375" style="50" customWidth="1"/>
    <col min="5337" max="5337" width="19.140625" style="50" customWidth="1"/>
    <col min="5338" max="5338" width="37.285156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7109375" style="50" customWidth="1"/>
    <col min="5593" max="5593" width="19.140625" style="50" customWidth="1"/>
    <col min="5594" max="5594" width="37.285156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7109375" style="50" customWidth="1"/>
    <col min="5849" max="5849" width="19.140625" style="50" customWidth="1"/>
    <col min="5850" max="5850" width="37.285156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7109375" style="50" customWidth="1"/>
    <col min="6105" max="6105" width="19.140625" style="50" customWidth="1"/>
    <col min="6106" max="6106" width="37.285156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7109375" style="50" customWidth="1"/>
    <col min="6361" max="6361" width="19.140625" style="50" customWidth="1"/>
    <col min="6362" max="6362" width="37.285156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7109375" style="50" customWidth="1"/>
    <col min="6617" max="6617" width="19.140625" style="50" customWidth="1"/>
    <col min="6618" max="6618" width="37.285156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7109375" style="50" customWidth="1"/>
    <col min="6873" max="6873" width="19.140625" style="50" customWidth="1"/>
    <col min="6874" max="6874" width="37.285156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7109375" style="50" customWidth="1"/>
    <col min="7129" max="7129" width="19.140625" style="50" customWidth="1"/>
    <col min="7130" max="7130" width="37.285156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7109375" style="50" customWidth="1"/>
    <col min="7385" max="7385" width="19.140625" style="50" customWidth="1"/>
    <col min="7386" max="7386" width="37.285156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7109375" style="50" customWidth="1"/>
    <col min="7641" max="7641" width="19.140625" style="50" customWidth="1"/>
    <col min="7642" max="7642" width="37.285156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7109375" style="50" customWidth="1"/>
    <col min="7897" max="7897" width="19.140625" style="50" customWidth="1"/>
    <col min="7898" max="7898" width="37.285156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7109375" style="50" customWidth="1"/>
    <col min="8153" max="8153" width="19.140625" style="50" customWidth="1"/>
    <col min="8154" max="8154" width="37.285156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7109375" style="50" customWidth="1"/>
    <col min="8409" max="8409" width="19.140625" style="50" customWidth="1"/>
    <col min="8410" max="8410" width="37.285156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7109375" style="50" customWidth="1"/>
    <col min="8665" max="8665" width="19.140625" style="50" customWidth="1"/>
    <col min="8666" max="8666" width="37.285156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7109375" style="50" customWidth="1"/>
    <col min="8921" max="8921" width="19.140625" style="50" customWidth="1"/>
    <col min="8922" max="8922" width="37.285156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7109375" style="50" customWidth="1"/>
    <col min="9177" max="9177" width="19.140625" style="50" customWidth="1"/>
    <col min="9178" max="9178" width="37.285156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7109375" style="50" customWidth="1"/>
    <col min="9433" max="9433" width="19.140625" style="50" customWidth="1"/>
    <col min="9434" max="9434" width="37.285156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7109375" style="50" customWidth="1"/>
    <col min="9689" max="9689" width="19.140625" style="50" customWidth="1"/>
    <col min="9690" max="9690" width="37.285156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7109375" style="50" customWidth="1"/>
    <col min="9945" max="9945" width="19.140625" style="50" customWidth="1"/>
    <col min="9946" max="9946" width="37.285156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7109375" style="50" customWidth="1"/>
    <col min="10201" max="10201" width="19.140625" style="50" customWidth="1"/>
    <col min="10202" max="10202" width="37.285156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7109375" style="50" customWidth="1"/>
    <col min="10457" max="10457" width="19.140625" style="50" customWidth="1"/>
    <col min="10458" max="10458" width="37.285156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7109375" style="50" customWidth="1"/>
    <col min="10713" max="10713" width="19.140625" style="50" customWidth="1"/>
    <col min="10714" max="10714" width="37.285156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7109375" style="50" customWidth="1"/>
    <col min="10969" max="10969" width="19.140625" style="50" customWidth="1"/>
    <col min="10970" max="10970" width="37.285156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7109375" style="50" customWidth="1"/>
    <col min="11225" max="11225" width="19.140625" style="50" customWidth="1"/>
    <col min="11226" max="11226" width="37.285156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7109375" style="50" customWidth="1"/>
    <col min="11481" max="11481" width="19.140625" style="50" customWidth="1"/>
    <col min="11482" max="11482" width="37.285156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7109375" style="50" customWidth="1"/>
    <col min="11737" max="11737" width="19.140625" style="50" customWidth="1"/>
    <col min="11738" max="11738" width="37.285156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7109375" style="50" customWidth="1"/>
    <col min="11993" max="11993" width="19.140625" style="50" customWidth="1"/>
    <col min="11994" max="11994" width="37.285156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7109375" style="50" customWidth="1"/>
    <col min="12249" max="12249" width="19.140625" style="50" customWidth="1"/>
    <col min="12250" max="12250" width="37.285156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7109375" style="50" customWidth="1"/>
    <col min="12505" max="12505" width="19.140625" style="50" customWidth="1"/>
    <col min="12506" max="12506" width="37.285156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7109375" style="50" customWidth="1"/>
    <col min="12761" max="12761" width="19.140625" style="50" customWidth="1"/>
    <col min="12762" max="12762" width="37.285156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7109375" style="50" customWidth="1"/>
    <col min="13017" max="13017" width="19.140625" style="50" customWidth="1"/>
    <col min="13018" max="13018" width="37.285156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7109375" style="50" customWidth="1"/>
    <col min="13273" max="13273" width="19.140625" style="50" customWidth="1"/>
    <col min="13274" max="13274" width="37.285156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7109375" style="50" customWidth="1"/>
    <col min="13529" max="13529" width="19.140625" style="50" customWidth="1"/>
    <col min="13530" max="13530" width="37.285156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7109375" style="50" customWidth="1"/>
    <col min="13785" max="13785" width="19.140625" style="50" customWidth="1"/>
    <col min="13786" max="13786" width="37.285156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7109375" style="50" customWidth="1"/>
    <col min="14041" max="14041" width="19.140625" style="50" customWidth="1"/>
    <col min="14042" max="14042" width="37.285156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7109375" style="50" customWidth="1"/>
    <col min="14297" max="14297" width="19.140625" style="50" customWidth="1"/>
    <col min="14298" max="14298" width="37.285156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7109375" style="50" customWidth="1"/>
    <col min="14553" max="14553" width="19.140625" style="50" customWidth="1"/>
    <col min="14554" max="14554" width="37.285156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7109375" style="50" customWidth="1"/>
    <col min="14809" max="14809" width="19.140625" style="50" customWidth="1"/>
    <col min="14810" max="14810" width="37.285156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7109375" style="50" customWidth="1"/>
    <col min="15065" max="15065" width="19.140625" style="50" customWidth="1"/>
    <col min="15066" max="15066" width="37.285156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7109375" style="50" customWidth="1"/>
    <col min="15321" max="15321" width="19.140625" style="50" customWidth="1"/>
    <col min="15322" max="15322" width="37.285156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7109375" style="50" customWidth="1"/>
    <col min="15577" max="15577" width="19.140625" style="50" customWidth="1"/>
    <col min="15578" max="15578" width="37.285156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7109375" style="50" customWidth="1"/>
    <col min="15833" max="15833" width="19.140625" style="50" customWidth="1"/>
    <col min="15834" max="15834" width="37.285156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7109375" style="50" customWidth="1"/>
    <col min="16089" max="16089" width="19.140625" style="50" customWidth="1"/>
    <col min="16090" max="16090" width="37.28515625" style="50" bestFit="1" customWidth="1"/>
    <col min="16091" max="16384" width="65" style="50"/>
  </cols>
  <sheetData>
    <row r="1" spans="1:6" ht="20.100000000000001" customHeight="1" x14ac:dyDescent="0.25">
      <c r="A1" s="212" t="s">
        <v>511</v>
      </c>
      <c r="B1" s="212"/>
      <c r="C1" s="212"/>
      <c r="D1" s="212"/>
      <c r="E1" s="212"/>
      <c r="F1" s="212"/>
    </row>
    <row r="2" spans="1:6" ht="20.100000000000001" customHeight="1" x14ac:dyDescent="0.25">
      <c r="A2" s="92" t="str">
        <f>'Formato 1'!A2</f>
        <v>Sistema para el Desarrollo Integral de la Familia del Municipio de Apaseo el Grande, Gto.</v>
      </c>
      <c r="B2" s="115"/>
      <c r="C2" s="115"/>
      <c r="D2" s="115"/>
      <c r="E2" s="115"/>
      <c r="F2" s="116"/>
    </row>
    <row r="3" spans="1:6" ht="29.25" customHeight="1" x14ac:dyDescent="0.25">
      <c r="A3" s="117" t="s">
        <v>512</v>
      </c>
      <c r="B3" s="118"/>
      <c r="C3" s="118"/>
      <c r="D3" s="118"/>
      <c r="E3" s="118"/>
      <c r="F3" s="119"/>
    </row>
    <row r="4" spans="1:6" ht="35.25" customHeight="1" x14ac:dyDescent="0.25">
      <c r="A4" s="102"/>
      <c r="B4" s="102" t="s">
        <v>513</v>
      </c>
      <c r="C4" s="102" t="s">
        <v>514</v>
      </c>
      <c r="D4" s="102" t="s">
        <v>515</v>
      </c>
      <c r="E4" s="102" t="s">
        <v>516</v>
      </c>
      <c r="F4" s="102" t="s">
        <v>517</v>
      </c>
    </row>
    <row r="5" spans="1:6" ht="12.75" customHeight="1" x14ac:dyDescent="0.25">
      <c r="A5" s="15" t="s">
        <v>518</v>
      </c>
      <c r="B5" s="46"/>
      <c r="C5" s="46"/>
      <c r="D5" s="46"/>
      <c r="E5" s="46"/>
      <c r="F5" s="46"/>
    </row>
    <row r="6" spans="1:6" ht="30" x14ac:dyDescent="0.25">
      <c r="A6" s="52" t="s">
        <v>519</v>
      </c>
      <c r="B6" s="53"/>
      <c r="C6" s="53"/>
      <c r="D6" s="53"/>
      <c r="E6" s="53"/>
      <c r="F6" s="53"/>
    </row>
    <row r="7" spans="1:6" ht="15" x14ac:dyDescent="0.25">
      <c r="A7" s="52" t="s">
        <v>520</v>
      </c>
      <c r="B7" s="53"/>
      <c r="C7" s="53"/>
      <c r="D7" s="53"/>
      <c r="E7" s="53"/>
      <c r="F7" s="53"/>
    </row>
    <row r="8" spans="1:6" ht="15" x14ac:dyDescent="0.25">
      <c r="A8" s="60"/>
      <c r="B8" s="40"/>
      <c r="C8" s="40"/>
      <c r="D8" s="40"/>
      <c r="E8" s="40"/>
      <c r="F8" s="40"/>
    </row>
    <row r="9" spans="1:6" ht="15" x14ac:dyDescent="0.25">
      <c r="A9" s="15" t="s">
        <v>521</v>
      </c>
      <c r="B9" s="40"/>
      <c r="C9" s="40"/>
      <c r="D9" s="40"/>
      <c r="E9" s="40"/>
      <c r="F9" s="40"/>
    </row>
    <row r="10" spans="1:6" ht="15" x14ac:dyDescent="0.25">
      <c r="A10" s="52" t="s">
        <v>522</v>
      </c>
      <c r="B10" s="53"/>
      <c r="C10" s="53"/>
      <c r="D10" s="53"/>
      <c r="E10" s="53"/>
      <c r="F10" s="53"/>
    </row>
    <row r="11" spans="1:6" ht="15" x14ac:dyDescent="0.25">
      <c r="A11" s="70" t="s">
        <v>523</v>
      </c>
      <c r="B11" s="53"/>
      <c r="C11" s="53"/>
      <c r="D11" s="53"/>
      <c r="E11" s="53"/>
      <c r="F11" s="53"/>
    </row>
    <row r="12" spans="1:6" ht="15" x14ac:dyDescent="0.25">
      <c r="A12" s="70" t="s">
        <v>524</v>
      </c>
      <c r="B12" s="53"/>
      <c r="C12" s="53"/>
      <c r="D12" s="53"/>
      <c r="E12" s="53"/>
      <c r="F12" s="53"/>
    </row>
    <row r="13" spans="1:6" ht="15" x14ac:dyDescent="0.25">
      <c r="A13" s="70" t="s">
        <v>525</v>
      </c>
      <c r="B13" s="53"/>
      <c r="C13" s="53"/>
      <c r="D13" s="53"/>
      <c r="E13" s="53"/>
      <c r="F13" s="53"/>
    </row>
    <row r="14" spans="1:6" ht="15" x14ac:dyDescent="0.25">
      <c r="A14" s="52" t="s">
        <v>526</v>
      </c>
      <c r="B14" s="53"/>
      <c r="C14" s="53"/>
      <c r="D14" s="53"/>
      <c r="E14" s="53"/>
      <c r="F14" s="53"/>
    </row>
    <row r="15" spans="1:6" ht="15" x14ac:dyDescent="0.25">
      <c r="A15" s="70" t="s">
        <v>523</v>
      </c>
      <c r="B15" s="53"/>
      <c r="C15" s="53"/>
      <c r="D15" s="53"/>
      <c r="E15" s="53"/>
      <c r="F15" s="53"/>
    </row>
    <row r="16" spans="1:6" ht="15" x14ac:dyDescent="0.25">
      <c r="A16" s="70" t="s">
        <v>524</v>
      </c>
      <c r="B16" s="53"/>
      <c r="C16" s="53"/>
      <c r="D16" s="53"/>
      <c r="E16" s="53"/>
      <c r="F16" s="53"/>
    </row>
    <row r="17" spans="1:6" ht="15" x14ac:dyDescent="0.25">
      <c r="A17" s="70" t="s">
        <v>525</v>
      </c>
      <c r="B17" s="53"/>
      <c r="C17" s="53"/>
      <c r="D17" s="53"/>
      <c r="E17" s="53"/>
      <c r="F17" s="53"/>
    </row>
    <row r="18" spans="1:6" ht="15" x14ac:dyDescent="0.25">
      <c r="A18" s="52" t="s">
        <v>527</v>
      </c>
      <c r="B18" s="103"/>
      <c r="C18" s="53"/>
      <c r="D18" s="53"/>
      <c r="E18" s="53"/>
      <c r="F18" s="53"/>
    </row>
    <row r="19" spans="1:6" ht="15" x14ac:dyDescent="0.25">
      <c r="A19" s="52" t="s">
        <v>528</v>
      </c>
      <c r="B19" s="53"/>
      <c r="C19" s="53"/>
      <c r="D19" s="53"/>
      <c r="E19" s="53"/>
      <c r="F19" s="53"/>
    </row>
    <row r="20" spans="1:6" ht="30" x14ac:dyDescent="0.25">
      <c r="A20" s="52" t="s">
        <v>529</v>
      </c>
      <c r="B20" s="104"/>
      <c r="C20" s="104"/>
      <c r="D20" s="104"/>
      <c r="E20" s="104"/>
      <c r="F20" s="104"/>
    </row>
    <row r="21" spans="1:6" ht="30" x14ac:dyDescent="0.25">
      <c r="A21" s="52" t="s">
        <v>530</v>
      </c>
      <c r="B21" s="104"/>
      <c r="C21" s="104"/>
      <c r="D21" s="104"/>
      <c r="E21" s="104"/>
      <c r="F21" s="104"/>
    </row>
    <row r="22" spans="1:6" ht="30" x14ac:dyDescent="0.25">
      <c r="A22" s="52" t="s">
        <v>531</v>
      </c>
      <c r="B22" s="104"/>
      <c r="C22" s="104"/>
      <c r="D22" s="104"/>
      <c r="E22" s="104"/>
      <c r="F22" s="104"/>
    </row>
    <row r="23" spans="1:6" ht="15" x14ac:dyDescent="0.25">
      <c r="A23" s="52" t="s">
        <v>532</v>
      </c>
      <c r="B23" s="104"/>
      <c r="C23" s="104"/>
      <c r="D23" s="104"/>
      <c r="E23" s="104"/>
      <c r="F23" s="104"/>
    </row>
    <row r="24" spans="1:6" ht="15" x14ac:dyDescent="0.25">
      <c r="A24" s="52" t="s">
        <v>533</v>
      </c>
      <c r="B24" s="105"/>
      <c r="C24" s="53"/>
      <c r="D24" s="53"/>
      <c r="E24" s="53"/>
      <c r="F24" s="53"/>
    </row>
    <row r="25" spans="1:6" ht="15" x14ac:dyDescent="0.25">
      <c r="A25" s="52" t="s">
        <v>534</v>
      </c>
      <c r="B25" s="105"/>
      <c r="C25" s="53"/>
      <c r="D25" s="53"/>
      <c r="E25" s="53"/>
      <c r="F25" s="53"/>
    </row>
    <row r="26" spans="1:6" ht="15" x14ac:dyDescent="0.25">
      <c r="A26" s="60"/>
      <c r="B26" s="40"/>
      <c r="C26" s="40"/>
      <c r="D26" s="40"/>
      <c r="E26" s="40"/>
      <c r="F26" s="40"/>
    </row>
    <row r="27" spans="1:6" ht="15" x14ac:dyDescent="0.25">
      <c r="A27" s="15" t="s">
        <v>535</v>
      </c>
      <c r="B27" s="40"/>
      <c r="C27" s="40"/>
      <c r="D27" s="40"/>
      <c r="E27" s="40"/>
      <c r="F27" s="40"/>
    </row>
    <row r="28" spans="1:6" ht="15" x14ac:dyDescent="0.25">
      <c r="A28" s="52" t="s">
        <v>536</v>
      </c>
      <c r="B28" s="53"/>
      <c r="C28" s="53"/>
      <c r="D28" s="53"/>
      <c r="E28" s="53"/>
      <c r="F28" s="53"/>
    </row>
    <row r="29" spans="1:6" ht="15" x14ac:dyDescent="0.25">
      <c r="A29" s="60"/>
      <c r="B29" s="40"/>
      <c r="C29" s="40"/>
      <c r="D29" s="40"/>
      <c r="E29" s="40"/>
      <c r="F29" s="40"/>
    </row>
    <row r="30" spans="1:6" ht="15" x14ac:dyDescent="0.25">
      <c r="A30" s="15" t="s">
        <v>537</v>
      </c>
      <c r="B30" s="40"/>
      <c r="C30" s="40"/>
      <c r="D30" s="40"/>
      <c r="E30" s="40"/>
      <c r="F30" s="40"/>
    </row>
    <row r="31" spans="1:6" ht="15" x14ac:dyDescent="0.25">
      <c r="A31" s="52" t="s">
        <v>522</v>
      </c>
      <c r="B31" s="53"/>
      <c r="C31" s="53"/>
      <c r="D31" s="53"/>
      <c r="E31" s="53"/>
      <c r="F31" s="53"/>
    </row>
    <row r="32" spans="1:6" ht="15" x14ac:dyDescent="0.25">
      <c r="A32" s="52" t="s">
        <v>526</v>
      </c>
      <c r="B32" s="53"/>
      <c r="C32" s="53"/>
      <c r="D32" s="53"/>
      <c r="E32" s="53"/>
      <c r="F32" s="53"/>
    </row>
    <row r="33" spans="1:6" ht="15" x14ac:dyDescent="0.25">
      <c r="A33" s="52" t="s">
        <v>538</v>
      </c>
      <c r="B33" s="53"/>
      <c r="C33" s="53"/>
      <c r="D33" s="53"/>
      <c r="E33" s="53"/>
      <c r="F33" s="53"/>
    </row>
    <row r="34" spans="1:6" ht="15" x14ac:dyDescent="0.25">
      <c r="A34" s="60"/>
      <c r="B34" s="40"/>
      <c r="C34" s="40"/>
      <c r="D34" s="40"/>
      <c r="E34" s="40"/>
      <c r="F34" s="40"/>
    </row>
    <row r="35" spans="1:6" ht="15" x14ac:dyDescent="0.25">
      <c r="A35" s="15" t="s">
        <v>539</v>
      </c>
      <c r="B35" s="40"/>
      <c r="C35" s="40"/>
      <c r="D35" s="40"/>
      <c r="E35" s="40"/>
      <c r="F35" s="40"/>
    </row>
    <row r="36" spans="1:6" ht="15" x14ac:dyDescent="0.25">
      <c r="A36" s="52" t="s">
        <v>540</v>
      </c>
      <c r="B36" s="53"/>
      <c r="C36" s="53"/>
      <c r="D36" s="53"/>
      <c r="E36" s="53"/>
      <c r="F36" s="53"/>
    </row>
    <row r="37" spans="1:6" ht="15" x14ac:dyDescent="0.25">
      <c r="A37" s="52" t="s">
        <v>541</v>
      </c>
      <c r="B37" s="53"/>
      <c r="C37" s="53"/>
      <c r="D37" s="53"/>
      <c r="E37" s="53"/>
      <c r="F37" s="53"/>
    </row>
    <row r="38" spans="1:6" ht="15" x14ac:dyDescent="0.25">
      <c r="A38" s="52" t="s">
        <v>542</v>
      </c>
      <c r="B38" s="105"/>
      <c r="C38" s="53"/>
      <c r="D38" s="53"/>
      <c r="E38" s="53"/>
      <c r="F38" s="53"/>
    </row>
    <row r="39" spans="1:6" ht="15" x14ac:dyDescent="0.25">
      <c r="A39" s="60"/>
      <c r="B39" s="40"/>
      <c r="C39" s="40"/>
      <c r="D39" s="40"/>
      <c r="E39" s="40"/>
      <c r="F39" s="40"/>
    </row>
    <row r="40" spans="1:6" ht="15" x14ac:dyDescent="0.25">
      <c r="A40" s="15" t="s">
        <v>543</v>
      </c>
      <c r="B40" s="53"/>
      <c r="C40" s="53"/>
      <c r="D40" s="53"/>
      <c r="E40" s="53"/>
      <c r="F40" s="53"/>
    </row>
    <row r="41" spans="1:6" ht="15" x14ac:dyDescent="0.25">
      <c r="A41" s="60"/>
      <c r="B41" s="40"/>
      <c r="C41" s="40"/>
      <c r="D41" s="40"/>
      <c r="E41" s="40"/>
      <c r="F41" s="40"/>
    </row>
    <row r="42" spans="1:6" ht="15" x14ac:dyDescent="0.25">
      <c r="A42" s="15" t="s">
        <v>544</v>
      </c>
      <c r="B42" s="40"/>
      <c r="C42" s="40"/>
      <c r="D42" s="40"/>
      <c r="E42" s="40"/>
      <c r="F42" s="40"/>
    </row>
    <row r="43" spans="1:6" ht="15" x14ac:dyDescent="0.25">
      <c r="A43" s="52" t="s">
        <v>545</v>
      </c>
      <c r="B43" s="53"/>
      <c r="C43" s="53"/>
      <c r="D43" s="53"/>
      <c r="E43" s="53"/>
      <c r="F43" s="53"/>
    </row>
    <row r="44" spans="1:6" ht="15" x14ac:dyDescent="0.25">
      <c r="A44" s="52" t="s">
        <v>546</v>
      </c>
      <c r="B44" s="53"/>
      <c r="C44" s="53"/>
      <c r="D44" s="53"/>
      <c r="E44" s="53"/>
      <c r="F44" s="53"/>
    </row>
    <row r="45" spans="1:6" ht="15" x14ac:dyDescent="0.25">
      <c r="A45" s="52" t="s">
        <v>547</v>
      </c>
      <c r="B45" s="53"/>
      <c r="C45" s="53"/>
      <c r="D45" s="53"/>
      <c r="E45" s="53"/>
      <c r="F45" s="53"/>
    </row>
    <row r="46" spans="1:6" ht="15" x14ac:dyDescent="0.25">
      <c r="A46" s="60"/>
      <c r="B46" s="40"/>
      <c r="C46" s="40"/>
      <c r="D46" s="40"/>
      <c r="E46" s="40"/>
      <c r="F46" s="40"/>
    </row>
    <row r="47" spans="1:6" ht="30" x14ac:dyDescent="0.25">
      <c r="A47" s="15" t="s">
        <v>548</v>
      </c>
      <c r="B47" s="40"/>
      <c r="C47" s="40"/>
      <c r="D47" s="40"/>
      <c r="E47" s="40"/>
      <c r="F47" s="40"/>
    </row>
    <row r="48" spans="1:6" ht="15" x14ac:dyDescent="0.25">
      <c r="A48" s="52" t="s">
        <v>546</v>
      </c>
      <c r="B48" s="104"/>
      <c r="C48" s="104"/>
      <c r="D48" s="104"/>
      <c r="E48" s="104"/>
      <c r="F48" s="104"/>
    </row>
    <row r="49" spans="1:6" ht="15" x14ac:dyDescent="0.25">
      <c r="A49" s="52" t="s">
        <v>547</v>
      </c>
      <c r="B49" s="104"/>
      <c r="C49" s="104"/>
      <c r="D49" s="104"/>
      <c r="E49" s="104"/>
      <c r="F49" s="104"/>
    </row>
    <row r="50" spans="1:6" ht="15" x14ac:dyDescent="0.25">
      <c r="A50" s="60"/>
      <c r="B50" s="40"/>
      <c r="C50" s="40"/>
      <c r="D50" s="40"/>
      <c r="E50" s="40"/>
      <c r="F50" s="40"/>
    </row>
    <row r="51" spans="1:6" ht="15" x14ac:dyDescent="0.25">
      <c r="A51" s="15" t="s">
        <v>549</v>
      </c>
      <c r="B51" s="40"/>
      <c r="C51" s="40"/>
      <c r="D51" s="40"/>
      <c r="E51" s="40"/>
      <c r="F51" s="40"/>
    </row>
    <row r="52" spans="1:6" ht="15" x14ac:dyDescent="0.25">
      <c r="A52" s="52" t="s">
        <v>546</v>
      </c>
      <c r="B52" s="53"/>
      <c r="C52" s="53"/>
      <c r="D52" s="53"/>
      <c r="E52" s="53"/>
      <c r="F52" s="53"/>
    </row>
    <row r="53" spans="1:6" ht="15" x14ac:dyDescent="0.25">
      <c r="A53" s="52" t="s">
        <v>547</v>
      </c>
      <c r="B53" s="53"/>
      <c r="C53" s="53"/>
      <c r="D53" s="53"/>
      <c r="E53" s="53"/>
      <c r="F53" s="53"/>
    </row>
    <row r="54" spans="1:6" ht="15" x14ac:dyDescent="0.25">
      <c r="A54" s="52" t="s">
        <v>550</v>
      </c>
      <c r="B54" s="53"/>
      <c r="C54" s="53"/>
      <c r="D54" s="53"/>
      <c r="E54" s="53"/>
      <c r="F54" s="53"/>
    </row>
    <row r="55" spans="1:6" ht="15" x14ac:dyDescent="0.25">
      <c r="A55" s="60"/>
      <c r="B55" s="40"/>
      <c r="C55" s="40"/>
      <c r="D55" s="40"/>
      <c r="E55" s="40"/>
      <c r="F55" s="40"/>
    </row>
    <row r="56" spans="1:6" ht="44.25" customHeight="1" x14ac:dyDescent="0.25">
      <c r="A56" s="15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2" t="s">
        <v>546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547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40"/>
      <c r="C59" s="40"/>
      <c r="D59" s="40"/>
      <c r="E59" s="40"/>
      <c r="F59" s="40"/>
    </row>
    <row r="60" spans="1:6" ht="20.100000000000001" customHeight="1" x14ac:dyDescent="0.25">
      <c r="A60" s="15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2" t="s">
        <v>553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554</v>
      </c>
      <c r="B62" s="105"/>
      <c r="C62" s="53"/>
      <c r="D62" s="53"/>
      <c r="E62" s="53"/>
      <c r="F62" s="53"/>
    </row>
    <row r="63" spans="1:6" ht="20.100000000000001" customHeight="1" x14ac:dyDescent="0.25">
      <c r="A63" s="60"/>
      <c r="B63" s="40"/>
      <c r="C63" s="40"/>
      <c r="D63" s="40"/>
      <c r="E63" s="40"/>
      <c r="F63" s="40"/>
    </row>
    <row r="64" spans="1:6" ht="20.100000000000001" customHeight="1" x14ac:dyDescent="0.25">
      <c r="A64" s="15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2" t="s">
        <v>556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557</v>
      </c>
      <c r="B66" s="53"/>
      <c r="C66" s="53"/>
      <c r="D66" s="53"/>
      <c r="E66" s="53"/>
      <c r="F66" s="53"/>
    </row>
    <row r="67" spans="1:6" ht="20.100000000000001" customHeight="1" x14ac:dyDescent="0.25">
      <c r="A67" s="101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0" zoomScaleNormal="70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6" t="s">
        <v>122</v>
      </c>
      <c r="B1" s="177"/>
      <c r="C1" s="177"/>
      <c r="D1" s="177"/>
      <c r="E1" s="177"/>
      <c r="F1" s="177"/>
      <c r="G1" s="177"/>
      <c r="H1" s="178"/>
    </row>
    <row r="2" spans="1:8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3"/>
      <c r="H2" s="94"/>
    </row>
    <row r="3" spans="1:8" ht="15" customHeight="1" x14ac:dyDescent="0.25">
      <c r="A3" s="95" t="s">
        <v>123</v>
      </c>
      <c r="B3" s="96"/>
      <c r="C3" s="96"/>
      <c r="D3" s="96"/>
      <c r="E3" s="96"/>
      <c r="F3" s="96"/>
      <c r="G3" s="96"/>
      <c r="H3" s="97"/>
    </row>
    <row r="4" spans="1:8" ht="15" customHeight="1" x14ac:dyDescent="0.25">
      <c r="A4" s="95" t="str">
        <f>'Formato 1'!A4</f>
        <v>Al 31 de Diciembre de 2024 y al 30 de Junio de 2025 (b)</v>
      </c>
      <c r="B4" s="96"/>
      <c r="C4" s="96"/>
      <c r="D4" s="96"/>
      <c r="E4" s="96"/>
      <c r="F4" s="96"/>
      <c r="G4" s="96"/>
      <c r="H4" s="97"/>
    </row>
    <row r="5" spans="1:8" x14ac:dyDescent="0.25">
      <c r="A5" s="98" t="s">
        <v>2</v>
      </c>
      <c r="B5" s="99"/>
      <c r="C5" s="99"/>
      <c r="D5" s="99"/>
      <c r="E5" s="99"/>
      <c r="F5" s="99"/>
      <c r="G5" s="99"/>
      <c r="H5" s="100"/>
    </row>
    <row r="6" spans="1:8" ht="41.45" customHeight="1" x14ac:dyDescent="0.25">
      <c r="A6" s="4" t="s">
        <v>124</v>
      </c>
      <c r="B6" s="5" t="s">
        <v>597</v>
      </c>
      <c r="C6" s="4" t="s">
        <v>125</v>
      </c>
      <c r="D6" s="4" t="s">
        <v>126</v>
      </c>
      <c r="E6" s="4" t="s">
        <v>127</v>
      </c>
      <c r="F6" s="4" t="s">
        <v>128</v>
      </c>
      <c r="G6" s="4" t="s">
        <v>129</v>
      </c>
      <c r="H6" s="6" t="s">
        <v>130</v>
      </c>
    </row>
    <row r="7" spans="1:8" x14ac:dyDescent="0.25">
      <c r="A7" s="85"/>
      <c r="B7" s="86"/>
      <c r="C7" s="86"/>
      <c r="D7" s="86"/>
      <c r="E7" s="86"/>
      <c r="F7" s="86"/>
      <c r="G7" s="86"/>
      <c r="H7" s="86"/>
    </row>
    <row r="8" spans="1:8" x14ac:dyDescent="0.25">
      <c r="A8" s="7" t="s">
        <v>131</v>
      </c>
      <c r="B8" s="151">
        <f t="shared" ref="B8:H8" si="0">B9+B13</f>
        <v>0</v>
      </c>
      <c r="C8" s="151">
        <f t="shared" si="0"/>
        <v>0</v>
      </c>
      <c r="D8" s="151">
        <f t="shared" si="0"/>
        <v>0</v>
      </c>
      <c r="E8" s="151">
        <f t="shared" si="0"/>
        <v>0</v>
      </c>
      <c r="F8" s="151">
        <f t="shared" si="0"/>
        <v>0</v>
      </c>
      <c r="G8" s="151">
        <f t="shared" si="0"/>
        <v>0</v>
      </c>
      <c r="H8" s="151">
        <f t="shared" si="0"/>
        <v>0</v>
      </c>
    </row>
    <row r="9" spans="1:8" ht="15.75" customHeight="1" x14ac:dyDescent="0.25">
      <c r="A9" s="147" t="s">
        <v>132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87" t="s">
        <v>133</v>
      </c>
      <c r="B10" s="88">
        <v>0</v>
      </c>
      <c r="C10" s="42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</row>
    <row r="11" spans="1:8" x14ac:dyDescent="0.25">
      <c r="A11" s="87" t="s">
        <v>134</v>
      </c>
      <c r="B11" s="88">
        <v>0</v>
      </c>
      <c r="C11" s="42">
        <v>0</v>
      </c>
      <c r="D11" s="88">
        <v>0</v>
      </c>
      <c r="E11" s="88">
        <v>0</v>
      </c>
      <c r="F11" s="88">
        <v>0</v>
      </c>
      <c r="G11" s="42">
        <v>0</v>
      </c>
      <c r="H11" s="42">
        <v>0</v>
      </c>
    </row>
    <row r="12" spans="1:8" ht="16.5" customHeight="1" x14ac:dyDescent="0.25">
      <c r="A12" s="87" t="s">
        <v>135</v>
      </c>
      <c r="B12" s="88">
        <v>0</v>
      </c>
      <c r="C12" s="42">
        <v>0</v>
      </c>
      <c r="D12" s="88">
        <v>0</v>
      </c>
      <c r="E12" s="88">
        <v>0</v>
      </c>
      <c r="F12" s="88">
        <v>0</v>
      </c>
      <c r="G12" s="42">
        <v>0</v>
      </c>
      <c r="H12" s="42">
        <v>0</v>
      </c>
    </row>
    <row r="13" spans="1:8" x14ac:dyDescent="0.25">
      <c r="A13" s="147" t="s">
        <v>136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87" t="s">
        <v>137</v>
      </c>
      <c r="B14" s="88">
        <v>0</v>
      </c>
      <c r="C14" s="42">
        <v>0</v>
      </c>
      <c r="D14" s="88">
        <v>0</v>
      </c>
      <c r="E14" s="88">
        <v>0</v>
      </c>
      <c r="F14" s="88">
        <v>0</v>
      </c>
      <c r="G14" s="42">
        <v>0</v>
      </c>
      <c r="H14" s="42">
        <v>0</v>
      </c>
    </row>
    <row r="15" spans="1:8" ht="15" customHeight="1" x14ac:dyDescent="0.25">
      <c r="A15" s="87" t="s">
        <v>138</v>
      </c>
      <c r="B15" s="88">
        <v>0</v>
      </c>
      <c r="C15" s="42">
        <v>0</v>
      </c>
      <c r="D15" s="88">
        <v>0</v>
      </c>
      <c r="E15" s="88">
        <v>0</v>
      </c>
      <c r="F15" s="88">
        <v>0</v>
      </c>
      <c r="G15" s="42">
        <v>0</v>
      </c>
      <c r="H15" s="42">
        <v>0</v>
      </c>
    </row>
    <row r="16" spans="1:8" x14ac:dyDescent="0.25">
      <c r="A16" s="87" t="s">
        <v>139</v>
      </c>
      <c r="B16" s="88">
        <v>0</v>
      </c>
      <c r="C16" s="42">
        <v>0</v>
      </c>
      <c r="D16" s="88">
        <v>0</v>
      </c>
      <c r="E16" s="88">
        <v>0</v>
      </c>
      <c r="F16" s="88">
        <v>0</v>
      </c>
      <c r="G16" s="42">
        <v>0</v>
      </c>
      <c r="H16" s="42">
        <v>0</v>
      </c>
    </row>
    <row r="17" spans="1:8" x14ac:dyDescent="0.25">
      <c r="A17" s="89"/>
      <c r="B17" s="78"/>
      <c r="C17" s="78"/>
      <c r="D17" s="78"/>
      <c r="E17" s="78"/>
      <c r="F17" s="78"/>
      <c r="G17" s="78"/>
      <c r="H17" s="78"/>
    </row>
    <row r="18" spans="1:8" x14ac:dyDescent="0.25">
      <c r="A18" s="7" t="s">
        <v>140</v>
      </c>
      <c r="B18" s="153">
        <v>1287382.01</v>
      </c>
      <c r="C18" s="90"/>
      <c r="D18" s="90"/>
      <c r="E18" s="90"/>
      <c r="F18" s="153">
        <v>1201454.23</v>
      </c>
      <c r="G18" s="90"/>
      <c r="H18" s="90"/>
    </row>
    <row r="19" spans="1:8" ht="16.5" customHeight="1" x14ac:dyDescent="0.25">
      <c r="A19" s="89"/>
      <c r="B19" s="78"/>
      <c r="C19" s="78"/>
      <c r="D19" s="78"/>
      <c r="E19" s="78"/>
      <c r="F19" s="78"/>
      <c r="G19" s="78"/>
      <c r="H19" s="78"/>
    </row>
    <row r="20" spans="1:8" ht="14.45" customHeight="1" x14ac:dyDescent="0.25">
      <c r="A20" s="7" t="s">
        <v>141</v>
      </c>
      <c r="B20" s="151">
        <f t="shared" ref="B20:H20" si="3">B8+B18</f>
        <v>1287382.01</v>
      </c>
      <c r="C20" s="151">
        <f t="shared" si="3"/>
        <v>0</v>
      </c>
      <c r="D20" s="151">
        <f t="shared" si="3"/>
        <v>0</v>
      </c>
      <c r="E20" s="151">
        <f t="shared" si="3"/>
        <v>0</v>
      </c>
      <c r="F20" s="151">
        <f t="shared" si="3"/>
        <v>1201454.23</v>
      </c>
      <c r="G20" s="151">
        <f t="shared" si="3"/>
        <v>0</v>
      </c>
      <c r="H20" s="151">
        <f t="shared" si="3"/>
        <v>0</v>
      </c>
    </row>
    <row r="21" spans="1:8" ht="16.5" customHeight="1" x14ac:dyDescent="0.25">
      <c r="A21" s="89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7" t="s">
        <v>142</v>
      </c>
      <c r="B22" s="151">
        <f>SUM(B23:B25)</f>
        <v>0</v>
      </c>
      <c r="C22" s="151">
        <f t="shared" ref="C22:H22" si="4">SUM(C23:C25)</f>
        <v>0</v>
      </c>
      <c r="D22" s="151">
        <f t="shared" si="4"/>
        <v>0</v>
      </c>
      <c r="E22" s="151">
        <f t="shared" si="4"/>
        <v>0</v>
      </c>
      <c r="F22" s="151">
        <f t="shared" si="4"/>
        <v>0</v>
      </c>
      <c r="G22" s="151">
        <f t="shared" si="4"/>
        <v>0</v>
      </c>
      <c r="H22" s="151">
        <f t="shared" si="4"/>
        <v>0</v>
      </c>
    </row>
    <row r="23" spans="1:8" ht="15" customHeight="1" x14ac:dyDescent="0.25">
      <c r="A23" s="91" t="s">
        <v>143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91" t="s">
        <v>144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91" t="s">
        <v>145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148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7" t="s">
        <v>146</v>
      </c>
      <c r="B27" s="151">
        <f>SUM(B28:B30)</f>
        <v>0</v>
      </c>
      <c r="C27" s="151">
        <f t="shared" ref="C27:H27" si="5">SUM(C28:C30)</f>
        <v>0</v>
      </c>
      <c r="D27" s="151">
        <f t="shared" si="5"/>
        <v>0</v>
      </c>
      <c r="E27" s="151">
        <f t="shared" si="5"/>
        <v>0</v>
      </c>
      <c r="F27" s="151">
        <f t="shared" si="5"/>
        <v>0</v>
      </c>
      <c r="G27" s="151">
        <f t="shared" si="5"/>
        <v>0</v>
      </c>
      <c r="H27" s="151">
        <f t="shared" si="5"/>
        <v>0</v>
      </c>
    </row>
    <row r="28" spans="1:8" ht="15" customHeight="1" x14ac:dyDescent="0.25">
      <c r="A28" s="91" t="s">
        <v>147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91" t="s">
        <v>148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91" t="s">
        <v>149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8" t="s">
        <v>150</v>
      </c>
      <c r="B31" s="47"/>
      <c r="C31" s="47"/>
      <c r="D31" s="47"/>
      <c r="E31" s="47"/>
      <c r="F31" s="47"/>
      <c r="G31" s="47"/>
      <c r="H31" s="47"/>
    </row>
    <row r="32" spans="1:8" x14ac:dyDescent="0.25">
      <c r="A32" s="54"/>
    </row>
    <row r="33" spans="1:8" ht="14.45" customHeight="1" x14ac:dyDescent="0.25">
      <c r="A33" s="179" t="s">
        <v>151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54"/>
    </row>
    <row r="39" spans="1:8" ht="45" x14ac:dyDescent="0.25">
      <c r="A39" s="4" t="s">
        <v>152</v>
      </c>
      <c r="B39" s="4" t="s">
        <v>153</v>
      </c>
      <c r="C39" s="4" t="s">
        <v>154</v>
      </c>
      <c r="D39" s="4" t="s">
        <v>155</v>
      </c>
      <c r="E39" s="4" t="s">
        <v>156</v>
      </c>
      <c r="F39" s="6" t="s">
        <v>157</v>
      </c>
    </row>
    <row r="40" spans="1:8" x14ac:dyDescent="0.25">
      <c r="A40" s="40"/>
      <c r="B40" s="46"/>
      <c r="C40" s="46"/>
      <c r="D40" s="46"/>
      <c r="E40" s="46"/>
      <c r="F40" s="46"/>
    </row>
    <row r="41" spans="1:8" x14ac:dyDescent="0.25">
      <c r="A41" s="7" t="s">
        <v>158</v>
      </c>
      <c r="B41" s="151">
        <f>SUM(B42:B44)</f>
        <v>0</v>
      </c>
      <c r="C41" s="151">
        <f t="shared" ref="C41:F41" si="6">SUM(C42:C44)</f>
        <v>0</v>
      </c>
      <c r="D41" s="151">
        <f t="shared" si="6"/>
        <v>0</v>
      </c>
      <c r="E41" s="151">
        <f t="shared" si="6"/>
        <v>0</v>
      </c>
      <c r="F41" s="151">
        <f t="shared" si="6"/>
        <v>0</v>
      </c>
    </row>
    <row r="42" spans="1:8" x14ac:dyDescent="0.25">
      <c r="A42" s="91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2"/>
    </row>
    <row r="43" spans="1:8" x14ac:dyDescent="0.25">
      <c r="A43" s="91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2"/>
    </row>
    <row r="44" spans="1:8" x14ac:dyDescent="0.25">
      <c r="A44" s="91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2"/>
    </row>
    <row r="45" spans="1:8" x14ac:dyDescent="0.25">
      <c r="A45" s="9" t="s">
        <v>150</v>
      </c>
      <c r="B45" s="47"/>
      <c r="C45" s="47"/>
      <c r="D45" s="47"/>
      <c r="E45" s="47"/>
      <c r="F45" s="4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J12" sqref="J1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6" t="s">
        <v>162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1" x14ac:dyDescent="0.25">
      <c r="A3" s="95" t="s">
        <v>163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5" t="s">
        <v>599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5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ht="41.45" customHeight="1" x14ac:dyDescent="0.25">
      <c r="A6" s="6" t="s">
        <v>164</v>
      </c>
      <c r="B6" s="6" t="s">
        <v>165</v>
      </c>
      <c r="C6" s="6" t="s">
        <v>166</v>
      </c>
      <c r="D6" s="6" t="s">
        <v>167</v>
      </c>
      <c r="E6" s="6" t="s">
        <v>168</v>
      </c>
      <c r="F6" s="6" t="s">
        <v>169</v>
      </c>
      <c r="G6" s="6" t="s">
        <v>170</v>
      </c>
      <c r="H6" s="6" t="s">
        <v>171</v>
      </c>
      <c r="I6" s="1" t="s">
        <v>600</v>
      </c>
      <c r="J6" s="1" t="s">
        <v>601</v>
      </c>
      <c r="K6" s="1" t="s">
        <v>602</v>
      </c>
    </row>
    <row r="7" spans="1:1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172</v>
      </c>
      <c r="B8" s="82"/>
      <c r="C8" s="82"/>
      <c r="D8" s="82"/>
      <c r="E8" s="151">
        <f>SUM(E9:E12)</f>
        <v>0</v>
      </c>
      <c r="F8" s="82"/>
      <c r="G8" s="151">
        <f>SUM(G9:G12)</f>
        <v>0</v>
      </c>
      <c r="H8" s="151">
        <f t="shared" ref="H8:K8" si="0">SUM(H9:H12)</f>
        <v>0</v>
      </c>
      <c r="I8" s="151">
        <f t="shared" si="0"/>
        <v>0</v>
      </c>
      <c r="J8" s="151">
        <f t="shared" si="0"/>
        <v>0</v>
      </c>
      <c r="K8" s="151">
        <f t="shared" si="0"/>
        <v>0</v>
      </c>
    </row>
    <row r="9" spans="1:11" x14ac:dyDescent="0.25">
      <c r="A9" s="83" t="s">
        <v>173</v>
      </c>
      <c r="B9" s="84"/>
      <c r="C9" s="84"/>
      <c r="D9" s="84"/>
      <c r="E9" s="42">
        <v>0</v>
      </c>
      <c r="F9" s="53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83" t="s">
        <v>174</v>
      </c>
      <c r="B10" s="84"/>
      <c r="C10" s="84"/>
      <c r="D10" s="84"/>
      <c r="E10" s="42">
        <v>0</v>
      </c>
      <c r="F10" s="53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83" t="s">
        <v>175</v>
      </c>
      <c r="B11" s="84"/>
      <c r="C11" s="84"/>
      <c r="D11" s="84"/>
      <c r="E11" s="42">
        <v>0</v>
      </c>
      <c r="F11" s="53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83" t="s">
        <v>176</v>
      </c>
      <c r="B12" s="84"/>
      <c r="C12" s="84"/>
      <c r="D12" s="84"/>
      <c r="E12" s="42">
        <v>0</v>
      </c>
      <c r="F12" s="53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21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82"/>
      <c r="C14" s="82"/>
      <c r="D14" s="82"/>
      <c r="E14" s="151">
        <f>SUM(E15:E18)</f>
        <v>0</v>
      </c>
      <c r="F14" s="82"/>
      <c r="G14" s="151">
        <f>SUM(G15:G18)</f>
        <v>0</v>
      </c>
      <c r="H14" s="151">
        <f t="shared" ref="H14:K14" si="1">SUM(H15:H18)</f>
        <v>0</v>
      </c>
      <c r="I14" s="151">
        <f t="shared" si="1"/>
        <v>0</v>
      </c>
      <c r="J14" s="151">
        <f t="shared" si="1"/>
        <v>0</v>
      </c>
      <c r="K14" s="151">
        <f t="shared" si="1"/>
        <v>0</v>
      </c>
    </row>
    <row r="15" spans="1:11" x14ac:dyDescent="0.25">
      <c r="A15" s="83" t="s">
        <v>178</v>
      </c>
      <c r="B15" s="84"/>
      <c r="C15" s="84"/>
      <c r="D15" s="84"/>
      <c r="E15" s="42">
        <v>0</v>
      </c>
      <c r="F15" s="53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83" t="s">
        <v>179</v>
      </c>
      <c r="B16" s="84"/>
      <c r="C16" s="84"/>
      <c r="D16" s="84"/>
      <c r="E16" s="42">
        <v>0</v>
      </c>
      <c r="F16" s="53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83" t="s">
        <v>180</v>
      </c>
      <c r="B17" s="84"/>
      <c r="C17" s="84"/>
      <c r="D17" s="84"/>
      <c r="E17" s="42">
        <v>0</v>
      </c>
      <c r="F17" s="53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83" t="s">
        <v>181</v>
      </c>
      <c r="B18" s="84"/>
      <c r="C18" s="84"/>
      <c r="D18" s="84"/>
      <c r="E18" s="42">
        <v>0</v>
      </c>
      <c r="F18" s="53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21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82"/>
      <c r="C20" s="82"/>
      <c r="D20" s="82"/>
      <c r="E20" s="151">
        <f>SUM(E8,E14)</f>
        <v>0</v>
      </c>
      <c r="F20" s="82"/>
      <c r="G20" s="151">
        <f>SUM(G8,G14)</f>
        <v>0</v>
      </c>
      <c r="H20" s="151">
        <f t="shared" ref="H20:K20" si="2">SUM(H8,H14)</f>
        <v>0</v>
      </c>
      <c r="I20" s="151">
        <f t="shared" si="2"/>
        <v>0</v>
      </c>
      <c r="J20" s="151">
        <f t="shared" si="2"/>
        <v>0</v>
      </c>
      <c r="K20" s="151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Normal="100" workbookViewId="0">
      <selection activeCell="I22" sqref="I2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6" t="s">
        <v>183</v>
      </c>
      <c r="B1" s="177"/>
      <c r="C1" s="177"/>
      <c r="D1" s="178"/>
    </row>
    <row r="2" spans="1:4" x14ac:dyDescent="0.25">
      <c r="A2" s="92" t="str">
        <f>'Formato 1'!A2</f>
        <v>Sistema para el Desarrollo Integral de la Familia del Municipio de Apaseo el Grande, Gto.</v>
      </c>
      <c r="B2" s="93"/>
      <c r="C2" s="93"/>
      <c r="D2" s="94"/>
    </row>
    <row r="3" spans="1:4" x14ac:dyDescent="0.25">
      <c r="A3" s="95" t="s">
        <v>184</v>
      </c>
      <c r="B3" s="96"/>
      <c r="C3" s="96"/>
      <c r="D3" s="97"/>
    </row>
    <row r="4" spans="1:4" x14ac:dyDescent="0.25">
      <c r="A4" s="95" t="str">
        <f>'Formato 3'!A4</f>
        <v>Del 01 de Enero al 30 de Junio de 2025 (b)</v>
      </c>
      <c r="B4" s="96"/>
      <c r="C4" s="96"/>
      <c r="D4" s="97"/>
    </row>
    <row r="5" spans="1:4" x14ac:dyDescent="0.25">
      <c r="A5" s="98" t="s">
        <v>2</v>
      </c>
      <c r="B5" s="99"/>
      <c r="C5" s="99"/>
      <c r="D5" s="100"/>
    </row>
    <row r="6" spans="1:4" ht="15" customHeight="1" x14ac:dyDescent="0.25"/>
    <row r="7" spans="1:4" ht="30" x14ac:dyDescent="0.25">
      <c r="A7" s="11" t="s">
        <v>4</v>
      </c>
      <c r="B7" s="6" t="s">
        <v>185</v>
      </c>
      <c r="C7" s="6" t="s">
        <v>186</v>
      </c>
      <c r="D7" s="6" t="s">
        <v>187</v>
      </c>
    </row>
    <row r="8" spans="1:4" x14ac:dyDescent="0.25">
      <c r="A8" s="3" t="s">
        <v>188</v>
      </c>
      <c r="B8" s="154">
        <f>SUM(B9:B11)</f>
        <v>20259018.449999999</v>
      </c>
      <c r="C8" s="154">
        <f>SUM(C9:C11)</f>
        <v>17955279.18</v>
      </c>
      <c r="D8" s="154">
        <f>SUM(D9:D11)</f>
        <v>17955279.18</v>
      </c>
    </row>
    <row r="9" spans="1:4" x14ac:dyDescent="0.25">
      <c r="A9" s="51" t="s">
        <v>189</v>
      </c>
      <c r="B9" s="155">
        <v>20259018.449999999</v>
      </c>
      <c r="C9" s="155">
        <v>17955279.18</v>
      </c>
      <c r="D9" s="155">
        <v>17955279.18</v>
      </c>
    </row>
    <row r="10" spans="1:4" x14ac:dyDescent="0.25">
      <c r="A10" s="51" t="s">
        <v>190</v>
      </c>
      <c r="B10" s="155">
        <v>0</v>
      </c>
      <c r="C10" s="155">
        <v>0</v>
      </c>
      <c r="D10" s="155">
        <v>0</v>
      </c>
    </row>
    <row r="11" spans="1:4" x14ac:dyDescent="0.25">
      <c r="A11" s="51" t="s">
        <v>191</v>
      </c>
      <c r="B11" s="155">
        <v>0</v>
      </c>
      <c r="C11" s="155">
        <v>0</v>
      </c>
      <c r="D11" s="155">
        <v>0</v>
      </c>
    </row>
    <row r="12" spans="1:4" x14ac:dyDescent="0.25">
      <c r="A12" s="41"/>
      <c r="B12" s="78"/>
      <c r="C12" s="78"/>
      <c r="D12" s="78"/>
    </row>
    <row r="13" spans="1:4" x14ac:dyDescent="0.25">
      <c r="A13" s="3" t="s">
        <v>192</v>
      </c>
      <c r="B13" s="154">
        <f>B14+B15</f>
        <v>20259018.449999999</v>
      </c>
      <c r="C13" s="154">
        <f>C14+C15</f>
        <v>14174729.359999999</v>
      </c>
      <c r="D13" s="154">
        <f>D14+D15</f>
        <v>14174729.359999999</v>
      </c>
    </row>
    <row r="14" spans="1:4" x14ac:dyDescent="0.25">
      <c r="A14" s="51" t="s">
        <v>193</v>
      </c>
      <c r="B14" s="156">
        <v>20259018.449999999</v>
      </c>
      <c r="C14" s="156">
        <v>14174729.359999999</v>
      </c>
      <c r="D14" s="156">
        <v>14174729.359999999</v>
      </c>
    </row>
    <row r="15" spans="1:4" x14ac:dyDescent="0.25">
      <c r="A15" s="51" t="s">
        <v>194</v>
      </c>
      <c r="B15" s="155">
        <v>0</v>
      </c>
      <c r="C15" s="155">
        <v>0</v>
      </c>
      <c r="D15" s="155">
        <v>0</v>
      </c>
    </row>
    <row r="16" spans="1:4" x14ac:dyDescent="0.25">
      <c r="A16" s="41"/>
      <c r="B16" s="78"/>
      <c r="C16" s="78"/>
      <c r="D16" s="78"/>
    </row>
    <row r="17" spans="1:4" x14ac:dyDescent="0.25">
      <c r="A17" s="3" t="s">
        <v>195</v>
      </c>
      <c r="B17" s="12">
        <v>0</v>
      </c>
      <c r="C17" s="154">
        <f>C18+C19</f>
        <v>1006616.04</v>
      </c>
      <c r="D17" s="154">
        <f>D18+D19</f>
        <v>1006616.04</v>
      </c>
    </row>
    <row r="18" spans="1:4" x14ac:dyDescent="0.25">
      <c r="A18" s="51" t="s">
        <v>196</v>
      </c>
      <c r="B18" s="13">
        <v>0</v>
      </c>
      <c r="C18" s="42">
        <v>1006616.04</v>
      </c>
      <c r="D18" s="42">
        <v>1006616.04</v>
      </c>
    </row>
    <row r="19" spans="1:4" x14ac:dyDescent="0.25">
      <c r="A19" s="51" t="s">
        <v>197</v>
      </c>
      <c r="B19" s="13">
        <v>0</v>
      </c>
      <c r="C19" s="42">
        <v>0</v>
      </c>
      <c r="D19" s="42">
        <v>0</v>
      </c>
    </row>
    <row r="20" spans="1:4" x14ac:dyDescent="0.25">
      <c r="A20" s="41"/>
      <c r="B20" s="78"/>
      <c r="C20" s="78"/>
      <c r="D20" s="78"/>
    </row>
    <row r="21" spans="1:4" x14ac:dyDescent="0.25">
      <c r="A21" s="3" t="s">
        <v>198</v>
      </c>
      <c r="B21" s="154">
        <f>B8-B13+B17</f>
        <v>0</v>
      </c>
      <c r="C21" s="154">
        <f>C8-C13+C17</f>
        <v>4787165.8600000003</v>
      </c>
      <c r="D21" s="154">
        <f>D8-D13+D17</f>
        <v>4787165.8600000003</v>
      </c>
    </row>
    <row r="22" spans="1:4" x14ac:dyDescent="0.25">
      <c r="A22" s="3"/>
      <c r="B22" s="78"/>
      <c r="C22" s="78"/>
      <c r="D22" s="78"/>
    </row>
    <row r="23" spans="1:4" x14ac:dyDescent="0.25">
      <c r="A23" s="3" t="s">
        <v>199</v>
      </c>
      <c r="B23" s="154">
        <f>B21-B11</f>
        <v>0</v>
      </c>
      <c r="C23" s="154">
        <f>C21-C11</f>
        <v>4787165.8600000003</v>
      </c>
      <c r="D23" s="154">
        <f>D21-D11</f>
        <v>4787165.8600000003</v>
      </c>
    </row>
    <row r="24" spans="1:4" x14ac:dyDescent="0.25">
      <c r="A24" s="3"/>
      <c r="B24" s="14"/>
      <c r="C24" s="14"/>
      <c r="D24" s="14"/>
    </row>
    <row r="25" spans="1:4" x14ac:dyDescent="0.25">
      <c r="A25" s="15" t="s">
        <v>200</v>
      </c>
      <c r="B25" s="154">
        <f>B23-B17</f>
        <v>0</v>
      </c>
      <c r="C25" s="154">
        <f>C23-C17</f>
        <v>3780549.8200000003</v>
      </c>
      <c r="D25" s="154">
        <f>D23-D17</f>
        <v>3780549.8200000003</v>
      </c>
    </row>
    <row r="26" spans="1:4" x14ac:dyDescent="0.25">
      <c r="A26" s="16"/>
      <c r="B26" s="72"/>
      <c r="C26" s="72"/>
      <c r="D26" s="72"/>
    </row>
    <row r="27" spans="1:4" x14ac:dyDescent="0.25">
      <c r="A27" s="54"/>
    </row>
    <row r="28" spans="1:4" x14ac:dyDescent="0.25">
      <c r="A28" s="11" t="s">
        <v>201</v>
      </c>
      <c r="B28" s="6" t="s">
        <v>202</v>
      </c>
      <c r="C28" s="6" t="s">
        <v>186</v>
      </c>
      <c r="D28" s="6" t="s">
        <v>203</v>
      </c>
    </row>
    <row r="29" spans="1:4" x14ac:dyDescent="0.25">
      <c r="A29" s="3" t="s">
        <v>204</v>
      </c>
      <c r="B29" s="151">
        <f>B30+B31</f>
        <v>0</v>
      </c>
      <c r="C29" s="151">
        <f>C30+C31</f>
        <v>0</v>
      </c>
      <c r="D29" s="151">
        <f>D30+D31</f>
        <v>0</v>
      </c>
    </row>
    <row r="30" spans="1:4" x14ac:dyDescent="0.25">
      <c r="A30" s="51" t="s">
        <v>205</v>
      </c>
      <c r="B30" s="42">
        <v>0</v>
      </c>
      <c r="C30" s="42">
        <v>0</v>
      </c>
      <c r="D30" s="42">
        <v>0</v>
      </c>
    </row>
    <row r="31" spans="1:4" x14ac:dyDescent="0.25">
      <c r="A31" s="51" t="s">
        <v>206</v>
      </c>
      <c r="B31" s="42">
        <v>0</v>
      </c>
      <c r="C31" s="42">
        <v>0</v>
      </c>
      <c r="D31" s="42">
        <v>0</v>
      </c>
    </row>
    <row r="32" spans="1:4" x14ac:dyDescent="0.25">
      <c r="A32" s="40"/>
      <c r="B32" s="44"/>
      <c r="C32" s="44"/>
      <c r="D32" s="44"/>
    </row>
    <row r="33" spans="1:4" ht="14.45" customHeight="1" x14ac:dyDescent="0.25">
      <c r="A33" s="3" t="s">
        <v>207</v>
      </c>
      <c r="B33" s="151">
        <f>B25+B29</f>
        <v>0</v>
      </c>
      <c r="C33" s="151">
        <f>C25+C29</f>
        <v>3780549.8200000003</v>
      </c>
      <c r="D33" s="151">
        <f>D25+D29</f>
        <v>3780549.8200000003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</row>
    <row r="36" spans="1:4" ht="14.45" customHeight="1" x14ac:dyDescent="0.25">
      <c r="A36" s="11" t="s">
        <v>201</v>
      </c>
      <c r="B36" s="6" t="s">
        <v>208</v>
      </c>
      <c r="C36" s="6" t="s">
        <v>186</v>
      </c>
      <c r="D36" s="6" t="s">
        <v>187</v>
      </c>
    </row>
    <row r="37" spans="1:4" ht="14.45" customHeight="1" x14ac:dyDescent="0.25">
      <c r="A37" s="3" t="s">
        <v>209</v>
      </c>
      <c r="B37" s="151">
        <f>B38+B39</f>
        <v>0</v>
      </c>
      <c r="C37" s="151">
        <f>C38+C39</f>
        <v>0</v>
      </c>
      <c r="D37" s="151">
        <f>D38+D39</f>
        <v>0</v>
      </c>
    </row>
    <row r="38" spans="1:4" x14ac:dyDescent="0.25">
      <c r="A38" s="51" t="s">
        <v>210</v>
      </c>
      <c r="B38" s="42">
        <v>0</v>
      </c>
      <c r="C38" s="42">
        <v>0</v>
      </c>
      <c r="D38" s="42">
        <v>0</v>
      </c>
    </row>
    <row r="39" spans="1:4" x14ac:dyDescent="0.25">
      <c r="A39" s="51" t="s">
        <v>211</v>
      </c>
      <c r="B39" s="42">
        <v>0</v>
      </c>
      <c r="C39" s="42">
        <v>0</v>
      </c>
      <c r="D39" s="42">
        <v>0</v>
      </c>
    </row>
    <row r="40" spans="1:4" x14ac:dyDescent="0.25">
      <c r="A40" s="3" t="s">
        <v>212</v>
      </c>
      <c r="B40" s="151">
        <f>B41+B42</f>
        <v>0</v>
      </c>
      <c r="C40" s="151">
        <f>C41+C42</f>
        <v>0</v>
      </c>
      <c r="D40" s="151">
        <f>D41+D42</f>
        <v>0</v>
      </c>
    </row>
    <row r="41" spans="1:4" x14ac:dyDescent="0.25">
      <c r="A41" s="51" t="s">
        <v>213</v>
      </c>
      <c r="B41" s="42">
        <v>0</v>
      </c>
      <c r="C41" s="42">
        <v>0</v>
      </c>
      <c r="D41" s="42">
        <v>0</v>
      </c>
    </row>
    <row r="42" spans="1:4" x14ac:dyDescent="0.25">
      <c r="A42" s="51" t="s">
        <v>214</v>
      </c>
      <c r="B42" s="42">
        <v>0</v>
      </c>
      <c r="C42" s="42">
        <v>0</v>
      </c>
      <c r="D42" s="42">
        <v>0</v>
      </c>
    </row>
    <row r="43" spans="1:4" x14ac:dyDescent="0.25">
      <c r="A43" s="40"/>
      <c r="B43" s="44"/>
      <c r="C43" s="44"/>
      <c r="D43" s="44"/>
    </row>
    <row r="44" spans="1:4" x14ac:dyDescent="0.25">
      <c r="A44" s="3" t="s">
        <v>215</v>
      </c>
      <c r="B44" s="151">
        <f>B37-B40</f>
        <v>0</v>
      </c>
      <c r="C44" s="151">
        <f>C37-C40</f>
        <v>0</v>
      </c>
      <c r="D44" s="151">
        <f>D37-D40</f>
        <v>0</v>
      </c>
    </row>
    <row r="45" spans="1:4" x14ac:dyDescent="0.25">
      <c r="A45" s="17"/>
      <c r="B45" s="49"/>
      <c r="C45" s="49"/>
      <c r="D45" s="49"/>
    </row>
    <row r="47" spans="1:4" ht="30" x14ac:dyDescent="0.25">
      <c r="A47" s="11" t="s">
        <v>201</v>
      </c>
      <c r="B47" s="6" t="s">
        <v>208</v>
      </c>
      <c r="C47" s="6" t="s">
        <v>186</v>
      </c>
      <c r="D47" s="6" t="s">
        <v>187</v>
      </c>
    </row>
    <row r="48" spans="1:4" x14ac:dyDescent="0.25">
      <c r="A48" s="80" t="s">
        <v>216</v>
      </c>
      <c r="B48" s="157">
        <f>B9</f>
        <v>20259018.449999999</v>
      </c>
      <c r="C48" s="157">
        <f>C9</f>
        <v>17955279.18</v>
      </c>
      <c r="D48" s="157">
        <f>D9</f>
        <v>17955279.18</v>
      </c>
    </row>
    <row r="49" spans="1:4" x14ac:dyDescent="0.25">
      <c r="A49" s="18" t="s">
        <v>217</v>
      </c>
      <c r="B49" s="151">
        <f>B50-B51</f>
        <v>0</v>
      </c>
      <c r="C49" s="151">
        <f>C50-C51</f>
        <v>0</v>
      </c>
      <c r="D49" s="151">
        <f>D50-D51</f>
        <v>0</v>
      </c>
    </row>
    <row r="50" spans="1:4" x14ac:dyDescent="0.25">
      <c r="A50" s="81" t="s">
        <v>210</v>
      </c>
      <c r="B50" s="42">
        <v>0</v>
      </c>
      <c r="C50" s="42">
        <v>0</v>
      </c>
      <c r="D50" s="42">
        <v>0</v>
      </c>
    </row>
    <row r="51" spans="1:4" x14ac:dyDescent="0.25">
      <c r="A51" s="81" t="s">
        <v>213</v>
      </c>
      <c r="B51" s="42">
        <v>0</v>
      </c>
      <c r="C51" s="42">
        <v>0</v>
      </c>
      <c r="D51" s="42">
        <v>0</v>
      </c>
    </row>
    <row r="52" spans="1:4" x14ac:dyDescent="0.25">
      <c r="A52" s="40"/>
      <c r="B52" s="44"/>
      <c r="C52" s="44"/>
      <c r="D52" s="44"/>
    </row>
    <row r="53" spans="1:4" x14ac:dyDescent="0.25">
      <c r="A53" s="51" t="s">
        <v>193</v>
      </c>
      <c r="B53" s="42">
        <f>B14</f>
        <v>20259018.449999999</v>
      </c>
      <c r="C53" s="42">
        <f>C14</f>
        <v>14174729.359999999</v>
      </c>
      <c r="D53" s="42">
        <f>D14</f>
        <v>14174729.359999999</v>
      </c>
    </row>
    <row r="54" spans="1:4" x14ac:dyDescent="0.25">
      <c r="A54" s="40"/>
      <c r="B54" s="44"/>
      <c r="C54" s="44"/>
      <c r="D54" s="44"/>
    </row>
    <row r="55" spans="1:4" x14ac:dyDescent="0.25">
      <c r="A55" s="51" t="s">
        <v>196</v>
      </c>
      <c r="B55" s="19">
        <v>0</v>
      </c>
      <c r="C55" s="42">
        <f>C18</f>
        <v>1006616.04</v>
      </c>
      <c r="D55" s="42">
        <f>D18</f>
        <v>1006616.04</v>
      </c>
    </row>
    <row r="56" spans="1:4" x14ac:dyDescent="0.25">
      <c r="A56" s="40"/>
      <c r="B56" s="44"/>
      <c r="C56" s="44"/>
      <c r="D56" s="44"/>
    </row>
    <row r="57" spans="1:4" x14ac:dyDescent="0.25">
      <c r="A57" s="15" t="s">
        <v>218</v>
      </c>
      <c r="B57" s="151">
        <f>B48+B49-B53+B55</f>
        <v>0</v>
      </c>
      <c r="C57" s="151">
        <f>C48+C49-C53+C55</f>
        <v>4787165.8600000003</v>
      </c>
      <c r="D57" s="151">
        <f>D48+D49-D53+D55</f>
        <v>4787165.8600000003</v>
      </c>
    </row>
    <row r="58" spans="1:4" x14ac:dyDescent="0.25">
      <c r="A58" s="20"/>
      <c r="B58" s="158"/>
      <c r="C58" s="158"/>
      <c r="D58" s="158"/>
    </row>
    <row r="59" spans="1:4" x14ac:dyDescent="0.25">
      <c r="A59" s="15" t="s">
        <v>219</v>
      </c>
      <c r="B59" s="151">
        <f>B57-B49</f>
        <v>0</v>
      </c>
      <c r="C59" s="151">
        <f>C57-C49</f>
        <v>4787165.8600000003</v>
      </c>
      <c r="D59" s="151">
        <f>D57-D49</f>
        <v>4787165.8600000003</v>
      </c>
    </row>
    <row r="60" spans="1:4" x14ac:dyDescent="0.25">
      <c r="A60" s="48"/>
      <c r="B60" s="49"/>
      <c r="C60" s="49"/>
      <c r="D60" s="49"/>
    </row>
    <row r="62" spans="1:4" ht="30" x14ac:dyDescent="0.25">
      <c r="A62" s="11" t="s">
        <v>201</v>
      </c>
      <c r="B62" s="6" t="s">
        <v>208</v>
      </c>
      <c r="C62" s="6" t="s">
        <v>186</v>
      </c>
      <c r="D62" s="6" t="s">
        <v>187</v>
      </c>
    </row>
    <row r="63" spans="1:4" x14ac:dyDescent="0.25">
      <c r="A63" s="80" t="s">
        <v>190</v>
      </c>
      <c r="B63" s="159">
        <f>B10</f>
        <v>0</v>
      </c>
      <c r="C63" s="159">
        <f>C10</f>
        <v>0</v>
      </c>
      <c r="D63" s="159">
        <f>D10</f>
        <v>0</v>
      </c>
    </row>
    <row r="64" spans="1:4" ht="30" x14ac:dyDescent="0.25">
      <c r="A64" s="18" t="s">
        <v>220</v>
      </c>
      <c r="B64" s="154">
        <f>B65-B66</f>
        <v>0</v>
      </c>
      <c r="C64" s="154">
        <f>C65-C66</f>
        <v>0</v>
      </c>
      <c r="D64" s="154">
        <f>D65-D66</f>
        <v>0</v>
      </c>
    </row>
    <row r="65" spans="1:4" x14ac:dyDescent="0.25">
      <c r="A65" s="81" t="s">
        <v>211</v>
      </c>
      <c r="B65" s="155">
        <v>0</v>
      </c>
      <c r="C65" s="155">
        <v>0</v>
      </c>
      <c r="D65" s="155">
        <v>0</v>
      </c>
    </row>
    <row r="66" spans="1:4" x14ac:dyDescent="0.25">
      <c r="A66" s="81" t="s">
        <v>214</v>
      </c>
      <c r="B66" s="155">
        <v>0</v>
      </c>
      <c r="C66" s="155">
        <v>0</v>
      </c>
      <c r="D66" s="155">
        <v>0</v>
      </c>
    </row>
    <row r="67" spans="1:4" x14ac:dyDescent="0.25">
      <c r="A67" s="40"/>
      <c r="B67" s="78"/>
      <c r="C67" s="78"/>
      <c r="D67" s="78"/>
    </row>
    <row r="68" spans="1:4" x14ac:dyDescent="0.25">
      <c r="A68" s="51" t="s">
        <v>221</v>
      </c>
      <c r="B68" s="155">
        <f>B15</f>
        <v>0</v>
      </c>
      <c r="C68" s="155">
        <f>C15</f>
        <v>0</v>
      </c>
      <c r="D68" s="155">
        <f>D15</f>
        <v>0</v>
      </c>
    </row>
    <row r="69" spans="1:4" x14ac:dyDescent="0.25">
      <c r="A69" s="40"/>
      <c r="B69" s="78"/>
      <c r="C69" s="78"/>
      <c r="D69" s="78"/>
    </row>
    <row r="70" spans="1:4" x14ac:dyDescent="0.25">
      <c r="A70" s="51" t="s">
        <v>197</v>
      </c>
      <c r="B70" s="13">
        <v>0</v>
      </c>
      <c r="C70" s="155">
        <f>C19</f>
        <v>0</v>
      </c>
      <c r="D70" s="155">
        <f>D19</f>
        <v>0</v>
      </c>
    </row>
    <row r="71" spans="1:4" x14ac:dyDescent="0.25">
      <c r="A71" s="40"/>
      <c r="B71" s="78"/>
      <c r="C71" s="78"/>
      <c r="D71" s="78"/>
    </row>
    <row r="72" spans="1:4" x14ac:dyDescent="0.25">
      <c r="A72" s="15" t="s">
        <v>222</v>
      </c>
      <c r="B72" s="154">
        <f>B63+B64-B68+B70</f>
        <v>0</v>
      </c>
      <c r="C72" s="154">
        <f>C63+C64-C68+C70</f>
        <v>0</v>
      </c>
      <c r="D72" s="154">
        <f>D63+D64-D68+D70</f>
        <v>0</v>
      </c>
    </row>
    <row r="73" spans="1:4" x14ac:dyDescent="0.25">
      <c r="A73" s="40"/>
      <c r="B73" s="78"/>
      <c r="C73" s="78"/>
      <c r="D73" s="78"/>
    </row>
    <row r="74" spans="1:4" x14ac:dyDescent="0.25">
      <c r="A74" s="15" t="s">
        <v>223</v>
      </c>
      <c r="B74" s="154">
        <f>B72-B64</f>
        <v>0</v>
      </c>
      <c r="C74" s="154">
        <f>C72-C64</f>
        <v>0</v>
      </c>
      <c r="D74" s="154">
        <f>D72-D64</f>
        <v>0</v>
      </c>
    </row>
    <row r="75" spans="1:4" x14ac:dyDescent="0.25">
      <c r="A75" s="48"/>
      <c r="B75" s="72"/>
      <c r="C75" s="72"/>
      <c r="D75" s="7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70" zoomScaleNormal="70" workbookViewId="0">
      <selection activeCell="F34" sqref="F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6" t="s">
        <v>224</v>
      </c>
      <c r="B1" s="177"/>
      <c r="C1" s="177"/>
      <c r="D1" s="177"/>
      <c r="E1" s="177"/>
      <c r="F1" s="177"/>
      <c r="G1" s="178"/>
    </row>
    <row r="2" spans="1:7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x14ac:dyDescent="0.25">
      <c r="A3" s="95" t="s">
        <v>225</v>
      </c>
      <c r="B3" s="96"/>
      <c r="C3" s="96"/>
      <c r="D3" s="96"/>
      <c r="E3" s="96"/>
      <c r="F3" s="96"/>
      <c r="G3" s="97"/>
    </row>
    <row r="4" spans="1:7" x14ac:dyDescent="0.25">
      <c r="A4" s="95" t="str">
        <f>'Formato 3'!A4</f>
        <v>Del 01 de Enero al 30 de Junio de 2025 (b)</v>
      </c>
      <c r="B4" s="96"/>
      <c r="C4" s="96"/>
      <c r="D4" s="96"/>
      <c r="E4" s="96"/>
      <c r="F4" s="96"/>
      <c r="G4" s="97"/>
    </row>
    <row r="5" spans="1:7" x14ac:dyDescent="0.25">
      <c r="A5" s="98" t="s">
        <v>2</v>
      </c>
      <c r="B5" s="99"/>
      <c r="C5" s="99"/>
      <c r="D5" s="99"/>
      <c r="E5" s="99"/>
      <c r="F5" s="99"/>
      <c r="G5" s="100"/>
    </row>
    <row r="6" spans="1:7" x14ac:dyDescent="0.25">
      <c r="A6" s="180" t="s">
        <v>226</v>
      </c>
      <c r="B6" s="182" t="s">
        <v>227</v>
      </c>
      <c r="C6" s="182"/>
      <c r="D6" s="182"/>
      <c r="E6" s="182"/>
      <c r="F6" s="182"/>
      <c r="G6" s="182" t="s">
        <v>228</v>
      </c>
    </row>
    <row r="7" spans="1:7" ht="30" x14ac:dyDescent="0.25">
      <c r="A7" s="181"/>
      <c r="B7" s="21" t="s">
        <v>229</v>
      </c>
      <c r="C7" s="6" t="s">
        <v>230</v>
      </c>
      <c r="D7" s="21" t="s">
        <v>231</v>
      </c>
      <c r="E7" s="21" t="s">
        <v>186</v>
      </c>
      <c r="F7" s="21" t="s">
        <v>232</v>
      </c>
      <c r="G7" s="182"/>
    </row>
    <row r="8" spans="1:7" x14ac:dyDescent="0.25">
      <c r="A8" s="22" t="s">
        <v>233</v>
      </c>
      <c r="B8" s="78"/>
      <c r="C8" s="78"/>
      <c r="D8" s="78"/>
      <c r="E8" s="78"/>
      <c r="F8" s="78"/>
      <c r="G8" s="78"/>
    </row>
    <row r="9" spans="1:7" x14ac:dyDescent="0.25">
      <c r="A9" s="51" t="s">
        <v>234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f>F9-B9</f>
        <v>0</v>
      </c>
    </row>
    <row r="10" spans="1:7" x14ac:dyDescent="0.25">
      <c r="A10" s="51" t="s">
        <v>235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f>F10-B10</f>
        <v>0</v>
      </c>
    </row>
    <row r="11" spans="1:7" x14ac:dyDescent="0.25">
      <c r="A11" s="51" t="s">
        <v>236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f t="shared" ref="G11:G15" si="0">F11-B11</f>
        <v>0</v>
      </c>
    </row>
    <row r="12" spans="1:7" x14ac:dyDescent="0.25">
      <c r="A12" s="51" t="s">
        <v>237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f t="shared" si="0"/>
        <v>0</v>
      </c>
    </row>
    <row r="13" spans="1:7" x14ac:dyDescent="0.25">
      <c r="A13" s="51" t="s">
        <v>238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f t="shared" si="0"/>
        <v>0</v>
      </c>
    </row>
    <row r="14" spans="1:7" x14ac:dyDescent="0.25">
      <c r="A14" s="51" t="s">
        <v>239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f t="shared" si="0"/>
        <v>0</v>
      </c>
    </row>
    <row r="15" spans="1:7" x14ac:dyDescent="0.25">
      <c r="A15" s="51" t="s">
        <v>240</v>
      </c>
      <c r="B15" s="160">
        <v>2203569.84</v>
      </c>
      <c r="C15" s="160">
        <v>0</v>
      </c>
      <c r="D15" s="42">
        <f t="shared" ref="D15" si="1">B15+C15</f>
        <v>2203569.84</v>
      </c>
      <c r="E15" s="161">
        <v>1502463.1</v>
      </c>
      <c r="F15" s="160">
        <v>1502463.1</v>
      </c>
      <c r="G15" s="42">
        <f t="shared" si="0"/>
        <v>-701106.73999999976</v>
      </c>
    </row>
    <row r="16" spans="1:7" x14ac:dyDescent="0.25">
      <c r="A16" s="79" t="s">
        <v>241</v>
      </c>
      <c r="B16" s="42">
        <f t="shared" ref="B16:G16" si="2">SUM(B17:B27)</f>
        <v>0</v>
      </c>
      <c r="C16" s="42">
        <f t="shared" si="2"/>
        <v>0</v>
      </c>
      <c r="D16" s="42">
        <f t="shared" si="2"/>
        <v>0</v>
      </c>
      <c r="E16" s="42">
        <f t="shared" si="2"/>
        <v>0</v>
      </c>
      <c r="F16" s="42">
        <f t="shared" si="2"/>
        <v>0</v>
      </c>
      <c r="G16" s="42">
        <f t="shared" si="2"/>
        <v>0</v>
      </c>
    </row>
    <row r="17" spans="1:7" x14ac:dyDescent="0.25">
      <c r="A17" s="68" t="s">
        <v>242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f>F17-B17</f>
        <v>0</v>
      </c>
    </row>
    <row r="18" spans="1:7" x14ac:dyDescent="0.25">
      <c r="A18" s="68" t="s">
        <v>243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f t="shared" ref="G18:G27" si="3">F18-B18</f>
        <v>0</v>
      </c>
    </row>
    <row r="19" spans="1:7" x14ac:dyDescent="0.25">
      <c r="A19" s="68" t="s">
        <v>244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f t="shared" si="3"/>
        <v>0</v>
      </c>
    </row>
    <row r="20" spans="1:7" x14ac:dyDescent="0.25">
      <c r="A20" s="68" t="s">
        <v>245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f t="shared" si="3"/>
        <v>0</v>
      </c>
    </row>
    <row r="21" spans="1:7" x14ac:dyDescent="0.25">
      <c r="A21" s="68" t="s">
        <v>246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f t="shared" si="3"/>
        <v>0</v>
      </c>
    </row>
    <row r="22" spans="1:7" x14ac:dyDescent="0.25">
      <c r="A22" s="68" t="s">
        <v>247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f t="shared" si="3"/>
        <v>0</v>
      </c>
    </row>
    <row r="23" spans="1:7" x14ac:dyDescent="0.25">
      <c r="A23" s="68" t="s">
        <v>248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f t="shared" si="3"/>
        <v>0</v>
      </c>
    </row>
    <row r="24" spans="1:7" x14ac:dyDescent="0.25">
      <c r="A24" s="68" t="s">
        <v>249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f t="shared" si="3"/>
        <v>0</v>
      </c>
    </row>
    <row r="25" spans="1:7" x14ac:dyDescent="0.25">
      <c r="A25" s="68" t="s">
        <v>250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f t="shared" si="3"/>
        <v>0</v>
      </c>
    </row>
    <row r="26" spans="1:7" x14ac:dyDescent="0.25">
      <c r="A26" s="68" t="s">
        <v>251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f t="shared" si="3"/>
        <v>0</v>
      </c>
    </row>
    <row r="27" spans="1:7" x14ac:dyDescent="0.25">
      <c r="A27" s="68" t="s">
        <v>252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f t="shared" si="3"/>
        <v>0</v>
      </c>
    </row>
    <row r="28" spans="1:7" x14ac:dyDescent="0.25">
      <c r="A28" s="51" t="s">
        <v>253</v>
      </c>
      <c r="B28" s="42">
        <f t="shared" ref="B28:G28" si="4">SUM(B29:B33)</f>
        <v>0</v>
      </c>
      <c r="C28" s="42">
        <f t="shared" si="4"/>
        <v>0</v>
      </c>
      <c r="D28" s="42">
        <f t="shared" si="4"/>
        <v>0</v>
      </c>
      <c r="E28" s="42">
        <f t="shared" si="4"/>
        <v>0</v>
      </c>
      <c r="F28" s="42">
        <f t="shared" si="4"/>
        <v>0</v>
      </c>
      <c r="G28" s="42">
        <f t="shared" si="4"/>
        <v>0</v>
      </c>
    </row>
    <row r="29" spans="1:7" x14ac:dyDescent="0.25">
      <c r="A29" s="68" t="s">
        <v>254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f>F29-B29</f>
        <v>0</v>
      </c>
    </row>
    <row r="30" spans="1:7" x14ac:dyDescent="0.25">
      <c r="A30" s="68" t="s">
        <v>255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f t="shared" ref="G30:G34" si="5">F30-B30</f>
        <v>0</v>
      </c>
    </row>
    <row r="31" spans="1:7" x14ac:dyDescent="0.25">
      <c r="A31" s="68" t="s">
        <v>256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f t="shared" si="5"/>
        <v>0</v>
      </c>
    </row>
    <row r="32" spans="1:7" x14ac:dyDescent="0.25">
      <c r="A32" s="68" t="s">
        <v>257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 t="shared" si="5"/>
        <v>0</v>
      </c>
    </row>
    <row r="33" spans="1:7" ht="14.45" customHeight="1" x14ac:dyDescent="0.25">
      <c r="A33" s="68" t="s">
        <v>258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f t="shared" si="5"/>
        <v>0</v>
      </c>
    </row>
    <row r="34" spans="1:7" ht="14.45" customHeight="1" x14ac:dyDescent="0.25">
      <c r="A34" s="51" t="s">
        <v>259</v>
      </c>
      <c r="B34" s="160">
        <v>18055448.609999999</v>
      </c>
      <c r="C34" s="160">
        <v>13000000</v>
      </c>
      <c r="D34" s="161">
        <f>B34+C34</f>
        <v>31055448.609999999</v>
      </c>
      <c r="E34" s="160">
        <v>16452816.08</v>
      </c>
      <c r="F34" s="160">
        <v>16452816.08</v>
      </c>
      <c r="G34" s="161">
        <f t="shared" si="5"/>
        <v>-1602632.5299999993</v>
      </c>
    </row>
    <row r="35" spans="1:7" ht="14.45" customHeight="1" x14ac:dyDescent="0.25">
      <c r="A35" s="51" t="s">
        <v>260</v>
      </c>
      <c r="B35" s="42">
        <f t="shared" ref="B35:G35" si="6">B36</f>
        <v>0</v>
      </c>
      <c r="C35" s="42">
        <f t="shared" si="6"/>
        <v>0</v>
      </c>
      <c r="D35" s="42">
        <f t="shared" si="6"/>
        <v>0</v>
      </c>
      <c r="E35" s="42">
        <f t="shared" si="6"/>
        <v>0</v>
      </c>
      <c r="F35" s="42">
        <f t="shared" si="6"/>
        <v>0</v>
      </c>
      <c r="G35" s="42">
        <f t="shared" si="6"/>
        <v>0</v>
      </c>
    </row>
    <row r="36" spans="1:7" ht="14.45" customHeight="1" x14ac:dyDescent="0.25">
      <c r="A36" s="68" t="s">
        <v>261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f>F36-B36</f>
        <v>0</v>
      </c>
    </row>
    <row r="37" spans="1:7" ht="14.45" customHeight="1" x14ac:dyDescent="0.25">
      <c r="A37" s="51" t="s">
        <v>262</v>
      </c>
      <c r="B37" s="42">
        <f t="shared" ref="B37:G37" si="7">B38+B39</f>
        <v>0</v>
      </c>
      <c r="C37" s="42">
        <f t="shared" si="7"/>
        <v>0</v>
      </c>
      <c r="D37" s="42">
        <f t="shared" si="7"/>
        <v>0</v>
      </c>
      <c r="E37" s="42">
        <f t="shared" si="7"/>
        <v>0</v>
      </c>
      <c r="F37" s="42">
        <f t="shared" si="7"/>
        <v>0</v>
      </c>
      <c r="G37" s="42">
        <f t="shared" si="7"/>
        <v>0</v>
      </c>
    </row>
    <row r="38" spans="1:7" x14ac:dyDescent="0.25">
      <c r="A38" s="68" t="s">
        <v>263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f>F38-B38</f>
        <v>0</v>
      </c>
    </row>
    <row r="39" spans="1:7" x14ac:dyDescent="0.25">
      <c r="A39" s="68" t="s">
        <v>264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f>F39-B39</f>
        <v>0</v>
      </c>
    </row>
    <row r="40" spans="1:7" x14ac:dyDescent="0.25">
      <c r="A40" s="40"/>
      <c r="B40" s="42"/>
      <c r="C40" s="42"/>
      <c r="D40" s="42"/>
      <c r="E40" s="42"/>
      <c r="F40" s="42"/>
      <c r="G40" s="42"/>
    </row>
    <row r="41" spans="1:7" x14ac:dyDescent="0.25">
      <c r="A41" s="3" t="s">
        <v>265</v>
      </c>
      <c r="B41" s="151">
        <f t="shared" ref="B41:G41" si="8">SUM(B9,B10,B11,B12,B13,B14,B15,B16,B28,B34,B35,B37)</f>
        <v>20259018.449999999</v>
      </c>
      <c r="C41" s="151">
        <f t="shared" si="8"/>
        <v>13000000</v>
      </c>
      <c r="D41" s="151">
        <f t="shared" si="8"/>
        <v>33259018.449999999</v>
      </c>
      <c r="E41" s="151">
        <f t="shared" si="8"/>
        <v>17955279.18</v>
      </c>
      <c r="F41" s="151">
        <f t="shared" si="8"/>
        <v>17955279.18</v>
      </c>
      <c r="G41" s="151">
        <f t="shared" si="8"/>
        <v>-2303739.2699999991</v>
      </c>
    </row>
    <row r="42" spans="1:7" x14ac:dyDescent="0.25">
      <c r="A42" s="3" t="s">
        <v>266</v>
      </c>
      <c r="B42" s="162"/>
      <c r="C42" s="162"/>
      <c r="D42" s="162"/>
      <c r="E42" s="162"/>
      <c r="F42" s="162"/>
      <c r="G42" s="151">
        <f>IF(G41&gt;0,G41,0)</f>
        <v>0</v>
      </c>
    </row>
    <row r="43" spans="1:7" x14ac:dyDescent="0.25">
      <c r="A43" s="40"/>
      <c r="B43" s="44"/>
      <c r="C43" s="44"/>
      <c r="D43" s="44"/>
      <c r="E43" s="44"/>
      <c r="F43" s="44"/>
      <c r="G43" s="44"/>
    </row>
    <row r="44" spans="1:7" x14ac:dyDescent="0.25">
      <c r="A44" s="3" t="s">
        <v>267</v>
      </c>
      <c r="B44" s="44"/>
      <c r="C44" s="44"/>
      <c r="D44" s="44"/>
      <c r="E44" s="44"/>
      <c r="F44" s="44"/>
      <c r="G44" s="44"/>
    </row>
    <row r="45" spans="1:7" x14ac:dyDescent="0.25">
      <c r="A45" s="51" t="s">
        <v>268</v>
      </c>
      <c r="B45" s="42">
        <f t="shared" ref="B45:G45" si="9">SUM(B46:B53)</f>
        <v>0</v>
      </c>
      <c r="C45" s="42">
        <f t="shared" si="9"/>
        <v>0</v>
      </c>
      <c r="D45" s="42">
        <f t="shared" si="9"/>
        <v>0</v>
      </c>
      <c r="E45" s="42">
        <f t="shared" si="9"/>
        <v>0</v>
      </c>
      <c r="F45" s="42">
        <f t="shared" si="9"/>
        <v>0</v>
      </c>
      <c r="G45" s="42">
        <f t="shared" si="9"/>
        <v>0</v>
      </c>
    </row>
    <row r="46" spans="1:7" x14ac:dyDescent="0.25">
      <c r="A46" s="70" t="s">
        <v>269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f>F46-B46</f>
        <v>0</v>
      </c>
    </row>
    <row r="47" spans="1:7" x14ac:dyDescent="0.25">
      <c r="A47" s="70" t="s">
        <v>270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f t="shared" ref="G47:G52" si="10">F47-B47</f>
        <v>0</v>
      </c>
    </row>
    <row r="48" spans="1:7" x14ac:dyDescent="0.25">
      <c r="A48" s="70" t="s">
        <v>271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f t="shared" si="10"/>
        <v>0</v>
      </c>
    </row>
    <row r="49" spans="1:7" ht="30" x14ac:dyDescent="0.25">
      <c r="A49" s="70" t="s">
        <v>272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f t="shared" si="10"/>
        <v>0</v>
      </c>
    </row>
    <row r="50" spans="1:7" x14ac:dyDescent="0.25">
      <c r="A50" s="70" t="s">
        <v>273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f t="shared" si="10"/>
        <v>0</v>
      </c>
    </row>
    <row r="51" spans="1:7" x14ac:dyDescent="0.25">
      <c r="A51" s="70" t="s">
        <v>274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f t="shared" si="10"/>
        <v>0</v>
      </c>
    </row>
    <row r="52" spans="1:7" ht="30" x14ac:dyDescent="0.25">
      <c r="A52" s="71" t="s">
        <v>275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f t="shared" si="10"/>
        <v>0</v>
      </c>
    </row>
    <row r="53" spans="1:7" x14ac:dyDescent="0.25">
      <c r="A53" s="68" t="s">
        <v>276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f>F53-B53</f>
        <v>0</v>
      </c>
    </row>
    <row r="54" spans="1:7" x14ac:dyDescent="0.25">
      <c r="A54" s="51" t="s">
        <v>277</v>
      </c>
      <c r="B54" s="42">
        <f t="shared" ref="B54:G54" si="11">SUM(B55:B58)</f>
        <v>0</v>
      </c>
      <c r="C54" s="42">
        <f t="shared" si="11"/>
        <v>0</v>
      </c>
      <c r="D54" s="42">
        <f t="shared" si="11"/>
        <v>0</v>
      </c>
      <c r="E54" s="42">
        <f t="shared" si="11"/>
        <v>0</v>
      </c>
      <c r="F54" s="42">
        <f t="shared" si="11"/>
        <v>0</v>
      </c>
      <c r="G54" s="42">
        <f t="shared" si="11"/>
        <v>0</v>
      </c>
    </row>
    <row r="55" spans="1:7" x14ac:dyDescent="0.25">
      <c r="A55" s="71" t="s">
        <v>278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f>F55-B55</f>
        <v>0</v>
      </c>
    </row>
    <row r="56" spans="1:7" x14ac:dyDescent="0.25">
      <c r="A56" s="70" t="s">
        <v>279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f t="shared" ref="G56:G58" si="12">F56-B56</f>
        <v>0</v>
      </c>
    </row>
    <row r="57" spans="1:7" x14ac:dyDescent="0.25">
      <c r="A57" s="70" t="s">
        <v>280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f t="shared" si="12"/>
        <v>0</v>
      </c>
    </row>
    <row r="58" spans="1:7" x14ac:dyDescent="0.25">
      <c r="A58" s="71" t="s">
        <v>281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f t="shared" si="12"/>
        <v>0</v>
      </c>
    </row>
    <row r="59" spans="1:7" x14ac:dyDescent="0.25">
      <c r="A59" s="51" t="s">
        <v>282</v>
      </c>
      <c r="B59" s="42">
        <f t="shared" ref="B59:G59" si="13">SUM(B60:B61)</f>
        <v>0</v>
      </c>
      <c r="C59" s="42">
        <f t="shared" si="13"/>
        <v>0</v>
      </c>
      <c r="D59" s="42">
        <f t="shared" si="13"/>
        <v>0</v>
      </c>
      <c r="E59" s="42">
        <f t="shared" si="13"/>
        <v>0</v>
      </c>
      <c r="F59" s="42">
        <f t="shared" si="13"/>
        <v>0</v>
      </c>
      <c r="G59" s="42">
        <f t="shared" si="13"/>
        <v>0</v>
      </c>
    </row>
    <row r="60" spans="1:7" x14ac:dyDescent="0.25">
      <c r="A60" s="70" t="s">
        <v>283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f>F60-B60</f>
        <v>0</v>
      </c>
    </row>
    <row r="61" spans="1:7" x14ac:dyDescent="0.25">
      <c r="A61" s="70" t="s">
        <v>284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f t="shared" ref="G61:G63" si="14">F61-B61</f>
        <v>0</v>
      </c>
    </row>
    <row r="62" spans="1:7" x14ac:dyDescent="0.25">
      <c r="A62" s="51" t="s">
        <v>285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f t="shared" si="14"/>
        <v>0</v>
      </c>
    </row>
    <row r="63" spans="1:7" x14ac:dyDescent="0.25">
      <c r="A63" s="51" t="s">
        <v>286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f t="shared" si="14"/>
        <v>0</v>
      </c>
    </row>
    <row r="64" spans="1:7" x14ac:dyDescent="0.25">
      <c r="A64" s="40"/>
      <c r="B64" s="44"/>
      <c r="C64" s="44"/>
      <c r="D64" s="44"/>
      <c r="E64" s="44"/>
      <c r="F64" s="44"/>
      <c r="G64" s="44"/>
    </row>
    <row r="65" spans="1:7" x14ac:dyDescent="0.25">
      <c r="A65" s="3" t="s">
        <v>287</v>
      </c>
      <c r="B65" s="151">
        <f t="shared" ref="B65:G65" si="15">B45+B54+B59+B62+B63</f>
        <v>0</v>
      </c>
      <c r="C65" s="151">
        <f t="shared" si="15"/>
        <v>0</v>
      </c>
      <c r="D65" s="151">
        <f t="shared" si="15"/>
        <v>0</v>
      </c>
      <c r="E65" s="151">
        <f t="shared" si="15"/>
        <v>0</v>
      </c>
      <c r="F65" s="151">
        <f t="shared" si="15"/>
        <v>0</v>
      </c>
      <c r="G65" s="151">
        <f t="shared" si="15"/>
        <v>0</v>
      </c>
    </row>
    <row r="66" spans="1:7" x14ac:dyDescent="0.25">
      <c r="A66" s="40"/>
      <c r="B66" s="44"/>
      <c r="C66" s="44"/>
      <c r="D66" s="44"/>
      <c r="E66" s="44"/>
      <c r="F66" s="44"/>
      <c r="G66" s="44"/>
    </row>
    <row r="67" spans="1:7" x14ac:dyDescent="0.25">
      <c r="A67" s="3" t="s">
        <v>288</v>
      </c>
      <c r="B67" s="151">
        <f t="shared" ref="B67:G67" si="16">B68</f>
        <v>0</v>
      </c>
      <c r="C67" s="151">
        <f t="shared" si="16"/>
        <v>0</v>
      </c>
      <c r="D67" s="151">
        <f t="shared" si="16"/>
        <v>0</v>
      </c>
      <c r="E67" s="151">
        <f t="shared" si="16"/>
        <v>0</v>
      </c>
      <c r="F67" s="151">
        <f t="shared" si="16"/>
        <v>0</v>
      </c>
      <c r="G67" s="151">
        <f t="shared" si="16"/>
        <v>0</v>
      </c>
    </row>
    <row r="68" spans="1:7" x14ac:dyDescent="0.25">
      <c r="A68" s="51" t="s">
        <v>289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f>F68-B68</f>
        <v>0</v>
      </c>
    </row>
    <row r="69" spans="1:7" x14ac:dyDescent="0.25">
      <c r="A69" s="40"/>
      <c r="B69" s="44"/>
      <c r="C69" s="44"/>
      <c r="D69" s="44"/>
      <c r="E69" s="44"/>
      <c r="F69" s="44"/>
      <c r="G69" s="44"/>
    </row>
    <row r="70" spans="1:7" x14ac:dyDescent="0.25">
      <c r="A70" s="3" t="s">
        <v>290</v>
      </c>
      <c r="B70" s="151">
        <f t="shared" ref="B70:G70" si="17">B41+B65+B67</f>
        <v>20259018.449999999</v>
      </c>
      <c r="C70" s="151">
        <f t="shared" si="17"/>
        <v>13000000</v>
      </c>
      <c r="D70" s="151">
        <f t="shared" si="17"/>
        <v>33259018.449999999</v>
      </c>
      <c r="E70" s="151">
        <f t="shared" si="17"/>
        <v>17955279.18</v>
      </c>
      <c r="F70" s="151">
        <f t="shared" si="17"/>
        <v>17955279.18</v>
      </c>
      <c r="G70" s="151">
        <f t="shared" si="17"/>
        <v>-2303739.2699999991</v>
      </c>
    </row>
    <row r="71" spans="1:7" x14ac:dyDescent="0.25">
      <c r="A71" s="40"/>
      <c r="B71" s="44"/>
      <c r="C71" s="44"/>
      <c r="D71" s="44"/>
      <c r="E71" s="44"/>
      <c r="F71" s="44"/>
      <c r="G71" s="44"/>
    </row>
    <row r="72" spans="1:7" x14ac:dyDescent="0.25">
      <c r="A72" s="3" t="s">
        <v>291</v>
      </c>
      <c r="B72" s="44"/>
      <c r="C72" s="44"/>
      <c r="D72" s="44"/>
      <c r="E72" s="44"/>
      <c r="F72" s="44"/>
      <c r="G72" s="44"/>
    </row>
    <row r="73" spans="1:7" ht="30" x14ac:dyDescent="0.25">
      <c r="A73" s="60" t="s">
        <v>292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f>F73-B73</f>
        <v>0</v>
      </c>
    </row>
    <row r="74" spans="1:7" ht="30" x14ac:dyDescent="0.25">
      <c r="A74" s="60" t="s">
        <v>293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f>F74-B74</f>
        <v>0</v>
      </c>
    </row>
    <row r="75" spans="1:7" x14ac:dyDescent="0.25">
      <c r="A75" s="15" t="s">
        <v>294</v>
      </c>
      <c r="B75" s="151">
        <f t="shared" ref="B75:G75" si="18">B73+B74</f>
        <v>0</v>
      </c>
      <c r="C75" s="151">
        <f t="shared" si="18"/>
        <v>0</v>
      </c>
      <c r="D75" s="151">
        <f t="shared" si="18"/>
        <v>0</v>
      </c>
      <c r="E75" s="151">
        <f t="shared" si="18"/>
        <v>0</v>
      </c>
      <c r="F75" s="151">
        <f t="shared" si="18"/>
        <v>0</v>
      </c>
      <c r="G75" s="151">
        <f t="shared" si="18"/>
        <v>0</v>
      </c>
    </row>
    <row r="76" spans="1:7" x14ac:dyDescent="0.25">
      <c r="A76" s="48"/>
      <c r="B76" s="72"/>
      <c r="C76" s="72"/>
      <c r="D76" s="72"/>
      <c r="E76" s="72"/>
      <c r="F76" s="72"/>
      <c r="G76" s="7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4 G9:G14 G60:G64 G55:G58 G38:G53 B35:F58 B66:F75 B65 G66:G76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Normal="100" workbookViewId="0">
      <selection activeCell="B9" sqref="B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22.85546875" customWidth="1"/>
    <col min="8" max="8" width="2.28515625" customWidth="1"/>
  </cols>
  <sheetData>
    <row r="1" spans="1:7" ht="40.9" customHeight="1" x14ac:dyDescent="0.25">
      <c r="A1" s="185" t="s">
        <v>295</v>
      </c>
      <c r="B1" s="177"/>
      <c r="C1" s="177"/>
      <c r="D1" s="177"/>
      <c r="E1" s="177"/>
      <c r="F1" s="177"/>
      <c r="G1" s="178"/>
    </row>
    <row r="2" spans="1:7" x14ac:dyDescent="0.25">
      <c r="A2" s="106" t="str">
        <f>'Formato 1'!A2</f>
        <v>Sistema para el Desarrollo Integral de la Familia del Municipio de Apaseo el Grande, Gto.</v>
      </c>
      <c r="B2" s="106"/>
      <c r="C2" s="106"/>
      <c r="D2" s="106"/>
      <c r="E2" s="106"/>
      <c r="F2" s="106"/>
      <c r="G2" s="106"/>
    </row>
    <row r="3" spans="1:7" x14ac:dyDescent="0.25">
      <c r="A3" s="107" t="s">
        <v>296</v>
      </c>
      <c r="B3" s="107"/>
      <c r="C3" s="107"/>
      <c r="D3" s="107"/>
      <c r="E3" s="107"/>
      <c r="F3" s="107"/>
      <c r="G3" s="107"/>
    </row>
    <row r="4" spans="1:7" x14ac:dyDescent="0.25">
      <c r="A4" s="107" t="s">
        <v>297</v>
      </c>
      <c r="B4" s="107"/>
      <c r="C4" s="107"/>
      <c r="D4" s="107"/>
      <c r="E4" s="107"/>
      <c r="F4" s="107"/>
      <c r="G4" s="107"/>
    </row>
    <row r="5" spans="1:7" x14ac:dyDescent="0.25">
      <c r="A5" s="107" t="str">
        <f>'Formato 3'!A4</f>
        <v>Del 01 de Enero al 30 de Junio de 2025 (b)</v>
      </c>
      <c r="B5" s="107"/>
      <c r="C5" s="107"/>
      <c r="D5" s="107"/>
      <c r="E5" s="107"/>
      <c r="F5" s="107"/>
      <c r="G5" s="107"/>
    </row>
    <row r="6" spans="1:7" x14ac:dyDescent="0.25">
      <c r="A6" s="108" t="s">
        <v>2</v>
      </c>
      <c r="B6" s="108"/>
      <c r="C6" s="108"/>
      <c r="D6" s="108"/>
      <c r="E6" s="108"/>
      <c r="F6" s="108"/>
      <c r="G6" s="108"/>
    </row>
    <row r="7" spans="1:7" x14ac:dyDescent="0.25">
      <c r="A7" s="183" t="s">
        <v>4</v>
      </c>
      <c r="B7" s="183" t="s">
        <v>298</v>
      </c>
      <c r="C7" s="183"/>
      <c r="D7" s="183"/>
      <c r="E7" s="183"/>
      <c r="F7" s="183"/>
      <c r="G7" s="184" t="s">
        <v>299</v>
      </c>
    </row>
    <row r="8" spans="1:7" ht="30" x14ac:dyDescent="0.25">
      <c r="A8" s="183"/>
      <c r="B8" s="6" t="s">
        <v>300</v>
      </c>
      <c r="C8" s="6" t="s">
        <v>301</v>
      </c>
      <c r="D8" s="6" t="s">
        <v>302</v>
      </c>
      <c r="E8" s="6" t="s">
        <v>186</v>
      </c>
      <c r="F8" s="6" t="s">
        <v>303</v>
      </c>
      <c r="G8" s="183"/>
    </row>
    <row r="9" spans="1:7" x14ac:dyDescent="0.25">
      <c r="A9" s="23" t="s">
        <v>304</v>
      </c>
      <c r="B9" s="163">
        <f t="shared" ref="B9:G9" si="0">SUM(B10,B18,B28,B38,B48,B58,B62,B71,B75)</f>
        <v>20259018.450000003</v>
      </c>
      <c r="C9" s="163">
        <f t="shared" si="0"/>
        <v>14040018</v>
      </c>
      <c r="D9" s="163">
        <f t="shared" si="0"/>
        <v>34299036.449999996</v>
      </c>
      <c r="E9" s="163">
        <f t="shared" si="0"/>
        <v>14174729.360000001</v>
      </c>
      <c r="F9" s="163">
        <f t="shared" si="0"/>
        <v>14174729.360000001</v>
      </c>
      <c r="G9" s="163">
        <f t="shared" si="0"/>
        <v>20124307.09</v>
      </c>
    </row>
    <row r="10" spans="1:7" x14ac:dyDescent="0.25">
      <c r="A10" s="73" t="s">
        <v>305</v>
      </c>
      <c r="B10" s="163">
        <f t="shared" ref="B10:G10" si="1">SUM(B11:B17)</f>
        <v>17217168.02</v>
      </c>
      <c r="C10" s="163">
        <f t="shared" si="1"/>
        <v>2233068.08</v>
      </c>
      <c r="D10" s="163">
        <f t="shared" si="1"/>
        <v>19450236.100000001</v>
      </c>
      <c r="E10" s="163">
        <f t="shared" si="1"/>
        <v>7382712.3400000008</v>
      </c>
      <c r="F10" s="163">
        <f t="shared" si="1"/>
        <v>7382712.3400000008</v>
      </c>
      <c r="G10" s="163">
        <f t="shared" si="1"/>
        <v>12067523.76</v>
      </c>
    </row>
    <row r="11" spans="1:7" x14ac:dyDescent="0.25">
      <c r="A11" s="74" t="s">
        <v>306</v>
      </c>
      <c r="B11" s="142">
        <v>9236038.3599999994</v>
      </c>
      <c r="C11" s="142">
        <v>1008194.38</v>
      </c>
      <c r="D11" s="164">
        <f>B11+C11</f>
        <v>10244232.74</v>
      </c>
      <c r="E11" s="142">
        <v>3916431.33</v>
      </c>
      <c r="F11" s="142">
        <v>3916431.33</v>
      </c>
      <c r="G11" s="164">
        <f>D11-E11</f>
        <v>6327801.4100000001</v>
      </c>
    </row>
    <row r="12" spans="1:7" x14ac:dyDescent="0.25">
      <c r="A12" s="74" t="s">
        <v>307</v>
      </c>
      <c r="B12" s="142">
        <v>713401.77</v>
      </c>
      <c r="C12" s="142">
        <v>612167.54</v>
      </c>
      <c r="D12" s="164">
        <f t="shared" ref="D12:D17" si="2">B12+C12</f>
        <v>1325569.31</v>
      </c>
      <c r="E12" s="142">
        <v>1190978.7</v>
      </c>
      <c r="F12" s="142">
        <v>1190978.7</v>
      </c>
      <c r="G12" s="164">
        <f t="shared" ref="G12:G17" si="3">D12-E12</f>
        <v>134590.6100000001</v>
      </c>
    </row>
    <row r="13" spans="1:7" x14ac:dyDescent="0.25">
      <c r="A13" s="74" t="s">
        <v>308</v>
      </c>
      <c r="B13" s="142">
        <v>1686938.79</v>
      </c>
      <c r="C13" s="142">
        <v>140527.29999999999</v>
      </c>
      <c r="D13" s="164">
        <f t="shared" si="2"/>
        <v>1827466.09</v>
      </c>
      <c r="E13" s="142">
        <v>24921.29</v>
      </c>
      <c r="F13" s="142">
        <v>24921.29</v>
      </c>
      <c r="G13" s="164">
        <f t="shared" si="3"/>
        <v>1802544.8</v>
      </c>
    </row>
    <row r="14" spans="1:7" x14ac:dyDescent="0.25">
      <c r="A14" s="74" t="s">
        <v>309</v>
      </c>
      <c r="B14" s="142">
        <v>2533713.64</v>
      </c>
      <c r="C14" s="142">
        <v>164050.44</v>
      </c>
      <c r="D14" s="164">
        <f t="shared" si="2"/>
        <v>2697764.08</v>
      </c>
      <c r="E14" s="142">
        <v>1045573.16</v>
      </c>
      <c r="F14" s="142">
        <v>1045573.16</v>
      </c>
      <c r="G14" s="164">
        <f t="shared" si="3"/>
        <v>1652190.92</v>
      </c>
    </row>
    <row r="15" spans="1:7" x14ac:dyDescent="0.25">
      <c r="A15" s="74" t="s">
        <v>310</v>
      </c>
      <c r="B15" s="142">
        <v>3047075.46</v>
      </c>
      <c r="C15" s="142">
        <v>308128.42</v>
      </c>
      <c r="D15" s="164">
        <f t="shared" si="2"/>
        <v>3355203.88</v>
      </c>
      <c r="E15" s="142">
        <v>1204807.8600000001</v>
      </c>
      <c r="F15" s="142">
        <v>1204807.8600000001</v>
      </c>
      <c r="G15" s="164">
        <f t="shared" si="3"/>
        <v>2150396.0199999996</v>
      </c>
    </row>
    <row r="16" spans="1:7" x14ac:dyDescent="0.25">
      <c r="A16" s="74" t="s">
        <v>311</v>
      </c>
      <c r="B16" s="143">
        <v>0</v>
      </c>
      <c r="C16" s="143">
        <v>0</v>
      </c>
      <c r="D16" s="164">
        <f t="shared" si="2"/>
        <v>0</v>
      </c>
      <c r="E16" s="143">
        <v>0</v>
      </c>
      <c r="F16" s="143">
        <v>0</v>
      </c>
      <c r="G16" s="164">
        <f t="shared" si="3"/>
        <v>0</v>
      </c>
    </row>
    <row r="17" spans="1:7" x14ac:dyDescent="0.25">
      <c r="A17" s="74" t="s">
        <v>312</v>
      </c>
      <c r="B17" s="143">
        <v>0</v>
      </c>
      <c r="C17" s="143">
        <v>0</v>
      </c>
      <c r="D17" s="164">
        <f t="shared" si="2"/>
        <v>0</v>
      </c>
      <c r="E17" s="143">
        <v>0</v>
      </c>
      <c r="F17" s="143">
        <v>0</v>
      </c>
      <c r="G17" s="164">
        <f t="shared" si="3"/>
        <v>0</v>
      </c>
    </row>
    <row r="18" spans="1:7" x14ac:dyDescent="0.25">
      <c r="A18" s="73" t="s">
        <v>313</v>
      </c>
      <c r="B18" s="165">
        <f t="shared" ref="B18:G18" si="4">SUM(B19:B27)</f>
        <v>1087856.8500000001</v>
      </c>
      <c r="C18" s="165">
        <f t="shared" si="4"/>
        <v>1713712.34</v>
      </c>
      <c r="D18" s="165">
        <f t="shared" si="4"/>
        <v>2801569.19</v>
      </c>
      <c r="E18" s="165">
        <f t="shared" si="4"/>
        <v>1105455.9099999999</v>
      </c>
      <c r="F18" s="165">
        <f t="shared" si="4"/>
        <v>1105455.9099999999</v>
      </c>
      <c r="G18" s="165">
        <f t="shared" si="4"/>
        <v>1696113.28</v>
      </c>
    </row>
    <row r="19" spans="1:7" x14ac:dyDescent="0.25">
      <c r="A19" s="74" t="s">
        <v>314</v>
      </c>
      <c r="B19" s="142">
        <v>192465.61</v>
      </c>
      <c r="C19" s="142">
        <v>838379.99</v>
      </c>
      <c r="D19" s="164">
        <f t="shared" ref="D19:D27" si="5">B19+C19</f>
        <v>1030845.6</v>
      </c>
      <c r="E19" s="142">
        <v>288829.67</v>
      </c>
      <c r="F19" s="142">
        <v>288829.67</v>
      </c>
      <c r="G19" s="164">
        <f t="shared" ref="G19:G27" si="6">D19-E19</f>
        <v>742015.92999999993</v>
      </c>
    </row>
    <row r="20" spans="1:7" x14ac:dyDescent="0.25">
      <c r="A20" s="74" t="s">
        <v>315</v>
      </c>
      <c r="B20" s="142">
        <v>271086</v>
      </c>
      <c r="C20" s="142">
        <v>200000</v>
      </c>
      <c r="D20" s="164">
        <f t="shared" si="5"/>
        <v>471086</v>
      </c>
      <c r="E20" s="142">
        <v>190108.26</v>
      </c>
      <c r="F20" s="142">
        <v>190108.26</v>
      </c>
      <c r="G20" s="164">
        <f t="shared" si="6"/>
        <v>280977.74</v>
      </c>
    </row>
    <row r="21" spans="1:7" x14ac:dyDescent="0.25">
      <c r="A21" s="74" t="s">
        <v>316</v>
      </c>
      <c r="B21" s="143">
        <v>0</v>
      </c>
      <c r="C21" s="143">
        <v>0</v>
      </c>
      <c r="D21" s="164">
        <f t="shared" si="5"/>
        <v>0</v>
      </c>
      <c r="E21" s="143">
        <v>0</v>
      </c>
      <c r="F21" s="143">
        <v>0</v>
      </c>
      <c r="G21" s="164">
        <f t="shared" si="6"/>
        <v>0</v>
      </c>
    </row>
    <row r="22" spans="1:7" x14ac:dyDescent="0.25">
      <c r="A22" s="74" t="s">
        <v>317</v>
      </c>
      <c r="B22" s="142">
        <v>23361.43</v>
      </c>
      <c r="C22" s="142">
        <v>-1100</v>
      </c>
      <c r="D22" s="164">
        <f t="shared" si="5"/>
        <v>22261.43</v>
      </c>
      <c r="E22" s="142">
        <v>5049</v>
      </c>
      <c r="F22" s="142">
        <v>5049</v>
      </c>
      <c r="G22" s="164">
        <f t="shared" si="6"/>
        <v>17212.43</v>
      </c>
    </row>
    <row r="23" spans="1:7" x14ac:dyDescent="0.25">
      <c r="A23" s="74" t="s">
        <v>318</v>
      </c>
      <c r="B23" s="142">
        <v>49379.839999999997</v>
      </c>
      <c r="C23" s="142">
        <v>-17100</v>
      </c>
      <c r="D23" s="164">
        <f t="shared" si="5"/>
        <v>32279.839999999997</v>
      </c>
      <c r="E23" s="142">
        <v>5094.91</v>
      </c>
      <c r="F23" s="142">
        <v>5094.91</v>
      </c>
      <c r="G23" s="164">
        <f t="shared" si="6"/>
        <v>27184.929999999997</v>
      </c>
    </row>
    <row r="24" spans="1:7" x14ac:dyDescent="0.25">
      <c r="A24" s="74" t="s">
        <v>319</v>
      </c>
      <c r="B24" s="142">
        <v>489441.53</v>
      </c>
      <c r="C24" s="142">
        <v>194802.85</v>
      </c>
      <c r="D24" s="164">
        <f t="shared" si="5"/>
        <v>684244.38</v>
      </c>
      <c r="E24" s="142">
        <v>344907.32</v>
      </c>
      <c r="F24" s="142">
        <v>344907.32</v>
      </c>
      <c r="G24" s="164">
        <f t="shared" si="6"/>
        <v>339337.06</v>
      </c>
    </row>
    <row r="25" spans="1:7" x14ac:dyDescent="0.25">
      <c r="A25" s="74" t="s">
        <v>320</v>
      </c>
      <c r="B25" s="142">
        <v>1200</v>
      </c>
      <c r="C25" s="142">
        <v>300000</v>
      </c>
      <c r="D25" s="164">
        <f t="shared" si="5"/>
        <v>301200</v>
      </c>
      <c r="E25" s="142">
        <v>131979</v>
      </c>
      <c r="F25" s="142">
        <v>131979</v>
      </c>
      <c r="G25" s="164">
        <f t="shared" si="6"/>
        <v>169221</v>
      </c>
    </row>
    <row r="26" spans="1:7" x14ac:dyDescent="0.25">
      <c r="A26" s="74" t="s">
        <v>321</v>
      </c>
      <c r="B26" s="143">
        <v>0</v>
      </c>
      <c r="C26" s="143">
        <v>0</v>
      </c>
      <c r="D26" s="164">
        <f t="shared" si="5"/>
        <v>0</v>
      </c>
      <c r="E26" s="143">
        <v>0</v>
      </c>
      <c r="F26" s="143">
        <v>0</v>
      </c>
      <c r="G26" s="164">
        <f t="shared" si="6"/>
        <v>0</v>
      </c>
    </row>
    <row r="27" spans="1:7" x14ac:dyDescent="0.25">
      <c r="A27" s="74" t="s">
        <v>322</v>
      </c>
      <c r="B27" s="142">
        <v>60922.44</v>
      </c>
      <c r="C27" s="142">
        <v>198729.5</v>
      </c>
      <c r="D27" s="164">
        <f t="shared" si="5"/>
        <v>259651.94</v>
      </c>
      <c r="E27" s="142">
        <v>139487.75</v>
      </c>
      <c r="F27" s="142">
        <v>139487.75</v>
      </c>
      <c r="G27" s="164">
        <f t="shared" si="6"/>
        <v>120164.19</v>
      </c>
    </row>
    <row r="28" spans="1:7" x14ac:dyDescent="0.25">
      <c r="A28" s="73" t="s">
        <v>323</v>
      </c>
      <c r="B28" s="165">
        <f t="shared" ref="B28:G28" si="7">SUM(B29:B37)</f>
        <v>1212769.21</v>
      </c>
      <c r="C28" s="165">
        <f t="shared" si="7"/>
        <v>4080237.58</v>
      </c>
      <c r="D28" s="165">
        <f t="shared" si="7"/>
        <v>5293006.7899999991</v>
      </c>
      <c r="E28" s="165">
        <f t="shared" si="7"/>
        <v>3304888.1399999997</v>
      </c>
      <c r="F28" s="165">
        <f t="shared" si="7"/>
        <v>3304888.1399999997</v>
      </c>
      <c r="G28" s="165">
        <f t="shared" si="7"/>
        <v>1988118.6499999997</v>
      </c>
    </row>
    <row r="29" spans="1:7" x14ac:dyDescent="0.25">
      <c r="A29" s="74" t="s">
        <v>324</v>
      </c>
      <c r="B29" s="142">
        <v>149296.56</v>
      </c>
      <c r="C29" s="142">
        <v>25000</v>
      </c>
      <c r="D29" s="164">
        <f t="shared" ref="D29:D37" si="8">B29+C29</f>
        <v>174296.56</v>
      </c>
      <c r="E29" s="142">
        <v>85413.87</v>
      </c>
      <c r="F29" s="142">
        <v>85413.87</v>
      </c>
      <c r="G29" s="164">
        <f t="shared" ref="G29:G37" si="9">D29-E29</f>
        <v>88882.69</v>
      </c>
    </row>
    <row r="30" spans="1:7" x14ac:dyDescent="0.25">
      <c r="A30" s="74" t="s">
        <v>325</v>
      </c>
      <c r="B30" s="142">
        <v>36730</v>
      </c>
      <c r="C30" s="142">
        <v>20000</v>
      </c>
      <c r="D30" s="164">
        <f t="shared" si="8"/>
        <v>56730</v>
      </c>
      <c r="E30" s="142">
        <v>17269.71</v>
      </c>
      <c r="F30" s="142">
        <v>17269.71</v>
      </c>
      <c r="G30" s="164">
        <f t="shared" si="9"/>
        <v>39460.29</v>
      </c>
    </row>
    <row r="31" spans="1:7" x14ac:dyDescent="0.25">
      <c r="A31" s="74" t="s">
        <v>326</v>
      </c>
      <c r="B31" s="142">
        <v>51500</v>
      </c>
      <c r="C31" s="142">
        <v>55000</v>
      </c>
      <c r="D31" s="164">
        <f t="shared" si="8"/>
        <v>106500</v>
      </c>
      <c r="E31" s="142">
        <v>7308</v>
      </c>
      <c r="F31" s="142">
        <v>7308</v>
      </c>
      <c r="G31" s="164">
        <f t="shared" si="9"/>
        <v>99192</v>
      </c>
    </row>
    <row r="32" spans="1:7" x14ac:dyDescent="0.25">
      <c r="A32" s="74" t="s">
        <v>327</v>
      </c>
      <c r="B32" s="142">
        <v>141461.45000000001</v>
      </c>
      <c r="C32" s="142">
        <v>-10000</v>
      </c>
      <c r="D32" s="164">
        <f t="shared" si="8"/>
        <v>131461.45000000001</v>
      </c>
      <c r="E32" s="142">
        <v>110722.18</v>
      </c>
      <c r="F32" s="142">
        <v>110722.18</v>
      </c>
      <c r="G32" s="164">
        <f t="shared" si="9"/>
        <v>20739.270000000019</v>
      </c>
    </row>
    <row r="33" spans="1:7" ht="14.45" customHeight="1" x14ac:dyDescent="0.25">
      <c r="A33" s="74" t="s">
        <v>328</v>
      </c>
      <c r="B33" s="142">
        <v>84102.07</v>
      </c>
      <c r="C33" s="142">
        <v>3367770.01</v>
      </c>
      <c r="D33" s="164">
        <f t="shared" si="8"/>
        <v>3451872.0799999996</v>
      </c>
      <c r="E33" s="142">
        <v>2483245.4</v>
      </c>
      <c r="F33" s="142">
        <v>2483245.4</v>
      </c>
      <c r="G33" s="164">
        <f t="shared" si="9"/>
        <v>968626.6799999997</v>
      </c>
    </row>
    <row r="34" spans="1:7" ht="14.45" customHeight="1" x14ac:dyDescent="0.25">
      <c r="A34" s="74" t="s">
        <v>329</v>
      </c>
      <c r="B34" s="142">
        <v>0</v>
      </c>
      <c r="C34" s="142">
        <v>100000</v>
      </c>
      <c r="D34" s="164">
        <f t="shared" si="8"/>
        <v>100000</v>
      </c>
      <c r="E34" s="142">
        <v>72315.27</v>
      </c>
      <c r="F34" s="142">
        <v>72315.27</v>
      </c>
      <c r="G34" s="164">
        <f t="shared" si="9"/>
        <v>27684.729999999996</v>
      </c>
    </row>
    <row r="35" spans="1:7" ht="14.45" customHeight="1" x14ac:dyDescent="0.25">
      <c r="A35" s="74" t="s">
        <v>330</v>
      </c>
      <c r="B35" s="142">
        <v>13360</v>
      </c>
      <c r="C35" s="142">
        <v>40000</v>
      </c>
      <c r="D35" s="164">
        <f t="shared" si="8"/>
        <v>53360</v>
      </c>
      <c r="E35" s="142">
        <v>23878.5</v>
      </c>
      <c r="F35" s="142">
        <v>23878.5</v>
      </c>
      <c r="G35" s="164">
        <f t="shared" si="9"/>
        <v>29481.5</v>
      </c>
    </row>
    <row r="36" spans="1:7" ht="14.45" customHeight="1" x14ac:dyDescent="0.25">
      <c r="A36" s="74" t="s">
        <v>331</v>
      </c>
      <c r="B36" s="142">
        <v>391648.74</v>
      </c>
      <c r="C36" s="142">
        <v>486999.95</v>
      </c>
      <c r="D36" s="164">
        <f t="shared" si="8"/>
        <v>878648.69</v>
      </c>
      <c r="E36" s="142">
        <v>308644.21000000002</v>
      </c>
      <c r="F36" s="142">
        <v>308644.21000000002</v>
      </c>
      <c r="G36" s="164">
        <f t="shared" si="9"/>
        <v>570004.47999999998</v>
      </c>
    </row>
    <row r="37" spans="1:7" ht="14.45" customHeight="1" x14ac:dyDescent="0.25">
      <c r="A37" s="74" t="s">
        <v>332</v>
      </c>
      <c r="B37" s="142">
        <v>344670.39</v>
      </c>
      <c r="C37" s="142">
        <v>-4532.38</v>
      </c>
      <c r="D37" s="164">
        <f t="shared" si="8"/>
        <v>340138.01</v>
      </c>
      <c r="E37" s="142">
        <v>196091</v>
      </c>
      <c r="F37" s="142">
        <v>196091</v>
      </c>
      <c r="G37" s="164">
        <f t="shared" si="9"/>
        <v>144047.01</v>
      </c>
    </row>
    <row r="38" spans="1:7" x14ac:dyDescent="0.25">
      <c r="A38" s="73" t="s">
        <v>333</v>
      </c>
      <c r="B38" s="165">
        <f t="shared" ref="B38:G38" si="10">SUM(B39:B47)</f>
        <v>323900</v>
      </c>
      <c r="C38" s="165">
        <f t="shared" si="10"/>
        <v>4865000</v>
      </c>
      <c r="D38" s="165">
        <f t="shared" si="10"/>
        <v>5188900</v>
      </c>
      <c r="E38" s="165">
        <f t="shared" si="10"/>
        <v>1777205.87</v>
      </c>
      <c r="F38" s="165">
        <f t="shared" si="10"/>
        <v>1777205.87</v>
      </c>
      <c r="G38" s="165">
        <f t="shared" si="10"/>
        <v>3411694.13</v>
      </c>
    </row>
    <row r="39" spans="1:7" x14ac:dyDescent="0.25">
      <c r="A39" s="74" t="s">
        <v>334</v>
      </c>
      <c r="B39" s="143">
        <v>0</v>
      </c>
      <c r="C39" s="143">
        <v>0</v>
      </c>
      <c r="D39" s="166">
        <v>0</v>
      </c>
      <c r="E39" s="143">
        <v>0</v>
      </c>
      <c r="F39" s="143">
        <v>0</v>
      </c>
      <c r="G39" s="166">
        <f>D39-E39</f>
        <v>0</v>
      </c>
    </row>
    <row r="40" spans="1:7" x14ac:dyDescent="0.25">
      <c r="A40" s="74" t="s">
        <v>335</v>
      </c>
      <c r="B40" s="143">
        <v>0</v>
      </c>
      <c r="C40" s="143">
        <v>0</v>
      </c>
      <c r="D40" s="166">
        <v>0</v>
      </c>
      <c r="E40" s="143">
        <v>0</v>
      </c>
      <c r="F40" s="143">
        <v>0</v>
      </c>
      <c r="G40" s="166">
        <f t="shared" ref="G40:G47" si="11">D40-E40</f>
        <v>0</v>
      </c>
    </row>
    <row r="41" spans="1:7" x14ac:dyDescent="0.25">
      <c r="A41" s="74" t="s">
        <v>336</v>
      </c>
      <c r="B41" s="143">
        <v>0</v>
      </c>
      <c r="C41" s="143">
        <v>0</v>
      </c>
      <c r="D41" s="166">
        <v>0</v>
      </c>
      <c r="E41" s="143">
        <v>0</v>
      </c>
      <c r="F41" s="143">
        <v>0</v>
      </c>
      <c r="G41" s="166">
        <f t="shared" si="11"/>
        <v>0</v>
      </c>
    </row>
    <row r="42" spans="1:7" x14ac:dyDescent="0.25">
      <c r="A42" s="74" t="s">
        <v>337</v>
      </c>
      <c r="B42" s="142">
        <v>323900</v>
      </c>
      <c r="C42" s="142">
        <v>4865000</v>
      </c>
      <c r="D42" s="166">
        <v>5188900</v>
      </c>
      <c r="E42" s="142">
        <v>1777205.87</v>
      </c>
      <c r="F42" s="142">
        <v>1777205.87</v>
      </c>
      <c r="G42" s="166">
        <v>3411694.13</v>
      </c>
    </row>
    <row r="43" spans="1:7" x14ac:dyDescent="0.25">
      <c r="A43" s="74" t="s">
        <v>338</v>
      </c>
      <c r="B43" s="143">
        <v>0</v>
      </c>
      <c r="C43" s="143">
        <v>0</v>
      </c>
      <c r="D43" s="166">
        <v>0</v>
      </c>
      <c r="E43" s="143">
        <v>0</v>
      </c>
      <c r="F43" s="143">
        <v>0</v>
      </c>
      <c r="G43" s="166">
        <f t="shared" si="11"/>
        <v>0</v>
      </c>
    </row>
    <row r="44" spans="1:7" x14ac:dyDescent="0.25">
      <c r="A44" s="74" t="s">
        <v>339</v>
      </c>
      <c r="B44" s="143">
        <v>0</v>
      </c>
      <c r="C44" s="143">
        <v>0</v>
      </c>
      <c r="D44" s="166">
        <v>0</v>
      </c>
      <c r="E44" s="143">
        <v>0</v>
      </c>
      <c r="F44" s="143">
        <v>0</v>
      </c>
      <c r="G44" s="166">
        <f t="shared" si="11"/>
        <v>0</v>
      </c>
    </row>
    <row r="45" spans="1:7" x14ac:dyDescent="0.25">
      <c r="A45" s="74" t="s">
        <v>340</v>
      </c>
      <c r="B45" s="143">
        <v>0</v>
      </c>
      <c r="C45" s="143">
        <v>0</v>
      </c>
      <c r="D45" s="166">
        <v>0</v>
      </c>
      <c r="E45" s="143">
        <v>0</v>
      </c>
      <c r="F45" s="143">
        <v>0</v>
      </c>
      <c r="G45" s="166">
        <f t="shared" si="11"/>
        <v>0</v>
      </c>
    </row>
    <row r="46" spans="1:7" x14ac:dyDescent="0.25">
      <c r="A46" s="74" t="s">
        <v>341</v>
      </c>
      <c r="B46" s="143">
        <v>0</v>
      </c>
      <c r="C46" s="143">
        <v>0</v>
      </c>
      <c r="D46" s="166">
        <v>0</v>
      </c>
      <c r="E46" s="143">
        <v>0</v>
      </c>
      <c r="F46" s="143">
        <v>0</v>
      </c>
      <c r="G46" s="166">
        <f t="shared" si="11"/>
        <v>0</v>
      </c>
    </row>
    <row r="47" spans="1:7" x14ac:dyDescent="0.25">
      <c r="A47" s="74" t="s">
        <v>342</v>
      </c>
      <c r="B47" s="143">
        <v>0</v>
      </c>
      <c r="C47" s="143">
        <v>0</v>
      </c>
      <c r="D47" s="166">
        <v>0</v>
      </c>
      <c r="E47" s="143">
        <v>0</v>
      </c>
      <c r="F47" s="143">
        <v>0</v>
      </c>
      <c r="G47" s="166">
        <f t="shared" si="11"/>
        <v>0</v>
      </c>
    </row>
    <row r="48" spans="1:7" x14ac:dyDescent="0.25">
      <c r="A48" s="73" t="s">
        <v>343</v>
      </c>
      <c r="B48" s="165">
        <f t="shared" ref="B48:G48" si="12">SUM(B49:B57)</f>
        <v>0</v>
      </c>
      <c r="C48" s="165">
        <f t="shared" si="12"/>
        <v>1148000</v>
      </c>
      <c r="D48" s="165">
        <f t="shared" si="12"/>
        <v>1148000</v>
      </c>
      <c r="E48" s="165">
        <f t="shared" si="12"/>
        <v>520561.6</v>
      </c>
      <c r="F48" s="165">
        <f t="shared" si="12"/>
        <v>520561.6</v>
      </c>
      <c r="G48" s="165">
        <f t="shared" si="12"/>
        <v>627438.4</v>
      </c>
    </row>
    <row r="49" spans="1:7" x14ac:dyDescent="0.25">
      <c r="A49" s="74" t="s">
        <v>344</v>
      </c>
      <c r="B49" s="142">
        <v>0</v>
      </c>
      <c r="C49" s="142">
        <v>1100000</v>
      </c>
      <c r="D49" s="166">
        <f t="shared" ref="D49:D52" si="13">B49+C49</f>
        <v>1100000</v>
      </c>
      <c r="E49" s="142">
        <v>474161.6</v>
      </c>
      <c r="F49" s="142">
        <v>474161.6</v>
      </c>
      <c r="G49" s="166">
        <f t="shared" ref="G49:G52" si="14">D49-E49</f>
        <v>625838.4</v>
      </c>
    </row>
    <row r="50" spans="1:7" x14ac:dyDescent="0.25">
      <c r="A50" s="74" t="s">
        <v>345</v>
      </c>
      <c r="B50" s="143">
        <v>0</v>
      </c>
      <c r="C50" s="143">
        <v>0</v>
      </c>
      <c r="D50" s="166">
        <f t="shared" si="13"/>
        <v>0</v>
      </c>
      <c r="E50" s="143">
        <v>0</v>
      </c>
      <c r="F50" s="143">
        <v>0</v>
      </c>
      <c r="G50" s="166">
        <f t="shared" si="14"/>
        <v>0</v>
      </c>
    </row>
    <row r="51" spans="1:7" x14ac:dyDescent="0.25">
      <c r="A51" s="74" t="s">
        <v>346</v>
      </c>
      <c r="B51" s="143">
        <v>0</v>
      </c>
      <c r="C51" s="143">
        <v>0</v>
      </c>
      <c r="D51" s="166">
        <f t="shared" si="13"/>
        <v>0</v>
      </c>
      <c r="E51" s="143">
        <v>0</v>
      </c>
      <c r="F51" s="143">
        <v>0</v>
      </c>
      <c r="G51" s="166">
        <f t="shared" si="14"/>
        <v>0</v>
      </c>
    </row>
    <row r="52" spans="1:7" x14ac:dyDescent="0.25">
      <c r="A52" s="74" t="s">
        <v>347</v>
      </c>
      <c r="B52" s="143">
        <v>0</v>
      </c>
      <c r="C52" s="143">
        <v>0</v>
      </c>
      <c r="D52" s="166">
        <f t="shared" si="13"/>
        <v>0</v>
      </c>
      <c r="E52" s="143">
        <v>0</v>
      </c>
      <c r="F52" s="143">
        <v>0</v>
      </c>
      <c r="G52" s="166">
        <f t="shared" si="14"/>
        <v>0</v>
      </c>
    </row>
    <row r="53" spans="1:7" x14ac:dyDescent="0.25">
      <c r="A53" s="74" t="s">
        <v>348</v>
      </c>
      <c r="B53" s="143">
        <v>0</v>
      </c>
      <c r="C53" s="143">
        <v>0</v>
      </c>
      <c r="D53" s="166">
        <v>0</v>
      </c>
      <c r="E53" s="143">
        <v>0</v>
      </c>
      <c r="F53" s="143">
        <v>0</v>
      </c>
      <c r="G53" s="166">
        <f t="shared" ref="G53:G57" si="15">D53-E53</f>
        <v>0</v>
      </c>
    </row>
    <row r="54" spans="1:7" x14ac:dyDescent="0.25">
      <c r="A54" s="74" t="s">
        <v>349</v>
      </c>
      <c r="B54" s="143">
        <v>0</v>
      </c>
      <c r="C54" s="143">
        <v>48000</v>
      </c>
      <c r="D54" s="166">
        <v>48000</v>
      </c>
      <c r="E54" s="143">
        <v>46400</v>
      </c>
      <c r="F54" s="143">
        <v>46400</v>
      </c>
      <c r="G54" s="166">
        <f t="shared" si="15"/>
        <v>1600</v>
      </c>
    </row>
    <row r="55" spans="1:7" x14ac:dyDescent="0.25">
      <c r="A55" s="74" t="s">
        <v>350</v>
      </c>
      <c r="B55" s="143">
        <v>0</v>
      </c>
      <c r="C55" s="143">
        <v>0</v>
      </c>
      <c r="D55" s="166">
        <v>0</v>
      </c>
      <c r="E55" s="143">
        <v>0</v>
      </c>
      <c r="F55" s="143">
        <v>0</v>
      </c>
      <c r="G55" s="166">
        <f t="shared" si="15"/>
        <v>0</v>
      </c>
    </row>
    <row r="56" spans="1:7" x14ac:dyDescent="0.25">
      <c r="A56" s="74" t="s">
        <v>351</v>
      </c>
      <c r="B56" s="143">
        <v>0</v>
      </c>
      <c r="C56" s="143">
        <v>0</v>
      </c>
      <c r="D56" s="166">
        <v>0</v>
      </c>
      <c r="E56" s="143">
        <v>0</v>
      </c>
      <c r="F56" s="143">
        <v>0</v>
      </c>
      <c r="G56" s="166">
        <f t="shared" si="15"/>
        <v>0</v>
      </c>
    </row>
    <row r="57" spans="1:7" x14ac:dyDescent="0.25">
      <c r="A57" s="74" t="s">
        <v>352</v>
      </c>
      <c r="B57" s="143">
        <v>0</v>
      </c>
      <c r="C57" s="143">
        <v>0</v>
      </c>
      <c r="D57" s="166">
        <v>0</v>
      </c>
      <c r="E57" s="143">
        <v>0</v>
      </c>
      <c r="F57" s="143">
        <v>0</v>
      </c>
      <c r="G57" s="166">
        <f t="shared" si="15"/>
        <v>0</v>
      </c>
    </row>
    <row r="58" spans="1:7" x14ac:dyDescent="0.25">
      <c r="A58" s="73" t="s">
        <v>353</v>
      </c>
      <c r="B58" s="165">
        <f t="shared" ref="B58:G58" si="16">SUM(B59:B61)</f>
        <v>0</v>
      </c>
      <c r="C58" s="165">
        <f t="shared" si="16"/>
        <v>0</v>
      </c>
      <c r="D58" s="165">
        <f t="shared" si="16"/>
        <v>0</v>
      </c>
      <c r="E58" s="165">
        <f t="shared" si="16"/>
        <v>0</v>
      </c>
      <c r="F58" s="165">
        <f t="shared" si="16"/>
        <v>0</v>
      </c>
      <c r="G58" s="165">
        <f t="shared" si="16"/>
        <v>0</v>
      </c>
    </row>
    <row r="59" spans="1:7" x14ac:dyDescent="0.25">
      <c r="A59" s="74" t="s">
        <v>354</v>
      </c>
      <c r="B59" s="166">
        <v>0</v>
      </c>
      <c r="C59" s="166">
        <v>0</v>
      </c>
      <c r="D59" s="166">
        <v>0</v>
      </c>
      <c r="E59" s="166">
        <v>0</v>
      </c>
      <c r="F59" s="166">
        <v>0</v>
      </c>
      <c r="G59" s="166">
        <f>D59-E59</f>
        <v>0</v>
      </c>
    </row>
    <row r="60" spans="1:7" x14ac:dyDescent="0.25">
      <c r="A60" s="74" t="s">
        <v>355</v>
      </c>
      <c r="B60" s="166">
        <v>0</v>
      </c>
      <c r="C60" s="166">
        <v>0</v>
      </c>
      <c r="D60" s="166">
        <v>0</v>
      </c>
      <c r="E60" s="166">
        <v>0</v>
      </c>
      <c r="F60" s="166">
        <v>0</v>
      </c>
      <c r="G60" s="166">
        <f t="shared" ref="G60:G61" si="17">D60-E60</f>
        <v>0</v>
      </c>
    </row>
    <row r="61" spans="1:7" x14ac:dyDescent="0.25">
      <c r="A61" s="74" t="s">
        <v>356</v>
      </c>
      <c r="B61" s="166">
        <v>0</v>
      </c>
      <c r="C61" s="166">
        <v>0</v>
      </c>
      <c r="D61" s="166">
        <v>0</v>
      </c>
      <c r="E61" s="166">
        <v>0</v>
      </c>
      <c r="F61" s="166">
        <v>0</v>
      </c>
      <c r="G61" s="166">
        <f t="shared" si="17"/>
        <v>0</v>
      </c>
    </row>
    <row r="62" spans="1:7" x14ac:dyDescent="0.25">
      <c r="A62" s="73" t="s">
        <v>357</v>
      </c>
      <c r="B62" s="165">
        <f t="shared" ref="B62:G62" si="18">SUM(B63:B67,B69:B70)</f>
        <v>0</v>
      </c>
      <c r="C62" s="165">
        <f t="shared" si="18"/>
        <v>0</v>
      </c>
      <c r="D62" s="165">
        <f t="shared" si="18"/>
        <v>0</v>
      </c>
      <c r="E62" s="165">
        <f t="shared" si="18"/>
        <v>0</v>
      </c>
      <c r="F62" s="165">
        <f t="shared" si="18"/>
        <v>0</v>
      </c>
      <c r="G62" s="165">
        <f t="shared" si="18"/>
        <v>0</v>
      </c>
    </row>
    <row r="63" spans="1:7" x14ac:dyDescent="0.25">
      <c r="A63" s="74" t="s">
        <v>358</v>
      </c>
      <c r="B63" s="166">
        <v>0</v>
      </c>
      <c r="C63" s="166">
        <v>0</v>
      </c>
      <c r="D63" s="166">
        <v>0</v>
      </c>
      <c r="E63" s="166">
        <v>0</v>
      </c>
      <c r="F63" s="166">
        <v>0</v>
      </c>
      <c r="G63" s="166">
        <f>D63-E63</f>
        <v>0</v>
      </c>
    </row>
    <row r="64" spans="1:7" x14ac:dyDescent="0.25">
      <c r="A64" s="74" t="s">
        <v>359</v>
      </c>
      <c r="B64" s="166">
        <v>0</v>
      </c>
      <c r="C64" s="166">
        <v>0</v>
      </c>
      <c r="D64" s="166">
        <v>0</v>
      </c>
      <c r="E64" s="166">
        <v>0</v>
      </c>
      <c r="F64" s="166">
        <v>0</v>
      </c>
      <c r="G64" s="166">
        <f t="shared" ref="G64:G70" si="19">D64-E64</f>
        <v>0</v>
      </c>
    </row>
    <row r="65" spans="1:7" x14ac:dyDescent="0.25">
      <c r="A65" s="74" t="s">
        <v>360</v>
      </c>
      <c r="B65" s="166">
        <v>0</v>
      </c>
      <c r="C65" s="166">
        <v>0</v>
      </c>
      <c r="D65" s="166">
        <v>0</v>
      </c>
      <c r="E65" s="166">
        <v>0</v>
      </c>
      <c r="F65" s="166">
        <v>0</v>
      </c>
      <c r="G65" s="166">
        <f t="shared" si="19"/>
        <v>0</v>
      </c>
    </row>
    <row r="66" spans="1:7" x14ac:dyDescent="0.25">
      <c r="A66" s="74" t="s">
        <v>361</v>
      </c>
      <c r="B66" s="166">
        <v>0</v>
      </c>
      <c r="C66" s="166">
        <v>0</v>
      </c>
      <c r="D66" s="166">
        <v>0</v>
      </c>
      <c r="E66" s="166">
        <v>0</v>
      </c>
      <c r="F66" s="166">
        <v>0</v>
      </c>
      <c r="G66" s="166">
        <f t="shared" si="19"/>
        <v>0</v>
      </c>
    </row>
    <row r="67" spans="1:7" x14ac:dyDescent="0.25">
      <c r="A67" s="74" t="s">
        <v>362</v>
      </c>
      <c r="B67" s="166">
        <v>0</v>
      </c>
      <c r="C67" s="166">
        <v>0</v>
      </c>
      <c r="D67" s="166">
        <v>0</v>
      </c>
      <c r="E67" s="166">
        <v>0</v>
      </c>
      <c r="F67" s="166">
        <v>0</v>
      </c>
      <c r="G67" s="166">
        <f t="shared" si="19"/>
        <v>0</v>
      </c>
    </row>
    <row r="68" spans="1:7" x14ac:dyDescent="0.25">
      <c r="A68" s="74" t="s">
        <v>363</v>
      </c>
      <c r="B68" s="166">
        <v>0</v>
      </c>
      <c r="C68" s="166">
        <v>0</v>
      </c>
      <c r="D68" s="166">
        <v>0</v>
      </c>
      <c r="E68" s="166">
        <v>0</v>
      </c>
      <c r="F68" s="166">
        <v>0</v>
      </c>
      <c r="G68" s="166">
        <f t="shared" si="19"/>
        <v>0</v>
      </c>
    </row>
    <row r="69" spans="1:7" x14ac:dyDescent="0.25">
      <c r="A69" s="74" t="s">
        <v>364</v>
      </c>
      <c r="B69" s="166">
        <v>0</v>
      </c>
      <c r="C69" s="166">
        <v>0</v>
      </c>
      <c r="D69" s="166">
        <v>0</v>
      </c>
      <c r="E69" s="166">
        <v>0</v>
      </c>
      <c r="F69" s="166">
        <v>0</v>
      </c>
      <c r="G69" s="166">
        <f t="shared" si="19"/>
        <v>0</v>
      </c>
    </row>
    <row r="70" spans="1:7" x14ac:dyDescent="0.25">
      <c r="A70" s="74" t="s">
        <v>365</v>
      </c>
      <c r="B70" s="166">
        <v>0</v>
      </c>
      <c r="C70" s="166">
        <v>0</v>
      </c>
      <c r="D70" s="166">
        <v>0</v>
      </c>
      <c r="E70" s="166">
        <v>0</v>
      </c>
      <c r="F70" s="166">
        <v>0</v>
      </c>
      <c r="G70" s="166">
        <f t="shared" si="19"/>
        <v>0</v>
      </c>
    </row>
    <row r="71" spans="1:7" x14ac:dyDescent="0.25">
      <c r="A71" s="73" t="s">
        <v>366</v>
      </c>
      <c r="B71" s="165">
        <f t="shared" ref="B71:G71" si="20">SUM(B72:B74)</f>
        <v>417324.37</v>
      </c>
      <c r="C71" s="165">
        <f t="shared" si="20"/>
        <v>0</v>
      </c>
      <c r="D71" s="165">
        <f t="shared" si="20"/>
        <v>417324.37</v>
      </c>
      <c r="E71" s="165">
        <f t="shared" si="20"/>
        <v>83905.5</v>
      </c>
      <c r="F71" s="165">
        <f t="shared" si="20"/>
        <v>83905.5</v>
      </c>
      <c r="G71" s="165">
        <f t="shared" si="20"/>
        <v>333418.87</v>
      </c>
    </row>
    <row r="72" spans="1:7" x14ac:dyDescent="0.25">
      <c r="A72" s="74" t="s">
        <v>367</v>
      </c>
      <c r="B72" s="143">
        <v>0</v>
      </c>
      <c r="C72" s="143">
        <v>0</v>
      </c>
      <c r="D72" s="166">
        <v>0</v>
      </c>
      <c r="E72" s="143">
        <v>0</v>
      </c>
      <c r="F72" s="143">
        <v>0</v>
      </c>
      <c r="G72" s="166">
        <f>D72-E72</f>
        <v>0</v>
      </c>
    </row>
    <row r="73" spans="1:7" x14ac:dyDescent="0.25">
      <c r="A73" s="74" t="s">
        <v>368</v>
      </c>
      <c r="B73" s="143">
        <v>0</v>
      </c>
      <c r="C73" s="143">
        <v>0</v>
      </c>
      <c r="D73" s="166">
        <v>0</v>
      </c>
      <c r="E73" s="143">
        <v>0</v>
      </c>
      <c r="F73" s="143">
        <v>0</v>
      </c>
      <c r="G73" s="166">
        <f t="shared" ref="G73" si="21">D73-E73</f>
        <v>0</v>
      </c>
    </row>
    <row r="74" spans="1:7" x14ac:dyDescent="0.25">
      <c r="A74" s="74" t="s">
        <v>369</v>
      </c>
      <c r="B74" s="142">
        <v>417324.37</v>
      </c>
      <c r="C74" s="142">
        <v>0</v>
      </c>
      <c r="D74" s="166">
        <v>417324.37</v>
      </c>
      <c r="E74" s="142">
        <v>83905.5</v>
      </c>
      <c r="F74" s="142">
        <v>83905.5</v>
      </c>
      <c r="G74" s="166">
        <v>333418.87</v>
      </c>
    </row>
    <row r="75" spans="1:7" x14ac:dyDescent="0.25">
      <c r="A75" s="73" t="s">
        <v>370</v>
      </c>
      <c r="B75" s="165">
        <f t="shared" ref="B75:G75" si="22">SUM(B76:B82)</f>
        <v>0</v>
      </c>
      <c r="C75" s="165">
        <f t="shared" si="22"/>
        <v>0</v>
      </c>
      <c r="D75" s="165">
        <f t="shared" si="22"/>
        <v>0</v>
      </c>
      <c r="E75" s="165">
        <f t="shared" si="22"/>
        <v>0</v>
      </c>
      <c r="F75" s="165">
        <f t="shared" si="22"/>
        <v>0</v>
      </c>
      <c r="G75" s="165">
        <f t="shared" si="22"/>
        <v>0</v>
      </c>
    </row>
    <row r="76" spans="1:7" x14ac:dyDescent="0.25">
      <c r="A76" s="74" t="s">
        <v>371</v>
      </c>
      <c r="B76" s="166">
        <v>0</v>
      </c>
      <c r="C76" s="166">
        <v>0</v>
      </c>
      <c r="D76" s="166">
        <v>0</v>
      </c>
      <c r="E76" s="166">
        <v>0</v>
      </c>
      <c r="F76" s="166">
        <v>0</v>
      </c>
      <c r="G76" s="166">
        <f>D76-E76</f>
        <v>0</v>
      </c>
    </row>
    <row r="77" spans="1:7" x14ac:dyDescent="0.25">
      <c r="A77" s="74" t="s">
        <v>372</v>
      </c>
      <c r="B77" s="166">
        <v>0</v>
      </c>
      <c r="C77" s="166">
        <v>0</v>
      </c>
      <c r="D77" s="166">
        <v>0</v>
      </c>
      <c r="E77" s="166">
        <v>0</v>
      </c>
      <c r="F77" s="166">
        <v>0</v>
      </c>
      <c r="G77" s="166">
        <f t="shared" ref="G77:G82" si="23">D77-E77</f>
        <v>0</v>
      </c>
    </row>
    <row r="78" spans="1:7" x14ac:dyDescent="0.25">
      <c r="A78" s="74" t="s">
        <v>373</v>
      </c>
      <c r="B78" s="166">
        <v>0</v>
      </c>
      <c r="C78" s="166">
        <v>0</v>
      </c>
      <c r="D78" s="166">
        <v>0</v>
      </c>
      <c r="E78" s="166">
        <v>0</v>
      </c>
      <c r="F78" s="166">
        <v>0</v>
      </c>
      <c r="G78" s="166">
        <f t="shared" si="23"/>
        <v>0</v>
      </c>
    </row>
    <row r="79" spans="1:7" x14ac:dyDescent="0.25">
      <c r="A79" s="74" t="s">
        <v>374</v>
      </c>
      <c r="B79" s="166">
        <v>0</v>
      </c>
      <c r="C79" s="166">
        <v>0</v>
      </c>
      <c r="D79" s="166">
        <v>0</v>
      </c>
      <c r="E79" s="166">
        <v>0</v>
      </c>
      <c r="F79" s="166">
        <v>0</v>
      </c>
      <c r="G79" s="166">
        <f t="shared" si="23"/>
        <v>0</v>
      </c>
    </row>
    <row r="80" spans="1:7" x14ac:dyDescent="0.25">
      <c r="A80" s="74" t="s">
        <v>375</v>
      </c>
      <c r="B80" s="166">
        <v>0</v>
      </c>
      <c r="C80" s="166">
        <v>0</v>
      </c>
      <c r="D80" s="166">
        <v>0</v>
      </c>
      <c r="E80" s="166">
        <v>0</v>
      </c>
      <c r="F80" s="166">
        <v>0</v>
      </c>
      <c r="G80" s="166">
        <f t="shared" si="23"/>
        <v>0</v>
      </c>
    </row>
    <row r="81" spans="1:7" x14ac:dyDescent="0.25">
      <c r="A81" s="74" t="s">
        <v>376</v>
      </c>
      <c r="B81" s="166">
        <v>0</v>
      </c>
      <c r="C81" s="166">
        <v>0</v>
      </c>
      <c r="D81" s="166">
        <v>0</v>
      </c>
      <c r="E81" s="166">
        <v>0</v>
      </c>
      <c r="F81" s="166">
        <v>0</v>
      </c>
      <c r="G81" s="166">
        <f t="shared" si="23"/>
        <v>0</v>
      </c>
    </row>
    <row r="82" spans="1:7" x14ac:dyDescent="0.25">
      <c r="A82" s="74" t="s">
        <v>377</v>
      </c>
      <c r="B82" s="166">
        <v>0</v>
      </c>
      <c r="C82" s="166">
        <v>0</v>
      </c>
      <c r="D82" s="166">
        <v>0</v>
      </c>
      <c r="E82" s="166">
        <v>0</v>
      </c>
      <c r="F82" s="166">
        <v>0</v>
      </c>
      <c r="G82" s="166">
        <f t="shared" si="23"/>
        <v>0</v>
      </c>
    </row>
    <row r="83" spans="1:7" x14ac:dyDescent="0.25">
      <c r="A83" s="75"/>
      <c r="B83" s="166"/>
      <c r="C83" s="166"/>
      <c r="D83" s="166"/>
      <c r="E83" s="166"/>
      <c r="F83" s="166"/>
      <c r="G83" s="166"/>
    </row>
    <row r="84" spans="1:7" x14ac:dyDescent="0.25">
      <c r="A84" s="24" t="s">
        <v>378</v>
      </c>
      <c r="B84" s="165">
        <f t="shared" ref="B84:G84" si="24">SUM(B85,B93,B103,B113,B123,B133,B137,B146,B150)</f>
        <v>0</v>
      </c>
      <c r="C84" s="165">
        <f t="shared" si="24"/>
        <v>0</v>
      </c>
      <c r="D84" s="165">
        <f t="shared" si="24"/>
        <v>0</v>
      </c>
      <c r="E84" s="165">
        <f t="shared" si="24"/>
        <v>0</v>
      </c>
      <c r="F84" s="165">
        <f t="shared" si="24"/>
        <v>0</v>
      </c>
      <c r="G84" s="165">
        <f t="shared" si="24"/>
        <v>0</v>
      </c>
    </row>
    <row r="85" spans="1:7" x14ac:dyDescent="0.25">
      <c r="A85" s="73" t="s">
        <v>305</v>
      </c>
      <c r="B85" s="165">
        <f t="shared" ref="B85:G85" si="25">SUM(B86:B92)</f>
        <v>0</v>
      </c>
      <c r="C85" s="165">
        <f t="shared" si="25"/>
        <v>0</v>
      </c>
      <c r="D85" s="165">
        <f t="shared" si="25"/>
        <v>0</v>
      </c>
      <c r="E85" s="165">
        <f t="shared" si="25"/>
        <v>0</v>
      </c>
      <c r="F85" s="165">
        <f t="shared" si="25"/>
        <v>0</v>
      </c>
      <c r="G85" s="165">
        <f t="shared" si="25"/>
        <v>0</v>
      </c>
    </row>
    <row r="86" spans="1:7" x14ac:dyDescent="0.25">
      <c r="A86" s="74" t="s">
        <v>306</v>
      </c>
      <c r="B86" s="166">
        <v>0</v>
      </c>
      <c r="C86" s="166">
        <v>0</v>
      </c>
      <c r="D86" s="166">
        <v>0</v>
      </c>
      <c r="E86" s="166">
        <v>0</v>
      </c>
      <c r="F86" s="166">
        <v>0</v>
      </c>
      <c r="G86" s="166">
        <f>D86-E86</f>
        <v>0</v>
      </c>
    </row>
    <row r="87" spans="1:7" x14ac:dyDescent="0.25">
      <c r="A87" s="74" t="s">
        <v>307</v>
      </c>
      <c r="B87" s="166">
        <v>0</v>
      </c>
      <c r="C87" s="166">
        <v>0</v>
      </c>
      <c r="D87" s="166">
        <v>0</v>
      </c>
      <c r="E87" s="166">
        <v>0</v>
      </c>
      <c r="F87" s="166">
        <v>0</v>
      </c>
      <c r="G87" s="166">
        <f t="shared" ref="G87:G92" si="26">D87-E87</f>
        <v>0</v>
      </c>
    </row>
    <row r="88" spans="1:7" x14ac:dyDescent="0.25">
      <c r="A88" s="74" t="s">
        <v>308</v>
      </c>
      <c r="B88" s="166">
        <v>0</v>
      </c>
      <c r="C88" s="166">
        <v>0</v>
      </c>
      <c r="D88" s="166">
        <v>0</v>
      </c>
      <c r="E88" s="166">
        <v>0</v>
      </c>
      <c r="F88" s="166">
        <v>0</v>
      </c>
      <c r="G88" s="166">
        <f t="shared" si="26"/>
        <v>0</v>
      </c>
    </row>
    <row r="89" spans="1:7" x14ac:dyDescent="0.25">
      <c r="A89" s="74" t="s">
        <v>309</v>
      </c>
      <c r="B89" s="166">
        <v>0</v>
      </c>
      <c r="C89" s="166">
        <v>0</v>
      </c>
      <c r="D89" s="166">
        <v>0</v>
      </c>
      <c r="E89" s="166">
        <v>0</v>
      </c>
      <c r="F89" s="166">
        <v>0</v>
      </c>
      <c r="G89" s="166">
        <f t="shared" si="26"/>
        <v>0</v>
      </c>
    </row>
    <row r="90" spans="1:7" x14ac:dyDescent="0.25">
      <c r="A90" s="74" t="s">
        <v>310</v>
      </c>
      <c r="B90" s="166">
        <v>0</v>
      </c>
      <c r="C90" s="166">
        <v>0</v>
      </c>
      <c r="D90" s="166">
        <v>0</v>
      </c>
      <c r="E90" s="166">
        <v>0</v>
      </c>
      <c r="F90" s="166">
        <v>0</v>
      </c>
      <c r="G90" s="166">
        <f t="shared" si="26"/>
        <v>0</v>
      </c>
    </row>
    <row r="91" spans="1:7" x14ac:dyDescent="0.25">
      <c r="A91" s="74" t="s">
        <v>311</v>
      </c>
      <c r="B91" s="166">
        <v>0</v>
      </c>
      <c r="C91" s="166">
        <v>0</v>
      </c>
      <c r="D91" s="166">
        <v>0</v>
      </c>
      <c r="E91" s="166">
        <v>0</v>
      </c>
      <c r="F91" s="166">
        <v>0</v>
      </c>
      <c r="G91" s="166">
        <f t="shared" si="26"/>
        <v>0</v>
      </c>
    </row>
    <row r="92" spans="1:7" x14ac:dyDescent="0.25">
      <c r="A92" s="74" t="s">
        <v>312</v>
      </c>
      <c r="B92" s="166">
        <v>0</v>
      </c>
      <c r="C92" s="166">
        <v>0</v>
      </c>
      <c r="D92" s="166">
        <v>0</v>
      </c>
      <c r="E92" s="166">
        <v>0</v>
      </c>
      <c r="F92" s="166">
        <v>0</v>
      </c>
      <c r="G92" s="166">
        <f t="shared" si="26"/>
        <v>0</v>
      </c>
    </row>
    <row r="93" spans="1:7" x14ac:dyDescent="0.25">
      <c r="A93" s="73" t="s">
        <v>313</v>
      </c>
      <c r="B93" s="165">
        <f t="shared" ref="B93:G93" si="27">SUM(B94:B102)</f>
        <v>0</v>
      </c>
      <c r="C93" s="165">
        <f t="shared" si="27"/>
        <v>0</v>
      </c>
      <c r="D93" s="165">
        <f t="shared" si="27"/>
        <v>0</v>
      </c>
      <c r="E93" s="165">
        <f t="shared" si="27"/>
        <v>0</v>
      </c>
      <c r="F93" s="165">
        <f t="shared" si="27"/>
        <v>0</v>
      </c>
      <c r="G93" s="165">
        <f t="shared" si="27"/>
        <v>0</v>
      </c>
    </row>
    <row r="94" spans="1:7" x14ac:dyDescent="0.25">
      <c r="A94" s="74" t="s">
        <v>314</v>
      </c>
      <c r="B94" s="166">
        <v>0</v>
      </c>
      <c r="C94" s="166">
        <v>0</v>
      </c>
      <c r="D94" s="166">
        <v>0</v>
      </c>
      <c r="E94" s="166">
        <v>0</v>
      </c>
      <c r="F94" s="166">
        <v>0</v>
      </c>
      <c r="G94" s="166">
        <f>D94-E94</f>
        <v>0</v>
      </c>
    </row>
    <row r="95" spans="1:7" x14ac:dyDescent="0.25">
      <c r="A95" s="74" t="s">
        <v>315</v>
      </c>
      <c r="B95" s="166">
        <v>0</v>
      </c>
      <c r="C95" s="166">
        <v>0</v>
      </c>
      <c r="D95" s="166">
        <v>0</v>
      </c>
      <c r="E95" s="166">
        <v>0</v>
      </c>
      <c r="F95" s="166">
        <v>0</v>
      </c>
      <c r="G95" s="166">
        <f t="shared" ref="G95:G102" si="28">D95-E95</f>
        <v>0</v>
      </c>
    </row>
    <row r="96" spans="1:7" x14ac:dyDescent="0.25">
      <c r="A96" s="74" t="s">
        <v>316</v>
      </c>
      <c r="B96" s="166">
        <v>0</v>
      </c>
      <c r="C96" s="166">
        <v>0</v>
      </c>
      <c r="D96" s="166">
        <v>0</v>
      </c>
      <c r="E96" s="166">
        <v>0</v>
      </c>
      <c r="F96" s="166">
        <v>0</v>
      </c>
      <c r="G96" s="166">
        <f t="shared" si="28"/>
        <v>0</v>
      </c>
    </row>
    <row r="97" spans="1:7" x14ac:dyDescent="0.25">
      <c r="A97" s="74" t="s">
        <v>317</v>
      </c>
      <c r="B97" s="166">
        <v>0</v>
      </c>
      <c r="C97" s="166">
        <v>0</v>
      </c>
      <c r="D97" s="166">
        <v>0</v>
      </c>
      <c r="E97" s="166">
        <v>0</v>
      </c>
      <c r="F97" s="166">
        <v>0</v>
      </c>
      <c r="G97" s="166">
        <f t="shared" si="28"/>
        <v>0</v>
      </c>
    </row>
    <row r="98" spans="1:7" x14ac:dyDescent="0.25">
      <c r="A98" s="76" t="s">
        <v>318</v>
      </c>
      <c r="B98" s="166">
        <v>0</v>
      </c>
      <c r="C98" s="166">
        <v>0</v>
      </c>
      <c r="D98" s="166">
        <v>0</v>
      </c>
      <c r="E98" s="166">
        <v>0</v>
      </c>
      <c r="F98" s="166">
        <v>0</v>
      </c>
      <c r="G98" s="166">
        <f t="shared" si="28"/>
        <v>0</v>
      </c>
    </row>
    <row r="99" spans="1:7" x14ac:dyDescent="0.25">
      <c r="A99" s="74" t="s">
        <v>319</v>
      </c>
      <c r="B99" s="166">
        <v>0</v>
      </c>
      <c r="C99" s="166">
        <v>0</v>
      </c>
      <c r="D99" s="166">
        <v>0</v>
      </c>
      <c r="E99" s="166">
        <v>0</v>
      </c>
      <c r="F99" s="166">
        <v>0</v>
      </c>
      <c r="G99" s="166">
        <f t="shared" si="28"/>
        <v>0</v>
      </c>
    </row>
    <row r="100" spans="1:7" x14ac:dyDescent="0.25">
      <c r="A100" s="74" t="s">
        <v>320</v>
      </c>
      <c r="B100" s="166">
        <v>0</v>
      </c>
      <c r="C100" s="166">
        <v>0</v>
      </c>
      <c r="D100" s="166">
        <v>0</v>
      </c>
      <c r="E100" s="166">
        <v>0</v>
      </c>
      <c r="F100" s="166">
        <v>0</v>
      </c>
      <c r="G100" s="166">
        <f t="shared" si="28"/>
        <v>0</v>
      </c>
    </row>
    <row r="101" spans="1:7" x14ac:dyDescent="0.25">
      <c r="A101" s="74" t="s">
        <v>321</v>
      </c>
      <c r="B101" s="166">
        <v>0</v>
      </c>
      <c r="C101" s="166">
        <v>0</v>
      </c>
      <c r="D101" s="166">
        <v>0</v>
      </c>
      <c r="E101" s="166">
        <v>0</v>
      </c>
      <c r="F101" s="166">
        <v>0</v>
      </c>
      <c r="G101" s="166">
        <f t="shared" si="28"/>
        <v>0</v>
      </c>
    </row>
    <row r="102" spans="1:7" x14ac:dyDescent="0.25">
      <c r="A102" s="74" t="s">
        <v>322</v>
      </c>
      <c r="B102" s="166">
        <v>0</v>
      </c>
      <c r="C102" s="166">
        <v>0</v>
      </c>
      <c r="D102" s="166">
        <v>0</v>
      </c>
      <c r="E102" s="166">
        <v>0</v>
      </c>
      <c r="F102" s="166">
        <v>0</v>
      </c>
      <c r="G102" s="166">
        <f t="shared" si="28"/>
        <v>0</v>
      </c>
    </row>
    <row r="103" spans="1:7" x14ac:dyDescent="0.25">
      <c r="A103" s="73" t="s">
        <v>323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74" t="s">
        <v>324</v>
      </c>
      <c r="B104" s="166">
        <v>0</v>
      </c>
      <c r="C104" s="166">
        <v>0</v>
      </c>
      <c r="D104" s="166">
        <v>0</v>
      </c>
      <c r="E104" s="166">
        <v>0</v>
      </c>
      <c r="F104" s="166">
        <v>0</v>
      </c>
      <c r="G104" s="166">
        <f>D104-E104</f>
        <v>0</v>
      </c>
    </row>
    <row r="105" spans="1:7" x14ac:dyDescent="0.25">
      <c r="A105" s="74" t="s">
        <v>325</v>
      </c>
      <c r="B105" s="166">
        <v>0</v>
      </c>
      <c r="C105" s="166">
        <v>0</v>
      </c>
      <c r="D105" s="166">
        <v>0</v>
      </c>
      <c r="E105" s="166">
        <v>0</v>
      </c>
      <c r="F105" s="166">
        <v>0</v>
      </c>
      <c r="G105" s="166">
        <f t="shared" ref="G105:G112" si="29">D105-E105</f>
        <v>0</v>
      </c>
    </row>
    <row r="106" spans="1:7" x14ac:dyDescent="0.25">
      <c r="A106" s="74" t="s">
        <v>326</v>
      </c>
      <c r="B106" s="166">
        <v>0</v>
      </c>
      <c r="C106" s="166">
        <v>0</v>
      </c>
      <c r="D106" s="166">
        <v>0</v>
      </c>
      <c r="E106" s="166">
        <v>0</v>
      </c>
      <c r="F106" s="166">
        <v>0</v>
      </c>
      <c r="G106" s="166">
        <f t="shared" si="29"/>
        <v>0</v>
      </c>
    </row>
    <row r="107" spans="1:7" x14ac:dyDescent="0.25">
      <c r="A107" s="74" t="s">
        <v>327</v>
      </c>
      <c r="B107" s="166">
        <v>0</v>
      </c>
      <c r="C107" s="166">
        <v>0</v>
      </c>
      <c r="D107" s="166">
        <v>0</v>
      </c>
      <c r="E107" s="166">
        <v>0</v>
      </c>
      <c r="F107" s="166">
        <v>0</v>
      </c>
      <c r="G107" s="166">
        <f t="shared" si="29"/>
        <v>0</v>
      </c>
    </row>
    <row r="108" spans="1:7" x14ac:dyDescent="0.25">
      <c r="A108" s="74" t="s">
        <v>328</v>
      </c>
      <c r="B108" s="166">
        <v>0</v>
      </c>
      <c r="C108" s="166">
        <v>0</v>
      </c>
      <c r="D108" s="166">
        <v>0</v>
      </c>
      <c r="E108" s="166">
        <v>0</v>
      </c>
      <c r="F108" s="166">
        <v>0</v>
      </c>
      <c r="G108" s="166">
        <f t="shared" si="29"/>
        <v>0</v>
      </c>
    </row>
    <row r="109" spans="1:7" x14ac:dyDescent="0.25">
      <c r="A109" s="74" t="s">
        <v>329</v>
      </c>
      <c r="B109" s="166">
        <v>0</v>
      </c>
      <c r="C109" s="166">
        <v>0</v>
      </c>
      <c r="D109" s="166">
        <v>0</v>
      </c>
      <c r="E109" s="166">
        <v>0</v>
      </c>
      <c r="F109" s="166">
        <v>0</v>
      </c>
      <c r="G109" s="166">
        <f t="shared" si="29"/>
        <v>0</v>
      </c>
    </row>
    <row r="110" spans="1:7" x14ac:dyDescent="0.25">
      <c r="A110" s="74" t="s">
        <v>330</v>
      </c>
      <c r="B110" s="166">
        <v>0</v>
      </c>
      <c r="C110" s="166">
        <v>0</v>
      </c>
      <c r="D110" s="166">
        <v>0</v>
      </c>
      <c r="E110" s="166">
        <v>0</v>
      </c>
      <c r="F110" s="166">
        <v>0</v>
      </c>
      <c r="G110" s="166">
        <f t="shared" si="29"/>
        <v>0</v>
      </c>
    </row>
    <row r="111" spans="1:7" x14ac:dyDescent="0.25">
      <c r="A111" s="74" t="s">
        <v>331</v>
      </c>
      <c r="B111" s="166">
        <v>0</v>
      </c>
      <c r="C111" s="166">
        <v>0</v>
      </c>
      <c r="D111" s="166">
        <v>0</v>
      </c>
      <c r="E111" s="166">
        <v>0</v>
      </c>
      <c r="F111" s="166">
        <v>0</v>
      </c>
      <c r="G111" s="166">
        <f t="shared" si="29"/>
        <v>0</v>
      </c>
    </row>
    <row r="112" spans="1:7" x14ac:dyDescent="0.25">
      <c r="A112" s="74" t="s">
        <v>332</v>
      </c>
      <c r="B112" s="166">
        <v>0</v>
      </c>
      <c r="C112" s="166">
        <v>0</v>
      </c>
      <c r="D112" s="166">
        <v>0</v>
      </c>
      <c r="E112" s="166">
        <v>0</v>
      </c>
      <c r="F112" s="166">
        <v>0</v>
      </c>
      <c r="G112" s="166">
        <f t="shared" si="29"/>
        <v>0</v>
      </c>
    </row>
    <row r="113" spans="1:7" x14ac:dyDescent="0.25">
      <c r="A113" s="73" t="s">
        <v>333</v>
      </c>
      <c r="B113" s="165">
        <f t="shared" ref="B113:G113" si="30">SUM(B114:B122)</f>
        <v>0</v>
      </c>
      <c r="C113" s="165">
        <f t="shared" si="30"/>
        <v>0</v>
      </c>
      <c r="D113" s="165">
        <f t="shared" si="30"/>
        <v>0</v>
      </c>
      <c r="E113" s="165">
        <f t="shared" si="30"/>
        <v>0</v>
      </c>
      <c r="F113" s="165">
        <f t="shared" si="30"/>
        <v>0</v>
      </c>
      <c r="G113" s="165">
        <f t="shared" si="30"/>
        <v>0</v>
      </c>
    </row>
    <row r="114" spans="1:7" x14ac:dyDescent="0.25">
      <c r="A114" s="74" t="s">
        <v>334</v>
      </c>
      <c r="B114" s="166">
        <v>0</v>
      </c>
      <c r="C114" s="166">
        <v>0</v>
      </c>
      <c r="D114" s="166">
        <v>0</v>
      </c>
      <c r="E114" s="166">
        <v>0</v>
      </c>
      <c r="F114" s="166">
        <v>0</v>
      </c>
      <c r="G114" s="166">
        <f>D114-E114</f>
        <v>0</v>
      </c>
    </row>
    <row r="115" spans="1:7" x14ac:dyDescent="0.25">
      <c r="A115" s="74" t="s">
        <v>335</v>
      </c>
      <c r="B115" s="166">
        <v>0</v>
      </c>
      <c r="C115" s="166">
        <v>0</v>
      </c>
      <c r="D115" s="166">
        <v>0</v>
      </c>
      <c r="E115" s="166">
        <v>0</v>
      </c>
      <c r="F115" s="166">
        <v>0</v>
      </c>
      <c r="G115" s="166">
        <f t="shared" ref="G115:G122" si="31">D115-E115</f>
        <v>0</v>
      </c>
    </row>
    <row r="116" spans="1:7" x14ac:dyDescent="0.25">
      <c r="A116" s="74" t="s">
        <v>336</v>
      </c>
      <c r="B116" s="166">
        <v>0</v>
      </c>
      <c r="C116" s="166">
        <v>0</v>
      </c>
      <c r="D116" s="166">
        <v>0</v>
      </c>
      <c r="E116" s="166">
        <v>0</v>
      </c>
      <c r="F116" s="166">
        <v>0</v>
      </c>
      <c r="G116" s="166">
        <f t="shared" si="31"/>
        <v>0</v>
      </c>
    </row>
    <row r="117" spans="1:7" x14ac:dyDescent="0.25">
      <c r="A117" s="74" t="s">
        <v>337</v>
      </c>
      <c r="B117" s="166">
        <v>0</v>
      </c>
      <c r="C117" s="166">
        <v>0</v>
      </c>
      <c r="D117" s="166">
        <v>0</v>
      </c>
      <c r="E117" s="166">
        <v>0</v>
      </c>
      <c r="F117" s="166">
        <v>0</v>
      </c>
      <c r="G117" s="166">
        <f t="shared" si="31"/>
        <v>0</v>
      </c>
    </row>
    <row r="118" spans="1:7" x14ac:dyDescent="0.25">
      <c r="A118" s="74" t="s">
        <v>338</v>
      </c>
      <c r="B118" s="166">
        <v>0</v>
      </c>
      <c r="C118" s="166">
        <v>0</v>
      </c>
      <c r="D118" s="166">
        <v>0</v>
      </c>
      <c r="E118" s="166">
        <v>0</v>
      </c>
      <c r="F118" s="166">
        <v>0</v>
      </c>
      <c r="G118" s="166">
        <f t="shared" si="31"/>
        <v>0</v>
      </c>
    </row>
    <row r="119" spans="1:7" x14ac:dyDescent="0.25">
      <c r="A119" s="74" t="s">
        <v>339</v>
      </c>
      <c r="B119" s="166">
        <v>0</v>
      </c>
      <c r="C119" s="166">
        <v>0</v>
      </c>
      <c r="D119" s="166">
        <v>0</v>
      </c>
      <c r="E119" s="166">
        <v>0</v>
      </c>
      <c r="F119" s="166">
        <v>0</v>
      </c>
      <c r="G119" s="166">
        <f t="shared" si="31"/>
        <v>0</v>
      </c>
    </row>
    <row r="120" spans="1:7" x14ac:dyDescent="0.25">
      <c r="A120" s="74" t="s">
        <v>340</v>
      </c>
      <c r="B120" s="166">
        <v>0</v>
      </c>
      <c r="C120" s="166">
        <v>0</v>
      </c>
      <c r="D120" s="166">
        <v>0</v>
      </c>
      <c r="E120" s="166">
        <v>0</v>
      </c>
      <c r="F120" s="166">
        <v>0</v>
      </c>
      <c r="G120" s="166">
        <f t="shared" si="31"/>
        <v>0</v>
      </c>
    </row>
    <row r="121" spans="1:7" x14ac:dyDescent="0.25">
      <c r="A121" s="74" t="s">
        <v>341</v>
      </c>
      <c r="B121" s="166">
        <v>0</v>
      </c>
      <c r="C121" s="166">
        <v>0</v>
      </c>
      <c r="D121" s="166">
        <v>0</v>
      </c>
      <c r="E121" s="166">
        <v>0</v>
      </c>
      <c r="F121" s="166">
        <v>0</v>
      </c>
      <c r="G121" s="166">
        <f t="shared" si="31"/>
        <v>0</v>
      </c>
    </row>
    <row r="122" spans="1:7" x14ac:dyDescent="0.25">
      <c r="A122" s="74" t="s">
        <v>342</v>
      </c>
      <c r="B122" s="166">
        <v>0</v>
      </c>
      <c r="C122" s="166">
        <v>0</v>
      </c>
      <c r="D122" s="166">
        <v>0</v>
      </c>
      <c r="E122" s="166">
        <v>0</v>
      </c>
      <c r="F122" s="166">
        <v>0</v>
      </c>
      <c r="G122" s="166">
        <f t="shared" si="31"/>
        <v>0</v>
      </c>
    </row>
    <row r="123" spans="1:7" x14ac:dyDescent="0.25">
      <c r="A123" s="73" t="s">
        <v>343</v>
      </c>
      <c r="B123" s="165">
        <f t="shared" ref="B123:G123" si="32">SUM(B124:B132)</f>
        <v>0</v>
      </c>
      <c r="C123" s="165">
        <f t="shared" si="32"/>
        <v>0</v>
      </c>
      <c r="D123" s="165">
        <f t="shared" si="32"/>
        <v>0</v>
      </c>
      <c r="E123" s="165">
        <f t="shared" si="32"/>
        <v>0</v>
      </c>
      <c r="F123" s="165">
        <f t="shared" si="32"/>
        <v>0</v>
      </c>
      <c r="G123" s="165">
        <f t="shared" si="32"/>
        <v>0</v>
      </c>
    </row>
    <row r="124" spans="1:7" x14ac:dyDescent="0.25">
      <c r="A124" s="74" t="s">
        <v>344</v>
      </c>
      <c r="B124" s="166">
        <v>0</v>
      </c>
      <c r="C124" s="166">
        <v>0</v>
      </c>
      <c r="D124" s="166">
        <v>0</v>
      </c>
      <c r="E124" s="166">
        <v>0</v>
      </c>
      <c r="F124" s="166">
        <v>0</v>
      </c>
      <c r="G124" s="166">
        <f>D124-E124</f>
        <v>0</v>
      </c>
    </row>
    <row r="125" spans="1:7" x14ac:dyDescent="0.25">
      <c r="A125" s="74" t="s">
        <v>345</v>
      </c>
      <c r="B125" s="166">
        <v>0</v>
      </c>
      <c r="C125" s="166">
        <v>0</v>
      </c>
      <c r="D125" s="166">
        <v>0</v>
      </c>
      <c r="E125" s="166">
        <v>0</v>
      </c>
      <c r="F125" s="166">
        <v>0</v>
      </c>
      <c r="G125" s="166">
        <f t="shared" ref="G125:G132" si="33">D125-E125</f>
        <v>0</v>
      </c>
    </row>
    <row r="126" spans="1:7" x14ac:dyDescent="0.25">
      <c r="A126" s="74" t="s">
        <v>346</v>
      </c>
      <c r="B126" s="166">
        <v>0</v>
      </c>
      <c r="C126" s="166">
        <v>0</v>
      </c>
      <c r="D126" s="166">
        <v>0</v>
      </c>
      <c r="E126" s="166">
        <v>0</v>
      </c>
      <c r="F126" s="166">
        <v>0</v>
      </c>
      <c r="G126" s="166">
        <f t="shared" si="33"/>
        <v>0</v>
      </c>
    </row>
    <row r="127" spans="1:7" x14ac:dyDescent="0.25">
      <c r="A127" s="74" t="s">
        <v>347</v>
      </c>
      <c r="B127" s="166">
        <v>0</v>
      </c>
      <c r="C127" s="166">
        <v>0</v>
      </c>
      <c r="D127" s="166">
        <v>0</v>
      </c>
      <c r="E127" s="166">
        <v>0</v>
      </c>
      <c r="F127" s="166">
        <v>0</v>
      </c>
      <c r="G127" s="166">
        <f t="shared" si="33"/>
        <v>0</v>
      </c>
    </row>
    <row r="128" spans="1:7" x14ac:dyDescent="0.25">
      <c r="A128" s="74" t="s">
        <v>348</v>
      </c>
      <c r="B128" s="166">
        <v>0</v>
      </c>
      <c r="C128" s="166">
        <v>0</v>
      </c>
      <c r="D128" s="166">
        <v>0</v>
      </c>
      <c r="E128" s="166">
        <v>0</v>
      </c>
      <c r="F128" s="166">
        <v>0</v>
      </c>
      <c r="G128" s="166">
        <f t="shared" si="33"/>
        <v>0</v>
      </c>
    </row>
    <row r="129" spans="1:7" x14ac:dyDescent="0.25">
      <c r="A129" s="74" t="s">
        <v>349</v>
      </c>
      <c r="B129" s="166">
        <v>0</v>
      </c>
      <c r="C129" s="166">
        <v>0</v>
      </c>
      <c r="D129" s="166">
        <v>0</v>
      </c>
      <c r="E129" s="166">
        <v>0</v>
      </c>
      <c r="F129" s="166">
        <v>0</v>
      </c>
      <c r="G129" s="166">
        <f t="shared" si="33"/>
        <v>0</v>
      </c>
    </row>
    <row r="130" spans="1:7" x14ac:dyDescent="0.25">
      <c r="A130" s="74" t="s">
        <v>350</v>
      </c>
      <c r="B130" s="166">
        <v>0</v>
      </c>
      <c r="C130" s="166">
        <v>0</v>
      </c>
      <c r="D130" s="166">
        <v>0</v>
      </c>
      <c r="E130" s="166">
        <v>0</v>
      </c>
      <c r="F130" s="166">
        <v>0</v>
      </c>
      <c r="G130" s="166">
        <f t="shared" si="33"/>
        <v>0</v>
      </c>
    </row>
    <row r="131" spans="1:7" x14ac:dyDescent="0.25">
      <c r="A131" s="74" t="s">
        <v>351</v>
      </c>
      <c r="B131" s="166">
        <v>0</v>
      </c>
      <c r="C131" s="166">
        <v>0</v>
      </c>
      <c r="D131" s="166">
        <v>0</v>
      </c>
      <c r="E131" s="166">
        <v>0</v>
      </c>
      <c r="F131" s="166">
        <v>0</v>
      </c>
      <c r="G131" s="166">
        <f t="shared" si="33"/>
        <v>0</v>
      </c>
    </row>
    <row r="132" spans="1:7" x14ac:dyDescent="0.25">
      <c r="A132" s="74" t="s">
        <v>352</v>
      </c>
      <c r="B132" s="166">
        <v>0</v>
      </c>
      <c r="C132" s="166">
        <v>0</v>
      </c>
      <c r="D132" s="166">
        <v>0</v>
      </c>
      <c r="E132" s="166">
        <v>0</v>
      </c>
      <c r="F132" s="166">
        <v>0</v>
      </c>
      <c r="G132" s="166">
        <f t="shared" si="33"/>
        <v>0</v>
      </c>
    </row>
    <row r="133" spans="1:7" x14ac:dyDescent="0.25">
      <c r="A133" s="73" t="s">
        <v>353</v>
      </c>
      <c r="B133" s="165">
        <f t="shared" ref="B133:G133" si="34">SUM(B134:B136)</f>
        <v>0</v>
      </c>
      <c r="C133" s="165">
        <f t="shared" si="34"/>
        <v>0</v>
      </c>
      <c r="D133" s="165">
        <f t="shared" si="34"/>
        <v>0</v>
      </c>
      <c r="E133" s="165">
        <f t="shared" si="34"/>
        <v>0</v>
      </c>
      <c r="F133" s="165">
        <f t="shared" si="34"/>
        <v>0</v>
      </c>
      <c r="G133" s="165">
        <f t="shared" si="34"/>
        <v>0</v>
      </c>
    </row>
    <row r="134" spans="1:7" x14ac:dyDescent="0.25">
      <c r="A134" s="74" t="s">
        <v>354</v>
      </c>
      <c r="B134" s="166">
        <v>0</v>
      </c>
      <c r="C134" s="166">
        <v>0</v>
      </c>
      <c r="D134" s="166">
        <v>0</v>
      </c>
      <c r="E134" s="166">
        <v>0</v>
      </c>
      <c r="F134" s="166">
        <v>0</v>
      </c>
      <c r="G134" s="166">
        <f>D134-E134</f>
        <v>0</v>
      </c>
    </row>
    <row r="135" spans="1:7" x14ac:dyDescent="0.25">
      <c r="A135" s="74" t="s">
        <v>355</v>
      </c>
      <c r="B135" s="166">
        <v>0</v>
      </c>
      <c r="C135" s="166">
        <v>0</v>
      </c>
      <c r="D135" s="166">
        <v>0</v>
      </c>
      <c r="E135" s="166">
        <v>0</v>
      </c>
      <c r="F135" s="166">
        <v>0</v>
      </c>
      <c r="G135" s="166">
        <f t="shared" ref="G135:G136" si="35">D135-E135</f>
        <v>0</v>
      </c>
    </row>
    <row r="136" spans="1:7" x14ac:dyDescent="0.25">
      <c r="A136" s="74" t="s">
        <v>356</v>
      </c>
      <c r="B136" s="166">
        <v>0</v>
      </c>
      <c r="C136" s="166">
        <v>0</v>
      </c>
      <c r="D136" s="166">
        <v>0</v>
      </c>
      <c r="E136" s="166">
        <v>0</v>
      </c>
      <c r="F136" s="166">
        <v>0</v>
      </c>
      <c r="G136" s="166">
        <f t="shared" si="35"/>
        <v>0</v>
      </c>
    </row>
    <row r="137" spans="1:7" x14ac:dyDescent="0.25">
      <c r="A137" s="73" t="s">
        <v>357</v>
      </c>
      <c r="B137" s="165">
        <f t="shared" ref="B137:G137" si="36">SUM(B138:B142,B144:B145)</f>
        <v>0</v>
      </c>
      <c r="C137" s="165">
        <f t="shared" si="36"/>
        <v>0</v>
      </c>
      <c r="D137" s="165">
        <f t="shared" si="36"/>
        <v>0</v>
      </c>
      <c r="E137" s="165">
        <f t="shared" si="36"/>
        <v>0</v>
      </c>
      <c r="F137" s="165">
        <f t="shared" si="36"/>
        <v>0</v>
      </c>
      <c r="G137" s="165">
        <f t="shared" si="36"/>
        <v>0</v>
      </c>
    </row>
    <row r="138" spans="1:7" x14ac:dyDescent="0.25">
      <c r="A138" s="74" t="s">
        <v>358</v>
      </c>
      <c r="B138" s="166">
        <v>0</v>
      </c>
      <c r="C138" s="166">
        <v>0</v>
      </c>
      <c r="D138" s="166">
        <v>0</v>
      </c>
      <c r="E138" s="166">
        <v>0</v>
      </c>
      <c r="F138" s="166">
        <v>0</v>
      </c>
      <c r="G138" s="166">
        <f>D138-E138</f>
        <v>0</v>
      </c>
    </row>
    <row r="139" spans="1:7" x14ac:dyDescent="0.25">
      <c r="A139" s="74" t="s">
        <v>359</v>
      </c>
      <c r="B139" s="166">
        <v>0</v>
      </c>
      <c r="C139" s="166">
        <v>0</v>
      </c>
      <c r="D139" s="166">
        <v>0</v>
      </c>
      <c r="E139" s="166">
        <v>0</v>
      </c>
      <c r="F139" s="166">
        <v>0</v>
      </c>
      <c r="G139" s="166">
        <f t="shared" ref="G139:G145" si="37">D139-E139</f>
        <v>0</v>
      </c>
    </row>
    <row r="140" spans="1:7" x14ac:dyDescent="0.25">
      <c r="A140" s="74" t="s">
        <v>360</v>
      </c>
      <c r="B140" s="166">
        <v>0</v>
      </c>
      <c r="C140" s="166">
        <v>0</v>
      </c>
      <c r="D140" s="166">
        <v>0</v>
      </c>
      <c r="E140" s="166">
        <v>0</v>
      </c>
      <c r="F140" s="166">
        <v>0</v>
      </c>
      <c r="G140" s="166">
        <f t="shared" si="37"/>
        <v>0</v>
      </c>
    </row>
    <row r="141" spans="1:7" x14ac:dyDescent="0.25">
      <c r="A141" s="74" t="s">
        <v>361</v>
      </c>
      <c r="B141" s="166">
        <v>0</v>
      </c>
      <c r="C141" s="166">
        <v>0</v>
      </c>
      <c r="D141" s="166">
        <v>0</v>
      </c>
      <c r="E141" s="166">
        <v>0</v>
      </c>
      <c r="F141" s="166">
        <v>0</v>
      </c>
      <c r="G141" s="166">
        <f t="shared" si="37"/>
        <v>0</v>
      </c>
    </row>
    <row r="142" spans="1:7" x14ac:dyDescent="0.25">
      <c r="A142" s="74" t="s">
        <v>362</v>
      </c>
      <c r="B142" s="166">
        <v>0</v>
      </c>
      <c r="C142" s="166">
        <v>0</v>
      </c>
      <c r="D142" s="166">
        <v>0</v>
      </c>
      <c r="E142" s="166">
        <v>0</v>
      </c>
      <c r="F142" s="166">
        <v>0</v>
      </c>
      <c r="G142" s="166">
        <f t="shared" si="37"/>
        <v>0</v>
      </c>
    </row>
    <row r="143" spans="1:7" x14ac:dyDescent="0.25">
      <c r="A143" s="74" t="s">
        <v>363</v>
      </c>
      <c r="B143" s="166">
        <v>0</v>
      </c>
      <c r="C143" s="166">
        <v>0</v>
      </c>
      <c r="D143" s="166">
        <v>0</v>
      </c>
      <c r="E143" s="166">
        <v>0</v>
      </c>
      <c r="F143" s="166">
        <v>0</v>
      </c>
      <c r="G143" s="166">
        <f t="shared" si="37"/>
        <v>0</v>
      </c>
    </row>
    <row r="144" spans="1:7" x14ac:dyDescent="0.25">
      <c r="A144" s="74" t="s">
        <v>364</v>
      </c>
      <c r="B144" s="166">
        <v>0</v>
      </c>
      <c r="C144" s="166">
        <v>0</v>
      </c>
      <c r="D144" s="166">
        <v>0</v>
      </c>
      <c r="E144" s="166">
        <v>0</v>
      </c>
      <c r="F144" s="166">
        <v>0</v>
      </c>
      <c r="G144" s="166">
        <f t="shared" si="37"/>
        <v>0</v>
      </c>
    </row>
    <row r="145" spans="1:7" x14ac:dyDescent="0.25">
      <c r="A145" s="74" t="s">
        <v>365</v>
      </c>
      <c r="B145" s="166">
        <v>0</v>
      </c>
      <c r="C145" s="166">
        <v>0</v>
      </c>
      <c r="D145" s="166">
        <v>0</v>
      </c>
      <c r="E145" s="166">
        <v>0</v>
      </c>
      <c r="F145" s="166">
        <v>0</v>
      </c>
      <c r="G145" s="166">
        <f t="shared" si="37"/>
        <v>0</v>
      </c>
    </row>
    <row r="146" spans="1:7" x14ac:dyDescent="0.25">
      <c r="A146" s="73" t="s">
        <v>366</v>
      </c>
      <c r="B146" s="165">
        <f t="shared" ref="B146:G146" si="38">SUM(B147:B149)</f>
        <v>0</v>
      </c>
      <c r="C146" s="165">
        <f t="shared" si="38"/>
        <v>0</v>
      </c>
      <c r="D146" s="165">
        <f t="shared" si="38"/>
        <v>0</v>
      </c>
      <c r="E146" s="165">
        <f t="shared" si="38"/>
        <v>0</v>
      </c>
      <c r="F146" s="165">
        <f t="shared" si="38"/>
        <v>0</v>
      </c>
      <c r="G146" s="165">
        <f t="shared" si="38"/>
        <v>0</v>
      </c>
    </row>
    <row r="147" spans="1:7" x14ac:dyDescent="0.25">
      <c r="A147" s="74" t="s">
        <v>367</v>
      </c>
      <c r="B147" s="166">
        <v>0</v>
      </c>
      <c r="C147" s="166">
        <v>0</v>
      </c>
      <c r="D147" s="166">
        <v>0</v>
      </c>
      <c r="E147" s="166">
        <v>0</v>
      </c>
      <c r="F147" s="166">
        <v>0</v>
      </c>
      <c r="G147" s="166">
        <f>D147-E147</f>
        <v>0</v>
      </c>
    </row>
    <row r="148" spans="1:7" x14ac:dyDescent="0.25">
      <c r="A148" s="74" t="s">
        <v>368</v>
      </c>
      <c r="B148" s="166">
        <v>0</v>
      </c>
      <c r="C148" s="166">
        <v>0</v>
      </c>
      <c r="D148" s="166">
        <v>0</v>
      </c>
      <c r="E148" s="166">
        <v>0</v>
      </c>
      <c r="F148" s="166">
        <v>0</v>
      </c>
      <c r="G148" s="166">
        <f t="shared" ref="G148:G149" si="39">D148-E148</f>
        <v>0</v>
      </c>
    </row>
    <row r="149" spans="1:7" x14ac:dyDescent="0.25">
      <c r="A149" s="74" t="s">
        <v>369</v>
      </c>
      <c r="B149" s="166">
        <v>0</v>
      </c>
      <c r="C149" s="166">
        <v>0</v>
      </c>
      <c r="D149" s="166">
        <v>0</v>
      </c>
      <c r="E149" s="166">
        <v>0</v>
      </c>
      <c r="F149" s="166">
        <v>0</v>
      </c>
      <c r="G149" s="166">
        <f t="shared" si="39"/>
        <v>0</v>
      </c>
    </row>
    <row r="150" spans="1:7" x14ac:dyDescent="0.25">
      <c r="A150" s="73" t="s">
        <v>370</v>
      </c>
      <c r="B150" s="165">
        <f t="shared" ref="B150:G150" si="40">SUM(B151:B157)</f>
        <v>0</v>
      </c>
      <c r="C150" s="165">
        <f t="shared" si="40"/>
        <v>0</v>
      </c>
      <c r="D150" s="165">
        <f t="shared" si="40"/>
        <v>0</v>
      </c>
      <c r="E150" s="165">
        <f t="shared" si="40"/>
        <v>0</v>
      </c>
      <c r="F150" s="165">
        <f t="shared" si="40"/>
        <v>0</v>
      </c>
      <c r="G150" s="165">
        <f t="shared" si="40"/>
        <v>0</v>
      </c>
    </row>
    <row r="151" spans="1:7" x14ac:dyDescent="0.25">
      <c r="A151" s="74" t="s">
        <v>371</v>
      </c>
      <c r="B151" s="166">
        <v>0</v>
      </c>
      <c r="C151" s="166">
        <v>0</v>
      </c>
      <c r="D151" s="166">
        <v>0</v>
      </c>
      <c r="E151" s="166">
        <v>0</v>
      </c>
      <c r="F151" s="166">
        <v>0</v>
      </c>
      <c r="G151" s="166">
        <f>D151-E151</f>
        <v>0</v>
      </c>
    </row>
    <row r="152" spans="1:7" x14ac:dyDescent="0.25">
      <c r="A152" s="74" t="s">
        <v>372</v>
      </c>
      <c r="B152" s="166">
        <v>0</v>
      </c>
      <c r="C152" s="166">
        <v>0</v>
      </c>
      <c r="D152" s="166">
        <v>0</v>
      </c>
      <c r="E152" s="166">
        <v>0</v>
      </c>
      <c r="F152" s="166">
        <v>0</v>
      </c>
      <c r="G152" s="166">
        <f t="shared" ref="G152:G157" si="41">D152-E152</f>
        <v>0</v>
      </c>
    </row>
    <row r="153" spans="1:7" x14ac:dyDescent="0.25">
      <c r="A153" s="74" t="s">
        <v>373</v>
      </c>
      <c r="B153" s="166">
        <v>0</v>
      </c>
      <c r="C153" s="166">
        <v>0</v>
      </c>
      <c r="D153" s="166">
        <v>0</v>
      </c>
      <c r="E153" s="166">
        <v>0</v>
      </c>
      <c r="F153" s="166">
        <v>0</v>
      </c>
      <c r="G153" s="166">
        <f t="shared" si="41"/>
        <v>0</v>
      </c>
    </row>
    <row r="154" spans="1:7" x14ac:dyDescent="0.25">
      <c r="A154" s="76" t="s">
        <v>374</v>
      </c>
      <c r="B154" s="166">
        <v>0</v>
      </c>
      <c r="C154" s="166">
        <v>0</v>
      </c>
      <c r="D154" s="166">
        <v>0</v>
      </c>
      <c r="E154" s="166">
        <v>0</v>
      </c>
      <c r="F154" s="166">
        <v>0</v>
      </c>
      <c r="G154" s="166">
        <f t="shared" si="41"/>
        <v>0</v>
      </c>
    </row>
    <row r="155" spans="1:7" x14ac:dyDescent="0.25">
      <c r="A155" s="74" t="s">
        <v>375</v>
      </c>
      <c r="B155" s="166">
        <v>0</v>
      </c>
      <c r="C155" s="166">
        <v>0</v>
      </c>
      <c r="D155" s="166">
        <v>0</v>
      </c>
      <c r="E155" s="166">
        <v>0</v>
      </c>
      <c r="F155" s="166">
        <v>0</v>
      </c>
      <c r="G155" s="166">
        <f t="shared" si="41"/>
        <v>0</v>
      </c>
    </row>
    <row r="156" spans="1:7" x14ac:dyDescent="0.25">
      <c r="A156" s="74" t="s">
        <v>376</v>
      </c>
      <c r="B156" s="166">
        <v>0</v>
      </c>
      <c r="C156" s="166">
        <v>0</v>
      </c>
      <c r="D156" s="166">
        <v>0</v>
      </c>
      <c r="E156" s="166">
        <v>0</v>
      </c>
      <c r="F156" s="166">
        <v>0</v>
      </c>
      <c r="G156" s="166">
        <f t="shared" si="41"/>
        <v>0</v>
      </c>
    </row>
    <row r="157" spans="1:7" x14ac:dyDescent="0.25">
      <c r="A157" s="74" t="s">
        <v>377</v>
      </c>
      <c r="B157" s="166">
        <v>0</v>
      </c>
      <c r="C157" s="166">
        <v>0</v>
      </c>
      <c r="D157" s="166">
        <v>0</v>
      </c>
      <c r="E157" s="166">
        <v>0</v>
      </c>
      <c r="F157" s="166">
        <v>0</v>
      </c>
      <c r="G157" s="166">
        <f t="shared" si="41"/>
        <v>0</v>
      </c>
    </row>
    <row r="158" spans="1:7" x14ac:dyDescent="0.25">
      <c r="A158" s="77"/>
      <c r="B158" s="167"/>
      <c r="C158" s="167"/>
      <c r="D158" s="167"/>
      <c r="E158" s="167"/>
      <c r="F158" s="167"/>
      <c r="G158" s="167"/>
    </row>
    <row r="159" spans="1:7" x14ac:dyDescent="0.25">
      <c r="A159" s="25" t="s">
        <v>379</v>
      </c>
      <c r="B159" s="168">
        <f t="shared" ref="B159:G159" si="42">B9+B84</f>
        <v>20259018.450000003</v>
      </c>
      <c r="C159" s="168">
        <f t="shared" si="42"/>
        <v>14040018</v>
      </c>
      <c r="D159" s="168">
        <f t="shared" si="42"/>
        <v>34299036.449999996</v>
      </c>
      <c r="E159" s="168">
        <f t="shared" si="42"/>
        <v>14174729.360000001</v>
      </c>
      <c r="F159" s="168">
        <f t="shared" si="42"/>
        <v>14174729.360000001</v>
      </c>
      <c r="G159" s="168">
        <f t="shared" si="42"/>
        <v>20124307.09</v>
      </c>
    </row>
    <row r="160" spans="1:7" x14ac:dyDescent="0.25">
      <c r="A160" s="48"/>
      <c r="B160" s="144"/>
      <c r="C160" s="144"/>
      <c r="D160" s="144"/>
      <c r="E160" s="144"/>
      <c r="F160" s="144"/>
      <c r="G160" s="14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8:F28 D39:D41 B38:F38 D53 B48:F48 B59:G61 B58:F58 B63:G70 B62:F62 B71:F71 B94:F159 B93:C93 E93:F93 D43:D47 B75:F92 G53:G57 D72:D73 G39:G41 G43:G47 D55:D57" unlockedFormula="1"/>
    <ignoredError sqref="G28 G38 G48 G58 G62 G71:G73 G7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0"/>
  <sheetViews>
    <sheetView showGridLines="0" zoomScale="85" zoomScaleNormal="85" workbookViewId="0">
      <selection activeCell="G11" sqref="G1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380</v>
      </c>
      <c r="B1" s="186"/>
      <c r="C1" s="186"/>
      <c r="D1" s="186"/>
      <c r="E1" s="186"/>
      <c r="F1" s="186"/>
      <c r="G1" s="187"/>
    </row>
    <row r="2" spans="1:7" ht="15" customHeight="1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ht="15" customHeight="1" x14ac:dyDescent="0.25">
      <c r="A3" s="95" t="s">
        <v>296</v>
      </c>
      <c r="B3" s="96"/>
      <c r="C3" s="96"/>
      <c r="D3" s="96"/>
      <c r="E3" s="96"/>
      <c r="F3" s="96"/>
      <c r="G3" s="97"/>
    </row>
    <row r="4" spans="1:7" ht="15" customHeight="1" x14ac:dyDescent="0.25">
      <c r="A4" s="95" t="s">
        <v>381</v>
      </c>
      <c r="B4" s="96"/>
      <c r="C4" s="96"/>
      <c r="D4" s="96"/>
      <c r="E4" s="96"/>
      <c r="F4" s="96"/>
      <c r="G4" s="97"/>
    </row>
    <row r="5" spans="1:7" ht="15" customHeight="1" x14ac:dyDescent="0.25">
      <c r="A5" s="95" t="str">
        <f>'Formato 3'!A4</f>
        <v>Del 01 de Enero al 30 de Junio de 2025 (b)</v>
      </c>
      <c r="B5" s="96"/>
      <c r="C5" s="96"/>
      <c r="D5" s="96"/>
      <c r="E5" s="96"/>
      <c r="F5" s="96"/>
      <c r="G5" s="97"/>
    </row>
    <row r="6" spans="1:7" x14ac:dyDescent="0.25">
      <c r="A6" s="98" t="s">
        <v>2</v>
      </c>
      <c r="B6" s="99"/>
      <c r="C6" s="99"/>
      <c r="D6" s="99"/>
      <c r="E6" s="99"/>
      <c r="F6" s="99"/>
      <c r="G6" s="100"/>
    </row>
    <row r="7" spans="1:7" ht="15" customHeight="1" x14ac:dyDescent="0.25">
      <c r="A7" s="180" t="s">
        <v>4</v>
      </c>
      <c r="B7" s="182" t="s">
        <v>298</v>
      </c>
      <c r="C7" s="182"/>
      <c r="D7" s="182"/>
      <c r="E7" s="182"/>
      <c r="F7" s="182"/>
      <c r="G7" s="184" t="s">
        <v>299</v>
      </c>
    </row>
    <row r="8" spans="1:7" ht="30" x14ac:dyDescent="0.25">
      <c r="A8" s="181"/>
      <c r="B8" s="21" t="s">
        <v>300</v>
      </c>
      <c r="C8" s="6" t="s">
        <v>230</v>
      </c>
      <c r="D8" s="21" t="s">
        <v>231</v>
      </c>
      <c r="E8" s="21" t="s">
        <v>186</v>
      </c>
      <c r="F8" s="21" t="s">
        <v>203</v>
      </c>
      <c r="G8" s="183"/>
    </row>
    <row r="9" spans="1:7" ht="15.75" customHeight="1" x14ac:dyDescent="0.25">
      <c r="A9" s="22" t="s">
        <v>382</v>
      </c>
      <c r="B9" s="169">
        <f>SUM(B10:B17)</f>
        <v>20259018.450000003</v>
      </c>
      <c r="C9" s="169">
        <f t="shared" ref="C9:G9" si="0">SUM(C10:C17)</f>
        <v>14040018</v>
      </c>
      <c r="D9" s="169">
        <f t="shared" si="0"/>
        <v>34299036.450000003</v>
      </c>
      <c r="E9" s="169">
        <f t="shared" si="0"/>
        <v>14174729.359999999</v>
      </c>
      <c r="F9" s="169">
        <f t="shared" si="0"/>
        <v>14174729.359999999</v>
      </c>
      <c r="G9" s="169">
        <f t="shared" si="0"/>
        <v>20124307.09</v>
      </c>
    </row>
    <row r="10" spans="1:7" x14ac:dyDescent="0.25">
      <c r="A10" s="56" t="s">
        <v>383</v>
      </c>
      <c r="B10" s="142">
        <v>18923518.600000001</v>
      </c>
      <c r="C10" s="142">
        <v>14080652.449999999</v>
      </c>
      <c r="D10" s="143">
        <v>32963536.600000001</v>
      </c>
      <c r="E10" s="142">
        <v>13766815.01</v>
      </c>
      <c r="F10" s="142">
        <v>13766815.01</v>
      </c>
      <c r="G10" s="143">
        <v>19237356.039999999</v>
      </c>
    </row>
    <row r="11" spans="1:7" x14ac:dyDescent="0.25">
      <c r="A11" s="56" t="s">
        <v>384</v>
      </c>
      <c r="B11" s="170">
        <v>1335499.8500000001</v>
      </c>
      <c r="C11" s="170">
        <v>-40634.449999999997</v>
      </c>
      <c r="D11" s="170">
        <v>1335499.8500000001</v>
      </c>
      <c r="E11" s="170">
        <v>407914.35</v>
      </c>
      <c r="F11" s="170">
        <v>407914.35</v>
      </c>
      <c r="G11" s="170">
        <v>886951.05000000016</v>
      </c>
    </row>
    <row r="12" spans="1:7" x14ac:dyDescent="0.25">
      <c r="A12" s="56" t="s">
        <v>385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</row>
    <row r="13" spans="1:7" x14ac:dyDescent="0.25">
      <c r="A13" s="56" t="s">
        <v>386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</row>
    <row r="14" spans="1:7" x14ac:dyDescent="0.25">
      <c r="A14" s="56" t="s">
        <v>387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</row>
    <row r="15" spans="1:7" x14ac:dyDescent="0.25">
      <c r="A15" s="56" t="s">
        <v>388</v>
      </c>
      <c r="B15" s="170">
        <v>0</v>
      </c>
      <c r="C15" s="170">
        <v>0</v>
      </c>
      <c r="D15" s="170">
        <v>0</v>
      </c>
      <c r="E15" s="170">
        <v>0</v>
      </c>
      <c r="F15" s="170">
        <v>0</v>
      </c>
      <c r="G15" s="170">
        <v>0</v>
      </c>
    </row>
    <row r="16" spans="1:7" x14ac:dyDescent="0.25">
      <c r="A16" s="56" t="s">
        <v>389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</row>
    <row r="17" spans="1:7" x14ac:dyDescent="0.25">
      <c r="A17" s="56" t="s">
        <v>390</v>
      </c>
      <c r="B17" s="170">
        <v>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</row>
    <row r="18" spans="1:7" x14ac:dyDescent="0.25">
      <c r="A18" s="26" t="s">
        <v>150</v>
      </c>
      <c r="B18" s="44"/>
      <c r="C18" s="44"/>
      <c r="D18" s="44"/>
      <c r="E18" s="44"/>
      <c r="F18" s="44"/>
      <c r="G18" s="44"/>
    </row>
    <row r="19" spans="1:7" x14ac:dyDescent="0.25">
      <c r="A19" s="3" t="s">
        <v>391</v>
      </c>
      <c r="B19" s="151">
        <f>SUM(B20:B27)</f>
        <v>0</v>
      </c>
      <c r="C19" s="151">
        <f t="shared" ref="C19:G19" si="1">SUM(C20:C27)</f>
        <v>0</v>
      </c>
      <c r="D19" s="151">
        <f t="shared" si="1"/>
        <v>0</v>
      </c>
      <c r="E19" s="151">
        <f t="shared" si="1"/>
        <v>0</v>
      </c>
      <c r="F19" s="151">
        <f t="shared" si="1"/>
        <v>0</v>
      </c>
      <c r="G19" s="151">
        <f t="shared" si="1"/>
        <v>0</v>
      </c>
    </row>
    <row r="20" spans="1:7" x14ac:dyDescent="0.25">
      <c r="A20" s="56" t="s">
        <v>383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</row>
    <row r="21" spans="1:7" x14ac:dyDescent="0.25">
      <c r="A21" s="56" t="s">
        <v>384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</row>
    <row r="22" spans="1:7" x14ac:dyDescent="0.25">
      <c r="A22" s="56" t="s">
        <v>385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</row>
    <row r="23" spans="1:7" x14ac:dyDescent="0.25">
      <c r="A23" s="56" t="s">
        <v>386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</row>
    <row r="24" spans="1:7" x14ac:dyDescent="0.25">
      <c r="A24" s="56" t="s">
        <v>387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</row>
    <row r="25" spans="1:7" x14ac:dyDescent="0.25">
      <c r="A25" s="56" t="s">
        <v>388</v>
      </c>
      <c r="B25" s="170">
        <v>0</v>
      </c>
      <c r="C25" s="170">
        <v>0</v>
      </c>
      <c r="D25" s="170">
        <v>0</v>
      </c>
      <c r="E25" s="170">
        <v>0</v>
      </c>
      <c r="F25" s="170">
        <v>0</v>
      </c>
      <c r="G25" s="170">
        <v>0</v>
      </c>
    </row>
    <row r="26" spans="1:7" x14ac:dyDescent="0.25">
      <c r="A26" s="56" t="s">
        <v>389</v>
      </c>
      <c r="B26" s="170">
        <v>0</v>
      </c>
      <c r="C26" s="170">
        <v>0</v>
      </c>
      <c r="D26" s="170">
        <v>0</v>
      </c>
      <c r="E26" s="170">
        <v>0</v>
      </c>
      <c r="F26" s="170">
        <v>0</v>
      </c>
      <c r="G26" s="170">
        <v>0</v>
      </c>
    </row>
    <row r="27" spans="1:7" x14ac:dyDescent="0.25">
      <c r="A27" s="56" t="s">
        <v>390</v>
      </c>
      <c r="B27" s="170">
        <v>0</v>
      </c>
      <c r="C27" s="170">
        <v>0</v>
      </c>
      <c r="D27" s="170">
        <v>0</v>
      </c>
      <c r="E27" s="170">
        <v>0</v>
      </c>
      <c r="F27" s="170">
        <v>0</v>
      </c>
      <c r="G27" s="170">
        <v>0</v>
      </c>
    </row>
    <row r="28" spans="1:7" x14ac:dyDescent="0.25">
      <c r="A28" s="26" t="s">
        <v>150</v>
      </c>
      <c r="B28" s="44"/>
      <c r="C28" s="44"/>
      <c r="D28" s="44"/>
      <c r="E28" s="44"/>
      <c r="F28" s="44"/>
      <c r="G28" s="44"/>
    </row>
    <row r="29" spans="1:7" x14ac:dyDescent="0.25">
      <c r="A29" s="3" t="s">
        <v>379</v>
      </c>
      <c r="B29" s="151">
        <f>SUM(B19,B9)</f>
        <v>20259018.450000003</v>
      </c>
      <c r="C29" s="151">
        <f t="shared" ref="C29:G29" si="2">SUM(C19,C9)</f>
        <v>14040018</v>
      </c>
      <c r="D29" s="151">
        <f t="shared" si="2"/>
        <v>34299036.450000003</v>
      </c>
      <c r="E29" s="151">
        <f t="shared" si="2"/>
        <v>14174729.359999999</v>
      </c>
      <c r="F29" s="151">
        <f t="shared" si="2"/>
        <v>14174729.359999999</v>
      </c>
      <c r="G29" s="151">
        <f t="shared" si="2"/>
        <v>20124307.09</v>
      </c>
    </row>
    <row r="30" spans="1:7" x14ac:dyDescent="0.25">
      <c r="A30" s="48"/>
      <c r="B30" s="48"/>
      <c r="C30" s="48"/>
      <c r="D30" s="48"/>
      <c r="E30" s="48"/>
      <c r="F30" s="48"/>
      <c r="G30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Normal="100" workbookViewId="0">
      <selection activeCell="E21" sqref="E21:F2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570312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392</v>
      </c>
      <c r="B1" s="192"/>
      <c r="C1" s="192"/>
      <c r="D1" s="192"/>
      <c r="E1" s="192"/>
      <c r="F1" s="192"/>
      <c r="G1" s="192"/>
    </row>
    <row r="2" spans="1:7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x14ac:dyDescent="0.25">
      <c r="A3" s="95" t="s">
        <v>393</v>
      </c>
      <c r="B3" s="96"/>
      <c r="C3" s="96"/>
      <c r="D3" s="96"/>
      <c r="E3" s="96"/>
      <c r="F3" s="96"/>
      <c r="G3" s="97"/>
    </row>
    <row r="4" spans="1:7" x14ac:dyDescent="0.25">
      <c r="A4" s="95" t="s">
        <v>394</v>
      </c>
      <c r="B4" s="96"/>
      <c r="C4" s="96"/>
      <c r="D4" s="96"/>
      <c r="E4" s="96"/>
      <c r="F4" s="96"/>
      <c r="G4" s="97"/>
    </row>
    <row r="5" spans="1:7" x14ac:dyDescent="0.25">
      <c r="A5" s="95" t="str">
        <f>'Formato 3'!A4</f>
        <v>Del 01 de Enero al 30 de Junio de 2025 (b)</v>
      </c>
      <c r="B5" s="96"/>
      <c r="C5" s="96"/>
      <c r="D5" s="96"/>
      <c r="E5" s="96"/>
      <c r="F5" s="96"/>
      <c r="G5" s="97"/>
    </row>
    <row r="6" spans="1:7" x14ac:dyDescent="0.25">
      <c r="A6" s="98" t="s">
        <v>2</v>
      </c>
      <c r="B6" s="99"/>
      <c r="C6" s="99"/>
      <c r="D6" s="99"/>
      <c r="E6" s="99"/>
      <c r="F6" s="99"/>
      <c r="G6" s="100"/>
    </row>
    <row r="7" spans="1:7" ht="15.75" customHeight="1" x14ac:dyDescent="0.25">
      <c r="A7" s="180" t="s">
        <v>4</v>
      </c>
      <c r="B7" s="188" t="s">
        <v>298</v>
      </c>
      <c r="C7" s="189"/>
      <c r="D7" s="189"/>
      <c r="E7" s="189"/>
      <c r="F7" s="190"/>
      <c r="G7" s="184" t="s">
        <v>395</v>
      </c>
    </row>
    <row r="8" spans="1:7" ht="30" x14ac:dyDescent="0.25">
      <c r="A8" s="181"/>
      <c r="B8" s="21" t="s">
        <v>300</v>
      </c>
      <c r="C8" s="6" t="s">
        <v>396</v>
      </c>
      <c r="D8" s="21" t="s">
        <v>302</v>
      </c>
      <c r="E8" s="21" t="s">
        <v>186</v>
      </c>
      <c r="F8" s="27" t="s">
        <v>203</v>
      </c>
      <c r="G8" s="183"/>
    </row>
    <row r="9" spans="1:7" ht="16.5" customHeight="1" x14ac:dyDescent="0.25">
      <c r="A9" s="22" t="s">
        <v>397</v>
      </c>
      <c r="B9" s="169">
        <f>SUM(B10,B19,B27,B37)</f>
        <v>20259018.450000003</v>
      </c>
      <c r="C9" s="169">
        <f t="shared" ref="C9:G9" si="0">SUM(C10,C19,C27,C37)</f>
        <v>14040018.000000002</v>
      </c>
      <c r="D9" s="169">
        <f t="shared" si="0"/>
        <v>34299036.449999996</v>
      </c>
      <c r="E9" s="169">
        <f t="shared" si="0"/>
        <v>14174729.359999999</v>
      </c>
      <c r="F9" s="169">
        <f t="shared" si="0"/>
        <v>14174729.359999999</v>
      </c>
      <c r="G9" s="169">
        <f t="shared" si="0"/>
        <v>20124307.09</v>
      </c>
    </row>
    <row r="10" spans="1:7" ht="15" customHeight="1" x14ac:dyDescent="0.25">
      <c r="A10" s="51" t="s">
        <v>398</v>
      </c>
      <c r="B10" s="42">
        <f>SUM(B11:B18)</f>
        <v>1335499.8500000001</v>
      </c>
      <c r="C10" s="42">
        <f t="shared" ref="C10:G10" si="1">SUM(C11:C18)</f>
        <v>-40634.449999999997</v>
      </c>
      <c r="D10" s="42">
        <f t="shared" si="1"/>
        <v>1294865.4000000001</v>
      </c>
      <c r="E10" s="42">
        <f t="shared" si="1"/>
        <v>407914.35</v>
      </c>
      <c r="F10" s="42">
        <f t="shared" si="1"/>
        <v>407914.35</v>
      </c>
      <c r="G10" s="42">
        <f t="shared" si="1"/>
        <v>886951.05000000016</v>
      </c>
    </row>
    <row r="11" spans="1:7" x14ac:dyDescent="0.25">
      <c r="A11" s="68" t="s">
        <v>399</v>
      </c>
      <c r="B11" s="171">
        <v>0</v>
      </c>
      <c r="C11" s="171">
        <v>0</v>
      </c>
      <c r="D11" s="171">
        <f>B11+C11</f>
        <v>0</v>
      </c>
      <c r="E11" s="171">
        <v>0</v>
      </c>
      <c r="F11" s="171">
        <v>0</v>
      </c>
      <c r="G11" s="171">
        <f>D11-E11</f>
        <v>0</v>
      </c>
    </row>
    <row r="12" spans="1:7" x14ac:dyDescent="0.25">
      <c r="A12" s="68" t="s">
        <v>400</v>
      </c>
      <c r="B12" s="171">
        <v>0</v>
      </c>
      <c r="C12" s="171">
        <v>0</v>
      </c>
      <c r="D12" s="171">
        <f t="shared" ref="D12:D18" si="2">B12+C12</f>
        <v>0</v>
      </c>
      <c r="E12" s="171">
        <v>0</v>
      </c>
      <c r="F12" s="171">
        <v>0</v>
      </c>
      <c r="G12" s="171">
        <f t="shared" ref="G12:G18" si="3">D12-E12</f>
        <v>0</v>
      </c>
    </row>
    <row r="13" spans="1:7" x14ac:dyDescent="0.25">
      <c r="A13" s="68" t="s">
        <v>401</v>
      </c>
      <c r="B13" s="171">
        <v>0</v>
      </c>
      <c r="C13" s="171">
        <v>0</v>
      </c>
      <c r="D13" s="171">
        <f t="shared" si="2"/>
        <v>0</v>
      </c>
      <c r="E13" s="171">
        <v>0</v>
      </c>
      <c r="F13" s="171">
        <v>0</v>
      </c>
      <c r="G13" s="171">
        <f t="shared" si="3"/>
        <v>0</v>
      </c>
    </row>
    <row r="14" spans="1:7" x14ac:dyDescent="0.25">
      <c r="A14" s="68" t="s">
        <v>402</v>
      </c>
      <c r="B14" s="171">
        <v>0</v>
      </c>
      <c r="C14" s="171">
        <v>0</v>
      </c>
      <c r="D14" s="171">
        <f t="shared" si="2"/>
        <v>0</v>
      </c>
      <c r="E14" s="171">
        <v>0</v>
      </c>
      <c r="F14" s="171">
        <v>0</v>
      </c>
      <c r="G14" s="171">
        <f t="shared" si="3"/>
        <v>0</v>
      </c>
    </row>
    <row r="15" spans="1:7" x14ac:dyDescent="0.25">
      <c r="A15" s="68" t="s">
        <v>403</v>
      </c>
      <c r="B15" s="172">
        <v>1335499.8500000001</v>
      </c>
      <c r="C15" s="172">
        <v>-40634.449999999997</v>
      </c>
      <c r="D15" s="171">
        <f t="shared" si="2"/>
        <v>1294865.4000000001</v>
      </c>
      <c r="E15" s="172">
        <v>407914.35</v>
      </c>
      <c r="F15" s="172">
        <v>407914.35</v>
      </c>
      <c r="G15" s="171">
        <f t="shared" si="3"/>
        <v>886951.05000000016</v>
      </c>
    </row>
    <row r="16" spans="1:7" x14ac:dyDescent="0.25">
      <c r="A16" s="68" t="s">
        <v>404</v>
      </c>
      <c r="B16" s="171">
        <v>0</v>
      </c>
      <c r="C16" s="171">
        <v>0</v>
      </c>
      <c r="D16" s="171">
        <f t="shared" si="2"/>
        <v>0</v>
      </c>
      <c r="E16" s="171">
        <v>0</v>
      </c>
      <c r="F16" s="171">
        <v>0</v>
      </c>
      <c r="G16" s="171">
        <f t="shared" si="3"/>
        <v>0</v>
      </c>
    </row>
    <row r="17" spans="1:7" x14ac:dyDescent="0.25">
      <c r="A17" s="68" t="s">
        <v>405</v>
      </c>
      <c r="B17" s="171">
        <v>0</v>
      </c>
      <c r="C17" s="171">
        <v>0</v>
      </c>
      <c r="D17" s="171">
        <f t="shared" si="2"/>
        <v>0</v>
      </c>
      <c r="E17" s="171">
        <v>0</v>
      </c>
      <c r="F17" s="171">
        <v>0</v>
      </c>
      <c r="G17" s="171">
        <f t="shared" si="3"/>
        <v>0</v>
      </c>
    </row>
    <row r="18" spans="1:7" x14ac:dyDescent="0.25">
      <c r="A18" s="68" t="s">
        <v>406</v>
      </c>
      <c r="B18" s="171">
        <v>0</v>
      </c>
      <c r="C18" s="171">
        <v>0</v>
      </c>
      <c r="D18" s="171">
        <f t="shared" si="2"/>
        <v>0</v>
      </c>
      <c r="E18" s="171">
        <v>0</v>
      </c>
      <c r="F18" s="171">
        <v>0</v>
      </c>
      <c r="G18" s="171">
        <f t="shared" si="3"/>
        <v>0</v>
      </c>
    </row>
    <row r="19" spans="1:7" x14ac:dyDescent="0.25">
      <c r="A19" s="51" t="s">
        <v>407</v>
      </c>
      <c r="B19" s="42">
        <f>SUM(B20:B26)</f>
        <v>18923518.600000001</v>
      </c>
      <c r="C19" s="42">
        <f t="shared" ref="C19:G19" si="4">SUM(C20:C26)</f>
        <v>14080652.450000001</v>
      </c>
      <c r="D19" s="42">
        <f t="shared" si="4"/>
        <v>33004171.049999997</v>
      </c>
      <c r="E19" s="42">
        <f t="shared" si="4"/>
        <v>13766815.01</v>
      </c>
      <c r="F19" s="42">
        <f t="shared" si="4"/>
        <v>13766815.01</v>
      </c>
      <c r="G19" s="42">
        <f t="shared" si="4"/>
        <v>19237356.039999999</v>
      </c>
    </row>
    <row r="20" spans="1:7" x14ac:dyDescent="0.25">
      <c r="A20" s="68" t="s">
        <v>408</v>
      </c>
      <c r="B20" s="171">
        <v>0</v>
      </c>
      <c r="C20" s="171">
        <v>0</v>
      </c>
      <c r="D20" s="171">
        <f t="shared" ref="D20:D26" si="5">B20+C20</f>
        <v>0</v>
      </c>
      <c r="E20" s="171">
        <v>0</v>
      </c>
      <c r="F20" s="171">
        <v>0</v>
      </c>
      <c r="G20" s="171">
        <f t="shared" ref="G20:G26" si="6">D20-E20</f>
        <v>0</v>
      </c>
    </row>
    <row r="21" spans="1:7" x14ac:dyDescent="0.25">
      <c r="A21" s="68" t="s">
        <v>409</v>
      </c>
      <c r="B21" s="172">
        <v>1380480.57</v>
      </c>
      <c r="C21" s="172">
        <v>165199.15</v>
      </c>
      <c r="D21" s="171">
        <f t="shared" si="5"/>
        <v>1545679.72</v>
      </c>
      <c r="E21" s="172">
        <v>486525.48</v>
      </c>
      <c r="F21" s="172">
        <v>486525.48</v>
      </c>
      <c r="G21" s="171">
        <f t="shared" si="6"/>
        <v>1059154.24</v>
      </c>
    </row>
    <row r="22" spans="1:7" x14ac:dyDescent="0.25">
      <c r="A22" s="68" t="s">
        <v>410</v>
      </c>
      <c r="B22" s="171">
        <v>0</v>
      </c>
      <c r="C22" s="171">
        <v>0</v>
      </c>
      <c r="D22" s="171">
        <f t="shared" si="5"/>
        <v>0</v>
      </c>
      <c r="E22" s="171">
        <v>0</v>
      </c>
      <c r="F22" s="171">
        <v>0</v>
      </c>
      <c r="G22" s="171">
        <f t="shared" si="6"/>
        <v>0</v>
      </c>
    </row>
    <row r="23" spans="1:7" x14ac:dyDescent="0.25">
      <c r="A23" s="68" t="s">
        <v>411</v>
      </c>
      <c r="B23" s="171">
        <v>0</v>
      </c>
      <c r="C23" s="171">
        <v>0</v>
      </c>
      <c r="D23" s="171">
        <f t="shared" si="5"/>
        <v>0</v>
      </c>
      <c r="E23" s="171">
        <v>0</v>
      </c>
      <c r="F23" s="171">
        <v>0</v>
      </c>
      <c r="G23" s="171">
        <f t="shared" si="6"/>
        <v>0</v>
      </c>
    </row>
    <row r="24" spans="1:7" x14ac:dyDescent="0.25">
      <c r="A24" s="68" t="s">
        <v>412</v>
      </c>
      <c r="B24" s="172">
        <v>2154259.63</v>
      </c>
      <c r="C24" s="172">
        <v>843711.41</v>
      </c>
      <c r="D24" s="171">
        <f t="shared" si="5"/>
        <v>2997971.04</v>
      </c>
      <c r="E24" s="172">
        <v>933707.17</v>
      </c>
      <c r="F24" s="172">
        <v>933707.17</v>
      </c>
      <c r="G24" s="171">
        <f t="shared" si="6"/>
        <v>2064263.87</v>
      </c>
    </row>
    <row r="25" spans="1:7" x14ac:dyDescent="0.25">
      <c r="A25" s="68" t="s">
        <v>413</v>
      </c>
      <c r="B25" s="172">
        <v>15388778.4</v>
      </c>
      <c r="C25" s="172">
        <v>13071741.890000001</v>
      </c>
      <c r="D25" s="171">
        <f t="shared" si="5"/>
        <v>28460520.289999999</v>
      </c>
      <c r="E25" s="172">
        <v>12346582.359999999</v>
      </c>
      <c r="F25" s="172">
        <v>12346582.359999999</v>
      </c>
      <c r="G25" s="171">
        <f t="shared" si="6"/>
        <v>16113937.93</v>
      </c>
    </row>
    <row r="26" spans="1:7" x14ac:dyDescent="0.25">
      <c r="A26" s="68" t="s">
        <v>414</v>
      </c>
      <c r="B26" s="171">
        <v>0</v>
      </c>
      <c r="C26" s="171">
        <v>0</v>
      </c>
      <c r="D26" s="171">
        <f t="shared" si="5"/>
        <v>0</v>
      </c>
      <c r="E26" s="171">
        <v>0</v>
      </c>
      <c r="F26" s="171">
        <v>0</v>
      </c>
      <c r="G26" s="171">
        <f t="shared" si="6"/>
        <v>0</v>
      </c>
    </row>
    <row r="27" spans="1:7" x14ac:dyDescent="0.25">
      <c r="A27" s="51" t="s">
        <v>415</v>
      </c>
      <c r="B27" s="42">
        <f>SUM(B28:B36)</f>
        <v>0</v>
      </c>
      <c r="C27" s="42">
        <f t="shared" ref="C27:G27" si="7">SUM(C28:C36)</f>
        <v>0</v>
      </c>
      <c r="D27" s="42">
        <f t="shared" si="7"/>
        <v>0</v>
      </c>
      <c r="E27" s="42">
        <f t="shared" si="7"/>
        <v>0</v>
      </c>
      <c r="F27" s="42">
        <f t="shared" si="7"/>
        <v>0</v>
      </c>
      <c r="G27" s="42">
        <f t="shared" si="7"/>
        <v>0</v>
      </c>
    </row>
    <row r="28" spans="1:7" x14ac:dyDescent="0.25">
      <c r="A28" s="70" t="s">
        <v>416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68" t="s">
        <v>417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68" t="s">
        <v>418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68" t="s">
        <v>419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68" t="s">
        <v>420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ht="14.45" customHeight="1" x14ac:dyDescent="0.25">
      <c r="A33" s="68" t="s">
        <v>421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ht="14.45" customHeight="1" x14ac:dyDescent="0.25">
      <c r="A34" s="68" t="s">
        <v>422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14.45" customHeight="1" x14ac:dyDescent="0.25">
      <c r="A35" s="68" t="s">
        <v>423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68" t="s">
        <v>424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2" t="s">
        <v>425</v>
      </c>
      <c r="B37" s="42">
        <f>SUM(B38:B41)</f>
        <v>0</v>
      </c>
      <c r="C37" s="42">
        <f t="shared" ref="C37:G37" si="8">SUM(C38:C41)</f>
        <v>0</v>
      </c>
      <c r="D37" s="42">
        <f t="shared" si="8"/>
        <v>0</v>
      </c>
      <c r="E37" s="42">
        <f t="shared" si="8"/>
        <v>0</v>
      </c>
      <c r="F37" s="42">
        <f t="shared" si="8"/>
        <v>0</v>
      </c>
      <c r="G37" s="42">
        <f t="shared" si="8"/>
        <v>0</v>
      </c>
    </row>
    <row r="38" spans="1:7" x14ac:dyDescent="0.25">
      <c r="A38" s="70" t="s">
        <v>426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ht="30" x14ac:dyDescent="0.25">
      <c r="A39" s="70" t="s">
        <v>427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70" t="s">
        <v>428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70" t="s">
        <v>429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5">
      <c r="A42" s="70"/>
      <c r="B42" s="46"/>
      <c r="C42" s="46"/>
      <c r="D42" s="46"/>
      <c r="E42" s="46"/>
      <c r="F42" s="46"/>
      <c r="G42" s="46"/>
    </row>
    <row r="43" spans="1:7" x14ac:dyDescent="0.25">
      <c r="A43" s="3" t="s">
        <v>430</v>
      </c>
      <c r="B43" s="151">
        <f>SUM(B44,B53,B61,B71)</f>
        <v>0</v>
      </c>
      <c r="C43" s="151">
        <f t="shared" ref="C43:G43" si="9">SUM(C44,C53,C61,C71)</f>
        <v>0</v>
      </c>
      <c r="D43" s="151">
        <f t="shared" si="9"/>
        <v>0</v>
      </c>
      <c r="E43" s="151">
        <f t="shared" si="9"/>
        <v>0</v>
      </c>
      <c r="F43" s="151">
        <f t="shared" si="9"/>
        <v>0</v>
      </c>
      <c r="G43" s="151">
        <f t="shared" si="9"/>
        <v>0</v>
      </c>
    </row>
    <row r="44" spans="1:7" x14ac:dyDescent="0.25">
      <c r="A44" s="51" t="s">
        <v>398</v>
      </c>
      <c r="B44" s="42">
        <f>SUM(B45:B52)</f>
        <v>0</v>
      </c>
      <c r="C44" s="42">
        <f t="shared" ref="C44:G44" si="10">SUM(C45:C52)</f>
        <v>0</v>
      </c>
      <c r="D44" s="42">
        <f t="shared" si="10"/>
        <v>0</v>
      </c>
      <c r="E44" s="42">
        <f t="shared" si="10"/>
        <v>0</v>
      </c>
      <c r="F44" s="42">
        <f t="shared" si="10"/>
        <v>0</v>
      </c>
      <c r="G44" s="42">
        <f t="shared" si="10"/>
        <v>0</v>
      </c>
    </row>
    <row r="45" spans="1:7" x14ac:dyDescent="0.25">
      <c r="A45" s="70" t="s">
        <v>399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70" t="s">
        <v>400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70" t="s">
        <v>401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70" t="s">
        <v>402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70" t="s">
        <v>403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70" t="s">
        <v>404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70" t="s">
        <v>405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70" t="s">
        <v>406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51" t="s">
        <v>407</v>
      </c>
      <c r="B53" s="42">
        <f>SUM(B54:B60)</f>
        <v>0</v>
      </c>
      <c r="C53" s="42">
        <f t="shared" ref="C53:G53" si="11">SUM(C54:C60)</f>
        <v>0</v>
      </c>
      <c r="D53" s="42">
        <f t="shared" si="11"/>
        <v>0</v>
      </c>
      <c r="E53" s="42">
        <f t="shared" si="11"/>
        <v>0</v>
      </c>
      <c r="F53" s="42">
        <f t="shared" si="11"/>
        <v>0</v>
      </c>
      <c r="G53" s="42">
        <f t="shared" si="11"/>
        <v>0</v>
      </c>
    </row>
    <row r="54" spans="1:7" x14ac:dyDescent="0.25">
      <c r="A54" s="70" t="s">
        <v>408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5">
      <c r="A55" s="70" t="s">
        <v>409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5">
      <c r="A56" s="70" t="s">
        <v>410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71" t="s">
        <v>411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70" t="s">
        <v>412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70" t="s">
        <v>413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70" t="s">
        <v>414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5">
      <c r="A61" s="51" t="s">
        <v>415</v>
      </c>
      <c r="B61" s="42">
        <f>SUM(B62:B70)</f>
        <v>0</v>
      </c>
      <c r="C61" s="42">
        <f t="shared" ref="C61:G61" si="12">SUM(C62:C70)</f>
        <v>0</v>
      </c>
      <c r="D61" s="42">
        <f t="shared" si="12"/>
        <v>0</v>
      </c>
      <c r="E61" s="42">
        <f t="shared" si="12"/>
        <v>0</v>
      </c>
      <c r="F61" s="42">
        <f t="shared" si="12"/>
        <v>0</v>
      </c>
      <c r="G61" s="42">
        <f t="shared" si="12"/>
        <v>0</v>
      </c>
    </row>
    <row r="62" spans="1:7" x14ac:dyDescent="0.25">
      <c r="A62" s="70" t="s">
        <v>416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70" t="s">
        <v>417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70" t="s">
        <v>418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70" t="s">
        <v>419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70" t="s">
        <v>420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70" t="s">
        <v>421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70" t="s">
        <v>422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70" t="s">
        <v>423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x14ac:dyDescent="0.25">
      <c r="A70" s="70" t="s">
        <v>424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5">
      <c r="A71" s="52" t="s">
        <v>425</v>
      </c>
      <c r="B71" s="42">
        <f>SUM(B72:B75)</f>
        <v>0</v>
      </c>
      <c r="C71" s="42">
        <f t="shared" ref="C71:G71" si="13">SUM(C72:C75)</f>
        <v>0</v>
      </c>
      <c r="D71" s="42">
        <f t="shared" si="13"/>
        <v>0</v>
      </c>
      <c r="E71" s="42">
        <f t="shared" si="13"/>
        <v>0</v>
      </c>
      <c r="F71" s="42">
        <f t="shared" si="13"/>
        <v>0</v>
      </c>
      <c r="G71" s="42">
        <f t="shared" si="13"/>
        <v>0</v>
      </c>
    </row>
    <row r="72" spans="1:7" x14ac:dyDescent="0.25">
      <c r="A72" s="70" t="s">
        <v>426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ht="30" x14ac:dyDescent="0.25">
      <c r="A73" s="70" t="s">
        <v>427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70" t="s">
        <v>428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70" t="s">
        <v>429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5">
      <c r="A76" s="40"/>
      <c r="B76" s="44"/>
      <c r="C76" s="44"/>
      <c r="D76" s="44"/>
      <c r="E76" s="44"/>
      <c r="F76" s="44"/>
      <c r="G76" s="44"/>
    </row>
    <row r="77" spans="1:7" x14ac:dyDescent="0.25">
      <c r="A77" s="3" t="s">
        <v>379</v>
      </c>
      <c r="B77" s="151">
        <f>B43+B9</f>
        <v>20259018.450000003</v>
      </c>
      <c r="C77" s="151">
        <f t="shared" ref="C77:G77" si="14">C43+C9</f>
        <v>14040018.000000002</v>
      </c>
      <c r="D77" s="151">
        <f t="shared" si="14"/>
        <v>34299036.449999996</v>
      </c>
      <c r="E77" s="151">
        <f t="shared" si="14"/>
        <v>14174729.359999999</v>
      </c>
      <c r="F77" s="151">
        <f t="shared" si="14"/>
        <v>14174729.359999999</v>
      </c>
      <c r="G77" s="151">
        <f t="shared" si="14"/>
        <v>20124307.09</v>
      </c>
    </row>
    <row r="78" spans="1:7" x14ac:dyDescent="0.25">
      <c r="A78" s="48"/>
      <c r="B78" s="72"/>
      <c r="C78" s="72"/>
      <c r="D78" s="72"/>
      <c r="E78" s="72"/>
      <c r="F78" s="72"/>
      <c r="G78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9:G18 C28:G36 C43:G52 C54:G60 C62:G70 C20:G26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85" zoomScaleNormal="8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431</v>
      </c>
      <c r="B1" s="177"/>
      <c r="C1" s="177"/>
      <c r="D1" s="177"/>
      <c r="E1" s="177"/>
      <c r="F1" s="177"/>
      <c r="G1" s="178"/>
    </row>
    <row r="2" spans="1:7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x14ac:dyDescent="0.25">
      <c r="A3" s="95" t="s">
        <v>296</v>
      </c>
      <c r="B3" s="96"/>
      <c r="C3" s="96"/>
      <c r="D3" s="96"/>
      <c r="E3" s="96"/>
      <c r="F3" s="96"/>
      <c r="G3" s="97"/>
    </row>
    <row r="4" spans="1:7" x14ac:dyDescent="0.25">
      <c r="A4" s="95" t="s">
        <v>432</v>
      </c>
      <c r="B4" s="96"/>
      <c r="C4" s="96"/>
      <c r="D4" s="96"/>
      <c r="E4" s="96"/>
      <c r="F4" s="96"/>
      <c r="G4" s="97"/>
    </row>
    <row r="5" spans="1:7" x14ac:dyDescent="0.25">
      <c r="A5" s="95" t="str">
        <f>'Formato 3'!A4</f>
        <v>Del 01 de Enero al 30 de Junio de 2025 (b)</v>
      </c>
      <c r="B5" s="96"/>
      <c r="C5" s="96"/>
      <c r="D5" s="96"/>
      <c r="E5" s="96"/>
      <c r="F5" s="96"/>
      <c r="G5" s="97"/>
    </row>
    <row r="6" spans="1:7" x14ac:dyDescent="0.25">
      <c r="A6" s="98" t="s">
        <v>2</v>
      </c>
      <c r="B6" s="99"/>
      <c r="C6" s="99"/>
      <c r="D6" s="99"/>
      <c r="E6" s="99"/>
      <c r="F6" s="99"/>
      <c r="G6" s="100"/>
    </row>
    <row r="7" spans="1:7" x14ac:dyDescent="0.25">
      <c r="A7" s="180" t="s">
        <v>433</v>
      </c>
      <c r="B7" s="183" t="s">
        <v>298</v>
      </c>
      <c r="C7" s="183"/>
      <c r="D7" s="183"/>
      <c r="E7" s="183"/>
      <c r="F7" s="183"/>
      <c r="G7" s="183" t="s">
        <v>299</v>
      </c>
    </row>
    <row r="8" spans="1:7" ht="30" x14ac:dyDescent="0.25">
      <c r="A8" s="181"/>
      <c r="B8" s="6" t="s">
        <v>300</v>
      </c>
      <c r="C8" s="28" t="s">
        <v>396</v>
      </c>
      <c r="D8" s="28" t="s">
        <v>231</v>
      </c>
      <c r="E8" s="28" t="s">
        <v>186</v>
      </c>
      <c r="F8" s="28" t="s">
        <v>203</v>
      </c>
      <c r="G8" s="193"/>
    </row>
    <row r="9" spans="1:7" ht="15.75" customHeight="1" x14ac:dyDescent="0.25">
      <c r="A9" s="22" t="s">
        <v>434</v>
      </c>
      <c r="B9" s="173">
        <f>SUM(B10,B11,B12,B15,B16,B19)</f>
        <v>17217168.02</v>
      </c>
      <c r="C9" s="173">
        <f t="shared" ref="C9:G9" si="0">SUM(C10,C11,C12,C15,C16,C19)</f>
        <v>2233068.08</v>
      </c>
      <c r="D9" s="173">
        <f t="shared" si="0"/>
        <v>19450236.100000001</v>
      </c>
      <c r="E9" s="173">
        <f t="shared" si="0"/>
        <v>7382712.3399999999</v>
      </c>
      <c r="F9" s="173">
        <f t="shared" si="0"/>
        <v>7382712.3399999999</v>
      </c>
      <c r="G9" s="173">
        <f t="shared" si="0"/>
        <v>12067523.760000002</v>
      </c>
    </row>
    <row r="10" spans="1:7" x14ac:dyDescent="0.25">
      <c r="A10" s="51" t="s">
        <v>435</v>
      </c>
      <c r="B10" s="149">
        <v>17217168.02</v>
      </c>
      <c r="C10" s="149">
        <v>2233068.08</v>
      </c>
      <c r="D10" s="150">
        <f>B10+C10</f>
        <v>19450236.100000001</v>
      </c>
      <c r="E10" s="149">
        <v>7382712.3399999999</v>
      </c>
      <c r="F10" s="149">
        <v>7382712.3399999999</v>
      </c>
      <c r="G10" s="174">
        <v>12067523.760000002</v>
      </c>
    </row>
    <row r="11" spans="1:7" ht="15.75" customHeight="1" x14ac:dyDescent="0.25">
      <c r="A11" s="51" t="s">
        <v>436</v>
      </c>
      <c r="B11" s="174">
        <v>0</v>
      </c>
      <c r="C11" s="174">
        <v>0</v>
      </c>
      <c r="D11" s="174">
        <v>0</v>
      </c>
      <c r="E11" s="174">
        <v>0</v>
      </c>
      <c r="F11" s="174">
        <v>0</v>
      </c>
      <c r="G11" s="174">
        <f t="shared" ref="G11:G19" si="1">D11-E11</f>
        <v>0</v>
      </c>
    </row>
    <row r="12" spans="1:7" x14ac:dyDescent="0.25">
      <c r="A12" s="51" t="s">
        <v>437</v>
      </c>
      <c r="B12" s="174">
        <f>B13+B14</f>
        <v>0</v>
      </c>
      <c r="C12" s="174">
        <f t="shared" ref="C12:G12" si="2">C13+C14</f>
        <v>0</v>
      </c>
      <c r="D12" s="174">
        <f t="shared" si="2"/>
        <v>0</v>
      </c>
      <c r="E12" s="174">
        <f t="shared" si="2"/>
        <v>0</v>
      </c>
      <c r="F12" s="174">
        <f t="shared" si="2"/>
        <v>0</v>
      </c>
      <c r="G12" s="174">
        <f t="shared" si="2"/>
        <v>0</v>
      </c>
    </row>
    <row r="13" spans="1:7" x14ac:dyDescent="0.25">
      <c r="A13" s="68" t="s">
        <v>438</v>
      </c>
      <c r="B13" s="174">
        <v>0</v>
      </c>
      <c r="C13" s="174">
        <v>0</v>
      </c>
      <c r="D13" s="174">
        <v>0</v>
      </c>
      <c r="E13" s="174">
        <v>0</v>
      </c>
      <c r="F13" s="174">
        <v>0</v>
      </c>
      <c r="G13" s="174">
        <f t="shared" si="1"/>
        <v>0</v>
      </c>
    </row>
    <row r="14" spans="1:7" x14ac:dyDescent="0.25">
      <c r="A14" s="68" t="s">
        <v>439</v>
      </c>
      <c r="B14" s="174">
        <v>0</v>
      </c>
      <c r="C14" s="174">
        <v>0</v>
      </c>
      <c r="D14" s="174">
        <v>0</v>
      </c>
      <c r="E14" s="174">
        <v>0</v>
      </c>
      <c r="F14" s="174">
        <v>0</v>
      </c>
      <c r="G14" s="174">
        <f t="shared" si="1"/>
        <v>0</v>
      </c>
    </row>
    <row r="15" spans="1:7" x14ac:dyDescent="0.25">
      <c r="A15" s="51" t="s">
        <v>440</v>
      </c>
      <c r="B15" s="174">
        <v>0</v>
      </c>
      <c r="C15" s="174">
        <v>0</v>
      </c>
      <c r="D15" s="174">
        <v>0</v>
      </c>
      <c r="E15" s="174">
        <v>0</v>
      </c>
      <c r="F15" s="174">
        <v>0</v>
      </c>
      <c r="G15" s="174">
        <f t="shared" si="1"/>
        <v>0</v>
      </c>
    </row>
    <row r="16" spans="1:7" ht="30" x14ac:dyDescent="0.25">
      <c r="A16" s="52" t="s">
        <v>441</v>
      </c>
      <c r="B16" s="174">
        <f>B17+B18</f>
        <v>0</v>
      </c>
      <c r="C16" s="174">
        <f t="shared" ref="C16:G16" si="3">C17+C18</f>
        <v>0</v>
      </c>
      <c r="D16" s="174">
        <f t="shared" si="3"/>
        <v>0</v>
      </c>
      <c r="E16" s="174">
        <f t="shared" si="3"/>
        <v>0</v>
      </c>
      <c r="F16" s="174">
        <f t="shared" si="3"/>
        <v>0</v>
      </c>
      <c r="G16" s="174">
        <f t="shared" si="3"/>
        <v>0</v>
      </c>
    </row>
    <row r="17" spans="1:7" x14ac:dyDescent="0.25">
      <c r="A17" s="68" t="s">
        <v>442</v>
      </c>
      <c r="B17" s="174">
        <v>0</v>
      </c>
      <c r="C17" s="174">
        <v>0</v>
      </c>
      <c r="D17" s="174">
        <v>0</v>
      </c>
      <c r="E17" s="174">
        <v>0</v>
      </c>
      <c r="F17" s="174">
        <v>0</v>
      </c>
      <c r="G17" s="174">
        <f t="shared" si="1"/>
        <v>0</v>
      </c>
    </row>
    <row r="18" spans="1:7" x14ac:dyDescent="0.25">
      <c r="A18" s="68" t="s">
        <v>443</v>
      </c>
      <c r="B18" s="174">
        <v>0</v>
      </c>
      <c r="C18" s="174">
        <v>0</v>
      </c>
      <c r="D18" s="174">
        <v>0</v>
      </c>
      <c r="E18" s="174">
        <v>0</v>
      </c>
      <c r="F18" s="174">
        <v>0</v>
      </c>
      <c r="G18" s="174">
        <f t="shared" si="1"/>
        <v>0</v>
      </c>
    </row>
    <row r="19" spans="1:7" x14ac:dyDescent="0.25">
      <c r="A19" s="51" t="s">
        <v>444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f t="shared" si="1"/>
        <v>0</v>
      </c>
    </row>
    <row r="20" spans="1:7" x14ac:dyDescent="0.25">
      <c r="A20" s="40"/>
      <c r="B20" s="175"/>
      <c r="C20" s="175"/>
      <c r="D20" s="175"/>
      <c r="E20" s="175"/>
      <c r="F20" s="175"/>
      <c r="G20" s="175"/>
    </row>
    <row r="21" spans="1:7" x14ac:dyDescent="0.25">
      <c r="A21" s="29" t="s">
        <v>445</v>
      </c>
      <c r="B21" s="173">
        <f>SUM(B22,B23,B24,B27,B28,B31)</f>
        <v>0</v>
      </c>
      <c r="C21" s="173">
        <f t="shared" ref="C21:F21" si="4">SUM(C22,C23,C24,C27,C28,C31)</f>
        <v>0</v>
      </c>
      <c r="D21" s="173">
        <f t="shared" si="4"/>
        <v>0</v>
      </c>
      <c r="E21" s="173">
        <f t="shared" si="4"/>
        <v>0</v>
      </c>
      <c r="F21" s="173">
        <f t="shared" si="4"/>
        <v>0</v>
      </c>
      <c r="G21" s="173">
        <f>SUM(G22,G23,G24,G27,G28,G31)</f>
        <v>0</v>
      </c>
    </row>
    <row r="22" spans="1:7" x14ac:dyDescent="0.25">
      <c r="A22" s="51" t="s">
        <v>435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4">
        <f t="shared" ref="G22:G31" si="5">D22-E22</f>
        <v>0</v>
      </c>
    </row>
    <row r="23" spans="1:7" x14ac:dyDescent="0.25">
      <c r="A23" s="51" t="s">
        <v>436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f t="shared" si="5"/>
        <v>0</v>
      </c>
    </row>
    <row r="24" spans="1:7" x14ac:dyDescent="0.25">
      <c r="A24" s="51" t="s">
        <v>437</v>
      </c>
      <c r="B24" s="174">
        <f t="shared" ref="B24:G24" si="6">B25+B26</f>
        <v>0</v>
      </c>
      <c r="C24" s="174">
        <f t="shared" si="6"/>
        <v>0</v>
      </c>
      <c r="D24" s="174">
        <f t="shared" si="6"/>
        <v>0</v>
      </c>
      <c r="E24" s="174">
        <f t="shared" si="6"/>
        <v>0</v>
      </c>
      <c r="F24" s="174">
        <f t="shared" si="6"/>
        <v>0</v>
      </c>
      <c r="G24" s="174">
        <f t="shared" si="6"/>
        <v>0</v>
      </c>
    </row>
    <row r="25" spans="1:7" x14ac:dyDescent="0.25">
      <c r="A25" s="68" t="s">
        <v>438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f t="shared" si="5"/>
        <v>0</v>
      </c>
    </row>
    <row r="26" spans="1:7" x14ac:dyDescent="0.25">
      <c r="A26" s="68" t="s">
        <v>439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f t="shared" si="5"/>
        <v>0</v>
      </c>
    </row>
    <row r="27" spans="1:7" x14ac:dyDescent="0.25">
      <c r="A27" s="51" t="s">
        <v>440</v>
      </c>
      <c r="B27" s="174">
        <v>0</v>
      </c>
      <c r="C27" s="174">
        <v>0</v>
      </c>
      <c r="D27" s="174">
        <v>0</v>
      </c>
      <c r="E27" s="174">
        <v>0</v>
      </c>
      <c r="F27" s="174">
        <v>0</v>
      </c>
      <c r="G27" s="174">
        <f t="shared" si="5"/>
        <v>0</v>
      </c>
    </row>
    <row r="28" spans="1:7" ht="30" x14ac:dyDescent="0.25">
      <c r="A28" s="52" t="s">
        <v>441</v>
      </c>
      <c r="B28" s="174">
        <f t="shared" ref="B28:G28" si="7">B29+B30</f>
        <v>0</v>
      </c>
      <c r="C28" s="174">
        <f t="shared" si="7"/>
        <v>0</v>
      </c>
      <c r="D28" s="174">
        <f t="shared" si="7"/>
        <v>0</v>
      </c>
      <c r="E28" s="174">
        <f t="shared" si="7"/>
        <v>0</v>
      </c>
      <c r="F28" s="174">
        <f t="shared" si="7"/>
        <v>0</v>
      </c>
      <c r="G28" s="174">
        <f t="shared" si="7"/>
        <v>0</v>
      </c>
    </row>
    <row r="29" spans="1:7" x14ac:dyDescent="0.25">
      <c r="A29" s="68" t="s">
        <v>442</v>
      </c>
      <c r="B29" s="174">
        <v>0</v>
      </c>
      <c r="C29" s="174">
        <v>0</v>
      </c>
      <c r="D29" s="174">
        <v>0</v>
      </c>
      <c r="E29" s="174">
        <v>0</v>
      </c>
      <c r="F29" s="174">
        <v>0</v>
      </c>
      <c r="G29" s="174">
        <f t="shared" si="5"/>
        <v>0</v>
      </c>
    </row>
    <row r="30" spans="1:7" x14ac:dyDescent="0.25">
      <c r="A30" s="68" t="s">
        <v>443</v>
      </c>
      <c r="B30" s="174">
        <v>0</v>
      </c>
      <c r="C30" s="174">
        <v>0</v>
      </c>
      <c r="D30" s="174">
        <v>0</v>
      </c>
      <c r="E30" s="174">
        <v>0</v>
      </c>
      <c r="F30" s="174">
        <v>0</v>
      </c>
      <c r="G30" s="174">
        <f t="shared" si="5"/>
        <v>0</v>
      </c>
    </row>
    <row r="31" spans="1:7" x14ac:dyDescent="0.25">
      <c r="A31" s="51" t="s">
        <v>444</v>
      </c>
      <c r="B31" s="174">
        <v>0</v>
      </c>
      <c r="C31" s="174">
        <v>0</v>
      </c>
      <c r="D31" s="174">
        <v>0</v>
      </c>
      <c r="E31" s="174">
        <v>0</v>
      </c>
      <c r="F31" s="174">
        <v>0</v>
      </c>
      <c r="G31" s="174">
        <f t="shared" si="5"/>
        <v>0</v>
      </c>
    </row>
    <row r="32" spans="1:7" x14ac:dyDescent="0.25">
      <c r="A32" s="40"/>
      <c r="B32" s="175"/>
      <c r="C32" s="175"/>
      <c r="D32" s="175"/>
      <c r="E32" s="175"/>
      <c r="F32" s="175"/>
      <c r="G32" s="175"/>
    </row>
    <row r="33" spans="1:7" ht="14.45" customHeight="1" x14ac:dyDescent="0.25">
      <c r="A33" s="3" t="s">
        <v>446</v>
      </c>
      <c r="B33" s="173">
        <f>B21+B9</f>
        <v>17217168.02</v>
      </c>
      <c r="C33" s="173">
        <f t="shared" ref="C33:G33" si="8">C21+C9</f>
        <v>2233068.08</v>
      </c>
      <c r="D33" s="173">
        <f t="shared" si="8"/>
        <v>19450236.100000001</v>
      </c>
      <c r="E33" s="173">
        <f t="shared" si="8"/>
        <v>7382712.3399999999</v>
      </c>
      <c r="F33" s="173">
        <f t="shared" si="8"/>
        <v>7382712.3399999999</v>
      </c>
      <c r="G33" s="173">
        <f t="shared" si="8"/>
        <v>12067523.760000002</v>
      </c>
    </row>
    <row r="34" spans="1:7" ht="14.45" customHeight="1" x14ac:dyDescent="0.25">
      <c r="A34" s="48"/>
      <c r="B34" s="69"/>
      <c r="C34" s="69"/>
      <c r="D34" s="69"/>
      <c r="E34" s="69"/>
      <c r="F34" s="69"/>
      <c r="G34" s="6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 Apaseo el Grande</cp:lastModifiedBy>
  <cp:revision/>
  <cp:lastPrinted>2024-03-20T14:35:03Z</cp:lastPrinted>
  <dcterms:created xsi:type="dcterms:W3CDTF">2023-03-16T22:14:51Z</dcterms:created>
  <dcterms:modified xsi:type="dcterms:W3CDTF">2025-07-29T19:02:12Z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