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saSAP\ESTADOS FINANCIEROS\CUENTA PUBLICA 2024\4to trimestre 2025 SIRET-ASEG\OK\"/>
    </mc:Choice>
  </mc:AlternateContent>
  <xr:revisionPtr revIDLastSave="0" documentId="13_ncr:1_{9950DF36-5B53-4687-80D4-E665E8B083DA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<sst xmlns="http://schemas.openxmlformats.org/spreadsheetml/2006/main" count="859" uniqueCount="603">
  <si>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</si>
  <si>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</si>
  <si>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</si>
  <si>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</si>
  <si>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</si>
  <si>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</si>
  <si>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</si>
  <si>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</si>
  <si>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</si>
  <si>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</si>
  <si>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</si>
  <si>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</si>
  <si>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</si>
  <si>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</si>
  <si>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</si>
  <si>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</si>
  <si>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</si>
  <si>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</si>
  <si>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</si>
  <si>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</si>
  <si>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</si>
  <si>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</si>
  <si>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</si>
  <si>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</si>
  <si>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</si>
  <si>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</si>
  <si>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</si>
  <si>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</si>
  <si>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</si>
  <si>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</si>
  <si>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</si>
  <si>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</si>
  <si>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</si>
  <si>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</si>
  <si>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</si>
  <si>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</si>
  <si>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</si>
  <si>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</si>
  <si>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</si>
  <si>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</si>
  <si>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</si>
  <si>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</si>
  <si>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</si>
  <si>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</si>
  <si>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</si>
  <si>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</si>
  <si>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</si>
  <si>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</si>
  <si>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</si>
  <si>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</si>
  <si>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</si>
  <si>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</si>
  <si>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</si>
  <si>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</si>
  <si>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</si>
  <si>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</si>
  <si>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</si>
  <si>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</si>
  <si>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</si>
  <si>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</si>
  <si>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</si>
  <si>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</si>
  <si>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</si>
  <si>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</si>
  <si>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</si>
  <si>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</si>
  <si>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</si>
  <si>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</si>
  <si>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</si>
  <si>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</si>
  <si>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</si>
  <si>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</si>
  <si>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</si>
  <si>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</si>
  <si>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</si>
  <si>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</si>
  <si>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</si>
  <si>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</si>
  <si>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</si>
  <si>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</si>
  <si>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</si>
  <si>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</si>
  <si>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</si>
  <si>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</si>
  <si>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</si>
  <si>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</si>
  <si>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</si>
  <si>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</si>
  <si>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</si>
  <si>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</si>
  <si>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</si>
  <si>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</si>
  <si>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</si>
  <si>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</si>
  <si>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</si>
  <si>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</si>
  <si>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</si>
  <si>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</si>
  <si>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</si>
  <si>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</si>
  <si>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</si>
  <si>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</si>
  <si>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</si>
  <si>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</si>
  <si>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</si>
  <si>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</si>
  <si>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</si>
  <si>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</si>
  <si>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</si>
  <si>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</si>
  <si>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</si>
  <si>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</si>
  <si>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</si>
  <si>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</si>
  <si>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</si>
  <si>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</si>
  <si>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</si>
  <si>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</si>
  <si>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</si>
  <si>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</si>
  <si>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</si>
  <si>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</si>
  <si>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</si>
  <si>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</si>
  <si>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</si>
  <si>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</si>
  <si>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</si>
  <si>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</si>
  <si>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</si>
  <si>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</si>
  <si>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</si>
  <si>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</si>
  <si>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</si>
  <si>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</si>
  <si>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</si>
  <si>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</si>
  <si>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</si>
  <si>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</si>
  <si>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</si>
  <si>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</si>
  <si>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</si>
  <si>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</si>
  <si>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</si>
  <si>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</si>
  <si>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</si>
  <si>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</si>
  <si>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</si>
  <si>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</si>
  <si>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</si>
  <si>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</si>
  <si>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</si>
  <si>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</si>
  <si>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</si>
  <si>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</si>
  <si>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</si>
  <si>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</si>
  <si>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</si>
  <si>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</si>
  <si>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</si>
  <si>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</si>
  <si>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</si>
  <si>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</si>
  <si>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</si>
  <si>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</si>
  <si>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</si>
  <si>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</si>
  <si>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</si>
  <si>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</si>
  <si>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</si>
  <si>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</si>
  <si>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</si>
  <si>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</si>
  <si>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</si>
  <si>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</si>
  <si>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</si>
  <si>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</si>
  <si>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</si>
  <si>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</si>
  <si>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</si>
  <si>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</si>
  <si>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</si>
  <si>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</si>
  <si>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</si>
  <si>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</si>
  <si>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</si>
  <si>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</si>
  <si>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</si>
  <si>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</si>
  <si>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</si>
  <si>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</si>
  <si>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</si>
  <si>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</si>
  <si>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</si>
  <si>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</si>
  <si>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</si>
  <si>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</si>
  <si>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</si>
  <si>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</si>
  <si>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</si>
  <si>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</si>
  <si>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</si>
  <si>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</si>
  <si>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</si>
  <si>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</si>
  <si>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</si>
  <si>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</si>
  <si>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</si>
  <si>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</si>
  <si>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</si>
  <si>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</si>
  <si>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</si>
  <si>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</si>
  <si>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</si>
  <si>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</si>
  <si>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</si>
  <si>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</si>
  <si>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</si>
  <si>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</si>
  <si>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</si>
  <si>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</si>
  <si>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</si>
  <si>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</si>
  <si>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</si>
  <si>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</si>
  <si>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</si>
  <si>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</si>
  <si>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</si>
  <si>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</si>
  <si>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</si>
  <si>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</si>
  <si>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</si>
  <si>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</si>
  <si>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</si>
  <si>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</si>
  <si>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</si>
  <si>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</si>
  <si>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</si>
  <si>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</si>
  <si>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</si>
  <si>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</si>
  <si>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</si>
  <si>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</si>
  <si>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</si>
  <si>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</si>
  <si>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</si>
  <si>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</si>
  <si>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</si>
  <si>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</si>
  <si>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</si>
  <si>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</si>
  <si>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</si>
  <si>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</si>
  <si>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</si>
  <si>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</si>
  <si>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</si>
  <si>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</si>
  <si>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</si>
  <si>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</si>
  <si>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</si>
  <si>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</si>
  <si>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</si>
  <si>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</si>
  <si>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</si>
  <si>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</si>
  <si>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</si>
  <si>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</si>
  <si>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</si>
  <si>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</si>
  <si>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</si>
  <si>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</si>
  <si>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</si>
  <si>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</si>
  <si>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</si>
  <si>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</si>
  <si>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</si>
  <si>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</si>
  <si>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</si>
  <si>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</si>
  <si>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</si>
  <si>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</si>
  <si>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</si>
  <si>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</si>
  <si>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</si>
  <si>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</si>
  <si>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</si>
  <si>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</si>
  <si>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</si>
  <si>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</si>
  <si>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</si>
  <si>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</si>
  <si>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</si>
  <si>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</si>
  <si>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</si>
  <si>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</si>
  <si>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</si>
  <si>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</si>
  <si>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</si>
  <si>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</si>
  <si>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</si>
  <si>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</si>
  <si>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</si>
  <si>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</si>
  <si>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</si>
  <si>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</si>
  <si>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</si>
  <si>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</si>
  <si>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</si>
  <si>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</si>
  <si>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</si>
  <si>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</si>
  <si>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</si>
  <si>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</si>
  <si>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</si>
  <si>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</si>
  <si>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</si>
  <si>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</si>
  <si>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</si>
  <si>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</si>
  <si>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</si>
  <si>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</si>
  <si>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</si>
  <si>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</si>
  <si>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</si>
  <si>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</si>
  <si>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</si>
  <si>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</si>
  <si>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</si>
  <si>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</si>
  <si>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</si>
  <si>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</si>
  <si>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</si>
  <si>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</si>
  <si>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</si>
  <si>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</si>
  <si>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</si>
  <si>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</si>
  <si>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</si>
  <si>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</si>
  <si>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</si>
  <si>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</si>
  <si>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</si>
  <si>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</si>
  <si>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</si>
  <si>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</si>
  <si>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</si>
  <si>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</si>
  <si>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</si>
  <si>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</si>
  <si>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</si>
  <si>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</si>
  <si>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</si>
  <si>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</si>
  <si>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</si>
  <si>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</si>
  <si>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</si>
  <si>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</si>
  <si>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</si>
  <si>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</si>
  <si>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</si>
  <si>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</si>
  <si>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</si>
  <si>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</si>
  <si>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</si>
  <si>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</si>
  <si>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</si>
  <si>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</si>
  <si>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</si>
  <si>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</si>
  <si>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</si>
  <si>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</si>
  <si>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</si>
  <si>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</si>
  <si>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</si>
  <si>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</si>
  <si>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</si>
  <si>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</si>
  <si>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</si>
  <si>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</si>
  <si>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</si>
  <si>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</si>
  <si>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</si>
  <si>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</si>
  <si>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</si>
  <si>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</si>
  <si>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</si>
  <si>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</si>
  <si>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</si>
  <si>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</si>
  <si>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</si>
  <si>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</si>
  <si>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</si>
  <si>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</si>
  <si>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</si>
  <si>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</si>
  <si>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</si>
  <si>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</si>
  <si>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</si>
  <si>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</si>
  <si>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</si>
  <si>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</si>
  <si>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</si>
  <si>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</si>
  <si>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</si>
  <si>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</si>
  <si>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</si>
  <si>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</si>
  <si>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</si>
  <si>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</si>
  <si>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</si>
  <si>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</si>
  <si>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</si>
  <si>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</si>
  <si>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</si>
  <si>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</si>
  <si>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</si>
  <si>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</si>
  <si>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</si>
  <si>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</si>
  <si>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</si>
  <si>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</si>
  <si>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</si>
  <si>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</si>
  <si>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</si>
  <si>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</si>
  <si>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</si>
  <si>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</si>
  <si>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</si>
  <si>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</si>
  <si>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</si>
  <si>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</si>
  <si>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</si>
  <si>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</si>
  <si>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</si>
  <si>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</si>
  <si>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</si>
  <si>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</si>
  <si>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</si>
  <si>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</si>
  <si>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</si>
  <si>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</si>
  <si>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</si>
  <si>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</si>
  <si>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</si>
  <si>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</si>
  <si>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</si>
  <si>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</si>
  <si>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</si>
  <si>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</si>
  <si>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</si>
  <si>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</si>
  <si>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</si>
  <si>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</si>
  <si>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</si>
  <si>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</si>
  <si>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</si>
  <si>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</si>
  <si>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</si>
  <si>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</si>
  <si>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</si>
  <si>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</si>
  <si>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</si>
  <si>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</si>
  <si>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</si>
  <si>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</si>
  <si>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</si>
  <si>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</si>
  <si>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</si>
  <si>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</si>
  <si>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</si>
  <si>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</si>
  <si>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</si>
  <si>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</si>
  <si>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</si>
  <si>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</si>
  <si>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</si>
  <si>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</si>
  <si>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</si>
  <si>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</si>
  <si>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</si>
  <si>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</si>
  <si>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</si>
  <si>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</si>
  <si>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</si>
  <si>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</si>
  <si>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</si>
  <si>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</si>
  <si>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</si>
  <si>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</si>
  <si>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</si>
  <si>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</si>
  <si>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</si>
  <si>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</si>
  <si>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</si>
  <si>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</si>
  <si>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</si>
  <si>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</si>
  <si>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</si>
  <si>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</si>
  <si>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</si>
  <si>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</si>
  <si>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</si>
  <si>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</si>
  <si>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</si>
  <si>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</si>
  <si>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</si>
  <si>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</si>
  <si>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</si>
  <si>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</si>
  <si>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</si>
  <si>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</si>
  <si>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</si>
  <si>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</si>
  <si>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</si>
  <si>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</si>
  <si>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</si>
  <si>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</si>
  <si>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</si>
  <si>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</si>
  <si>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</si>
  <si>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</si>
  <si>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</si>
  <si>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</si>
  <si>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</si>
  <si>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</si>
  <si>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</si>
  <si>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</si>
  <si>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</si>
  <si>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</si>
  <si>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</si>
  <si>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</si>
  <si>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</si>
  <si>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</si>
  <si>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</si>
  <si>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</si>
  <si>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</si>
  <si>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</si>
  <si>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</si>
  <si>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</si>
  <si>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</si>
  <si>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</si>
  <si>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</si>
  <si>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</si>
  <si>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</si>
  <si>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</si>
  <si>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</si>
  <si>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</si>
  <si>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</si>
  <si>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</si>
  <si>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</si>
  <si>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</si>
  <si>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</si>
  <si>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</si>
  <si>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</si>
  <si>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</si>
  <si>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</si>
  <si>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</si>
  <si>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</si>
  <si>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</si>
  <si>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</si>
  <si>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</si>
  <si>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</si>
  <si>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</si>
  <si>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</si>
  <si>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</si>
  <si>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</si>
  <si>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</si>
  <si>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</si>
  <si>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</si>
  <si>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</si>
  <si>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</si>
  <si>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</si>
  <si>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</si>
  <si>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</si>
  <si>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</si>
  <si>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</si>
  <si>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</si>
  <si>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</si>
  <si>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</si>
  <si>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</si>
  <si>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</si>
  <si>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</si>
  <si>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</si>
  <si>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</si>
  <si>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</si>
  <si>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</si>
  <si>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</si>
  <si>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</si>
  <si>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</si>
  <si>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</si>
  <si>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</si>
  <si>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</si>
  <si>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</si>
  <si>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</si>
  <si>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</si>
  <si>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</si>
  <si>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</si>
  <si>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</si>
  <si>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</si>
  <si>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</si>
  <si>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para el Desarrollo Integral de la Familia del Municipio de Apaseo el Grande, Gto.</t>
  </si>
  <si>
    <t>Del 1 de Enero al 31 de Diciembre de 2024</t>
  </si>
  <si>
    <t>CUENTAS DE ORDEN PRESUPUESTARIO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</si>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</sst>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2514600</xdr:colOff>
      <xdr:row>46</xdr:row>
      <xdr:rowOff>9525</xdr:rowOff>
    </xdr:from>
    <xdr:to>
      <xdr:col>3</xdr:col>
      <xdr:colOff>375871</xdr:colOff>
      <xdr:row>54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365669E-321B-4C90-A7FD-49FECA1C88B0}"/>
            </a:ext>
          </a:extLst>
        </xdr:cNvPr>
        <xdr:cNvSpPr txBox="1"/>
      </xdr:nvSpPr>
      <xdr:spPr>
        <a:xfrm>
          <a:off x="3495675" y="68675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95250</xdr:colOff>
      <xdr:row>46</xdr:row>
      <xdr:rowOff>9525</xdr:rowOff>
    </xdr:from>
    <xdr:to>
      <xdr:col>1</xdr:col>
      <xdr:colOff>2433271</xdr:colOff>
      <xdr:row>54</xdr:row>
      <xdr:rowOff>9956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AC9D4F-735B-4179-A1B9-989CA3C336AA}"/>
            </a:ext>
          </a:extLst>
        </xdr:cNvPr>
        <xdr:cNvSpPr txBox="1"/>
      </xdr:nvSpPr>
      <xdr:spPr>
        <a:xfrm>
          <a:off x="95250" y="68675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3552825</xdr:colOff>
      <xdr:row>215</xdr:row>
      <xdr:rowOff>9525</xdr:rowOff>
    </xdr:from>
    <xdr:to>
      <xdr:col>3</xdr:col>
      <xdr:colOff>290146</xdr:colOff>
      <xdr:row>223</xdr:row>
      <xdr:rowOff>9956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C13F5A5-470E-4AFF-983D-C060A412F242}"/>
            </a:ext>
          </a:extLst>
        </xdr:cNvPr>
        <xdr:cNvSpPr txBox="1"/>
      </xdr:nvSpPr>
      <xdr:spPr>
        <a:xfrm>
          <a:off x="4219575" y="331089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1</xdr:col>
      <xdr:colOff>38100</xdr:colOff>
      <xdr:row>215</xdr:row>
      <xdr:rowOff>9525</xdr:rowOff>
    </xdr:from>
    <xdr:to>
      <xdr:col>1</xdr:col>
      <xdr:colOff>3357196</xdr:colOff>
      <xdr:row>223</xdr:row>
      <xdr:rowOff>9956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3E0D338-F4A5-45FB-AD36-2F8E0D27A545}"/>
            </a:ext>
          </a:extLst>
        </xdr:cNvPr>
        <xdr:cNvSpPr txBox="1"/>
      </xdr:nvSpPr>
      <xdr:spPr>
        <a:xfrm>
          <a:off x="704850" y="331089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4036219</xdr:colOff>
      <xdr:row>174</xdr:row>
      <xdr:rowOff>23812</xdr:rowOff>
    </xdr:from>
    <xdr:to>
      <xdr:col>4</xdr:col>
      <xdr:colOff>675909</xdr:colOff>
      <xdr:row>182</xdr:row>
      <xdr:rowOff>24243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641932E-E283-4AD3-BC73-01D0B18204AF}"/>
            </a:ext>
          </a:extLst>
        </xdr:cNvPr>
        <xdr:cNvSpPr txBox="1"/>
      </xdr:nvSpPr>
      <xdr:spPr>
        <a:xfrm>
          <a:off x="4702969" y="25265062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1</xdr:col>
      <xdr:colOff>11906</xdr:colOff>
      <xdr:row>174</xdr:row>
      <xdr:rowOff>0</xdr:rowOff>
    </xdr:from>
    <xdr:to>
      <xdr:col>1</xdr:col>
      <xdr:colOff>3331002</xdr:colOff>
      <xdr:row>182</xdr:row>
      <xdr:rowOff>431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80EFBF-7813-4832-A13D-6CEE3C6508A7}"/>
            </a:ext>
          </a:extLst>
        </xdr:cNvPr>
        <xdr:cNvSpPr txBox="1"/>
      </xdr:nvSpPr>
      <xdr:spPr>
        <a:xfrm>
          <a:off x="678656" y="252412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2</xdr:col>
      <xdr:colOff>109171</xdr:colOff>
      <xdr:row>39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D087A2D-CBDF-4FB4-BEB2-6DD1AE1D8281}"/>
            </a:ext>
          </a:extLst>
        </xdr:cNvPr>
        <xdr:cNvSpPr txBox="1"/>
      </xdr:nvSpPr>
      <xdr:spPr>
        <a:xfrm>
          <a:off x="666750" y="4810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2</xdr:col>
      <xdr:colOff>304800</xdr:colOff>
      <xdr:row>31</xdr:row>
      <xdr:rowOff>0</xdr:rowOff>
    </xdr:from>
    <xdr:to>
      <xdr:col>4</xdr:col>
      <xdr:colOff>985471</xdr:colOff>
      <xdr:row>39</xdr:row>
      <xdr:rowOff>431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F8ED0DF-1ADD-4240-B836-E3FF3BD98662}"/>
            </a:ext>
          </a:extLst>
        </xdr:cNvPr>
        <xdr:cNvSpPr txBox="1"/>
      </xdr:nvSpPr>
      <xdr:spPr>
        <a:xfrm>
          <a:off x="4181475" y="48101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652096</xdr:colOff>
      <xdr:row>148</xdr:row>
      <xdr:rowOff>7327</xdr:rowOff>
    </xdr:from>
    <xdr:to>
      <xdr:col>1</xdr:col>
      <xdr:colOff>3304442</xdr:colOff>
      <xdr:row>155</xdr:row>
      <xdr:rowOff>124988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F7046C9-71E9-43A4-A42F-FACD9B44BFE4}"/>
            </a:ext>
          </a:extLst>
        </xdr:cNvPr>
        <xdr:cNvSpPr txBox="1"/>
      </xdr:nvSpPr>
      <xdr:spPr>
        <a:xfrm>
          <a:off x="652096" y="22076019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3568212</xdr:colOff>
      <xdr:row>148</xdr:row>
      <xdr:rowOff>0</xdr:rowOff>
    </xdr:from>
    <xdr:to>
      <xdr:col>4</xdr:col>
      <xdr:colOff>542193</xdr:colOff>
      <xdr:row>155</xdr:row>
      <xdr:rowOff>117661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FD3BF3-7FB4-40F5-B224-53DB935FE293}"/>
            </a:ext>
          </a:extLst>
        </xdr:cNvPr>
        <xdr:cNvSpPr txBox="1"/>
      </xdr:nvSpPr>
      <xdr:spPr>
        <a:xfrm>
          <a:off x="4234962" y="22068692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3219450</xdr:colOff>
      <xdr:row>23</xdr:row>
      <xdr:rowOff>95250</xdr:rowOff>
    </xdr:from>
    <xdr:to>
      <xdr:col>4</xdr:col>
      <xdr:colOff>385396</xdr:colOff>
      <xdr:row>31</xdr:row>
      <xdr:rowOff>95681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E413770-DE5E-47BF-B823-D4F7EC6750CC}"/>
            </a:ext>
          </a:extLst>
        </xdr:cNvPr>
        <xdr:cNvSpPr txBox="1"/>
      </xdr:nvSpPr>
      <xdr:spPr>
        <a:xfrm>
          <a:off x="3438525" y="38100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  <xdr:twoCellAnchor>
    <xdr:from>
      <xdr:col>0</xdr:col>
      <xdr:colOff>47625</xdr:colOff>
      <xdr:row>23</xdr:row>
      <xdr:rowOff>76200</xdr:rowOff>
    </xdr:from>
    <xdr:to>
      <xdr:col>1</xdr:col>
      <xdr:colOff>3147646</xdr:colOff>
      <xdr:row>31</xdr:row>
      <xdr:rowOff>76631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501F38A-2149-4154-B0C0-93DF0FE96BE7}"/>
            </a:ext>
          </a:extLst>
        </xdr:cNvPr>
        <xdr:cNvSpPr txBox="1"/>
      </xdr:nvSpPr>
      <xdr:spPr>
        <a:xfrm>
          <a:off x="47625" y="37909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</xdr:row>
      <xdr:rowOff>0</xdr:rowOff>
    </xdr:from>
    <xdr:to>
      <xdr:col>1</xdr:col>
      <xdr:colOff>3138121</xdr:colOff>
      <xdr:row>51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1C7BD47-0EAE-42B5-9CB8-F6683CFC87BB}"/>
            </a:ext>
          </a:extLst>
        </xdr:cNvPr>
        <xdr:cNvSpPr txBox="1"/>
      </xdr:nvSpPr>
      <xdr:spPr>
        <a:xfrm>
          <a:off x="66675" y="656272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3228975</xdr:colOff>
      <xdr:row>43</xdr:row>
      <xdr:rowOff>9525</xdr:rowOff>
    </xdr:from>
    <xdr:to>
      <xdr:col>4</xdr:col>
      <xdr:colOff>461596</xdr:colOff>
      <xdr:row>51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0E86FEA-34E5-492D-91EC-5AA64787FC09}"/>
            </a:ext>
          </a:extLst>
        </xdr:cNvPr>
        <xdr:cNvSpPr txBox="1"/>
      </xdr:nvSpPr>
      <xdr:spPr>
        <a:xfrm>
          <a:off x="3476625" y="657225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3319096</xdr:colOff>
      <xdr:row>67</xdr:row>
      <xdr:rowOff>431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1D0A95-879E-4387-B2A4-E95C50F11493}"/>
            </a:ext>
          </a:extLst>
        </xdr:cNvPr>
        <xdr:cNvSpPr txBox="1"/>
      </xdr:nvSpPr>
      <xdr:spPr>
        <a:xfrm>
          <a:off x="666750" y="8715375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AUTORIZÓ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ING. ALFREDO ALEJANDRO</a:t>
          </a:r>
          <a:r>
            <a:rPr lang="es-MX" sz="1100" kern="1200" baseline="0"/>
            <a:t> RODRÍGUEZ HERRERA</a:t>
          </a:r>
        </a:p>
        <a:p>
          <a:pPr algn="ctr"/>
          <a:r>
            <a:rPr lang="es-MX" sz="1100" kern="1200" baseline="0"/>
            <a:t>DIRECTOR GENERAL</a:t>
          </a:r>
          <a:endParaRPr lang="es-MX" sz="1100" kern="1200"/>
        </a:p>
      </xdr:txBody>
    </xdr:sp>
    <xdr:clientData/>
  </xdr:twoCellAnchor>
  <xdr:twoCellAnchor>
    <xdr:from>
      <xdr:col>1</xdr:col>
      <xdr:colOff>3524250</xdr:colOff>
      <xdr:row>59</xdr:row>
      <xdr:rowOff>9525</xdr:rowOff>
    </xdr:from>
    <xdr:to>
      <xdr:col>3</xdr:col>
      <xdr:colOff>1109296</xdr:colOff>
      <xdr:row>67</xdr:row>
      <xdr:rowOff>9956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07E501F-E537-48FF-BF29-8308262E4B40}"/>
            </a:ext>
          </a:extLst>
        </xdr:cNvPr>
        <xdr:cNvSpPr txBox="1"/>
      </xdr:nvSpPr>
      <xdr:spPr>
        <a:xfrm>
          <a:off x="4191000" y="8724900"/>
          <a:ext cx="3319096" cy="1143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kern="1200"/>
            <a:t>REVISÓ</a:t>
          </a:r>
        </a:p>
        <a:p>
          <a:pPr algn="ctr"/>
          <a:endParaRPr lang="es-MX" sz="1100" kern="1200"/>
        </a:p>
        <a:p>
          <a:pPr algn="ctr"/>
          <a:endParaRPr lang="es-MX" sz="1100" kern="1200"/>
        </a:p>
        <a:p>
          <a:pPr algn="ctr"/>
          <a:r>
            <a:rPr lang="es-MX" sz="1100" kern="1200"/>
            <a:t>_______________________________________</a:t>
          </a:r>
        </a:p>
        <a:p>
          <a:pPr algn="ctr"/>
          <a:r>
            <a:rPr lang="es-MX" sz="1100" kern="1200"/>
            <a:t>C.P.</a:t>
          </a:r>
          <a:r>
            <a:rPr lang="es-MX" sz="1100" kern="1200" baseline="0"/>
            <a:t> GENOVEVA ALEJANDRA GUERRERO FLORES</a:t>
          </a:r>
        </a:p>
        <a:p>
          <a:pPr algn="ctr"/>
          <a:r>
            <a:rPr lang="es-MX" sz="1100" kern="1200" baseline="0"/>
            <a:t>CONTADORA GENERAL</a:t>
          </a:r>
          <a:endParaRPr lang="es-MX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="160" zoomScaleNormal="160" zoomScaleSheetLayoutView="100" workbookViewId="0">
      <pane ySplit="5" topLeftCell="A6" activePane="bottomLeft" state="frozen"/>
      <selection activeCell="A14" sqref="A14:B14"/>
      <selection pane="bottomLeft" activeCell="D11" sqref="D1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0.7109375" style="1" bestFit="1" customWidth="1"/>
    <col min="4" max="16384" width="12.85546875" style="1"/>
  </cols>
  <sheetData>
    <row r="1" spans="1:4" ht="16.149999999999999" customHeight="1" x14ac:dyDescent="0.2">
      <c r="A1" s="160" t="s">
        <v>599</v>
      </c>
      <c r="B1" s="161"/>
      <c r="C1" s="115" t="s">
        <v>494</v>
      </c>
      <c r="D1" s="116">
        <v>2024</v>
      </c>
    </row>
    <row r="2" spans="1:4" ht="16.149999999999999" customHeight="1" x14ac:dyDescent="0.2">
      <c r="A2" s="162" t="s">
        <v>493</v>
      </c>
      <c r="B2" s="163"/>
      <c r="C2" s="10" t="s">
        <v>495</v>
      </c>
      <c r="D2" s="117" t="s">
        <v>602</v>
      </c>
    </row>
    <row r="3" spans="1:4" ht="16.149999999999999" customHeight="1" x14ac:dyDescent="0.2">
      <c r="A3" s="164" t="s">
        <v>600</v>
      </c>
      <c r="B3" s="165"/>
      <c r="C3" s="10" t="s">
        <v>496</v>
      </c>
      <c r="D3" s="118">
        <v>4</v>
      </c>
    </row>
    <row r="4" spans="1:4" ht="16.149999999999999" customHeight="1" x14ac:dyDescent="0.2">
      <c r="A4" s="166" t="s">
        <v>514</v>
      </c>
      <c r="B4" s="167"/>
      <c r="C4" s="167"/>
      <c r="D4" s="16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555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583</v>
      </c>
    </row>
    <row r="26" spans="1:2" x14ac:dyDescent="0.2">
      <c r="A26" s="36" t="s">
        <v>585</v>
      </c>
      <c r="B26" s="37" t="s">
        <v>586</v>
      </c>
    </row>
    <row r="27" spans="1:2" x14ac:dyDescent="0.2">
      <c r="A27" s="36" t="s">
        <v>584</v>
      </c>
      <c r="B27" s="37" t="s">
        <v>587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591</v>
      </c>
    </row>
    <row r="31" spans="1:2" x14ac:dyDescent="0.2">
      <c r="A31" s="36" t="s">
        <v>27</v>
      </c>
      <c r="B31" s="37" t="s">
        <v>592</v>
      </c>
    </row>
    <row r="32" spans="1:2" x14ac:dyDescent="0.2">
      <c r="A32" s="36" t="s">
        <v>38</v>
      </c>
      <c r="B32" s="37" t="s">
        <v>593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515</v>
      </c>
    </row>
    <row r="41" spans="1:2" x14ac:dyDescent="0.2">
      <c r="A41" s="4"/>
      <c r="B41" s="37" t="s">
        <v>553</v>
      </c>
    </row>
    <row r="42" spans="1:2" x14ac:dyDescent="0.2">
      <c r="A42" s="4"/>
      <c r="B42" s="37" t="s">
        <v>554</v>
      </c>
    </row>
    <row r="43" spans="1:2" ht="12" thickBot="1" x14ac:dyDescent="0.25">
      <c r="A43" s="8"/>
      <c r="B43" s="9"/>
    </row>
    <row r="45" spans="1:2" x14ac:dyDescent="0.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4" sqref="E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3" t="s">
        <v>599</v>
      </c>
      <c r="B1" s="163"/>
      <c r="C1" s="163"/>
      <c r="D1" s="10" t="s">
        <v>497</v>
      </c>
      <c r="E1" s="19">
        <v>2024</v>
      </c>
    </row>
    <row r="2" spans="1:5" s="11" customFormat="1" ht="18.95" customHeight="1" x14ac:dyDescent="0.25">
      <c r="A2" s="163" t="s">
        <v>501</v>
      </c>
      <c r="B2" s="163"/>
      <c r="C2" s="163"/>
      <c r="D2" s="10" t="s">
        <v>498</v>
      </c>
      <c r="E2" s="19" t="s">
        <v>602</v>
      </c>
    </row>
    <row r="3" spans="1:5" s="11" customFormat="1" ht="18.95" customHeight="1" x14ac:dyDescent="0.25">
      <c r="A3" s="163" t="s">
        <v>600</v>
      </c>
      <c r="B3" s="163"/>
      <c r="C3" s="163"/>
      <c r="D3" s="10" t="s">
        <v>499</v>
      </c>
      <c r="E3" s="19">
        <v>4</v>
      </c>
    </row>
    <row r="4" spans="1:5" s="11" customFormat="1" ht="18.95" customHeight="1" x14ac:dyDescent="0.25">
      <c r="A4" s="163" t="s">
        <v>514</v>
      </c>
      <c r="B4" s="163"/>
      <c r="C4" s="163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557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595</v>
      </c>
    </row>
    <row r="9" spans="1:5" x14ac:dyDescent="0.2">
      <c r="A9" s="120">
        <v>4000</v>
      </c>
      <c r="B9" s="119" t="s">
        <v>555</v>
      </c>
      <c r="C9" s="121">
        <f>SUM(C10+C57+C69)</f>
        <v>19033136.410000004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1949972.14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1949972.14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1949972.14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16781883.850000001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16781883.850000001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16781883.850000001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301280.42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301280.42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301280.42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556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595</v>
      </c>
    </row>
    <row r="94" spans="1:5" x14ac:dyDescent="0.2">
      <c r="A94" s="123">
        <v>5000</v>
      </c>
      <c r="B94" s="119" t="s">
        <v>276</v>
      </c>
      <c r="C94" s="121">
        <f>C95+C123+C156+C166+C181+C210</f>
        <v>17993118.659999996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17083403.439999998</v>
      </c>
      <c r="D95" s="124">
        <f>C95/$C$94</f>
        <v>0.94944093699429877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14315865.969999999</v>
      </c>
      <c r="D96" s="124">
        <f t="shared" ref="D96:D159" si="0">C96/$C$94</f>
        <v>0.79563005393974329</v>
      </c>
      <c r="E96" s="42"/>
    </row>
    <row r="97" spans="1:5" x14ac:dyDescent="0.2">
      <c r="A97" s="44">
        <v>5111</v>
      </c>
      <c r="B97" s="42" t="s">
        <v>279</v>
      </c>
      <c r="C97" s="45">
        <v>7386271.4800000004</v>
      </c>
      <c r="D97" s="46">
        <f t="shared" si="0"/>
        <v>0.41050535038265579</v>
      </c>
      <c r="E97" s="42"/>
    </row>
    <row r="98" spans="1:5" x14ac:dyDescent="0.2">
      <c r="A98" s="44">
        <v>5112</v>
      </c>
      <c r="B98" s="42" t="s">
        <v>280</v>
      </c>
      <c r="C98" s="45">
        <v>1102029.3799999999</v>
      </c>
      <c r="D98" s="46">
        <f t="shared" si="0"/>
        <v>6.124726907125283E-2</v>
      </c>
      <c r="E98" s="42"/>
    </row>
    <row r="99" spans="1:5" x14ac:dyDescent="0.2">
      <c r="A99" s="44">
        <v>5113</v>
      </c>
      <c r="B99" s="42" t="s">
        <v>281</v>
      </c>
      <c r="C99" s="45">
        <v>1422150.29</v>
      </c>
      <c r="D99" s="46">
        <f t="shared" si="0"/>
        <v>7.9038565624620874E-2</v>
      </c>
      <c r="E99" s="42"/>
    </row>
    <row r="100" spans="1:5" x14ac:dyDescent="0.2">
      <c r="A100" s="44">
        <v>5114</v>
      </c>
      <c r="B100" s="42" t="s">
        <v>282</v>
      </c>
      <c r="C100" s="45">
        <v>1762897.69</v>
      </c>
      <c r="D100" s="46">
        <f t="shared" si="0"/>
        <v>9.7976216536550101E-2</v>
      </c>
      <c r="E100" s="42"/>
    </row>
    <row r="101" spans="1:5" x14ac:dyDescent="0.2">
      <c r="A101" s="44">
        <v>5115</v>
      </c>
      <c r="B101" s="42" t="s">
        <v>283</v>
      </c>
      <c r="C101" s="45">
        <v>2642517.13</v>
      </c>
      <c r="D101" s="46">
        <f t="shared" si="0"/>
        <v>0.14686265232466378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1344599.34</v>
      </c>
      <c r="D103" s="124">
        <f t="shared" si="0"/>
        <v>7.4728531801946135E-2</v>
      </c>
      <c r="E103" s="42"/>
    </row>
    <row r="104" spans="1:5" x14ac:dyDescent="0.2">
      <c r="A104" s="44">
        <v>5121</v>
      </c>
      <c r="B104" s="42" t="s">
        <v>286</v>
      </c>
      <c r="C104" s="45">
        <v>173416.48</v>
      </c>
      <c r="D104" s="46">
        <f t="shared" si="0"/>
        <v>9.6379334387160683E-3</v>
      </c>
      <c r="E104" s="42"/>
    </row>
    <row r="105" spans="1:5" x14ac:dyDescent="0.2">
      <c r="A105" s="44">
        <v>5122</v>
      </c>
      <c r="B105" s="42" t="s">
        <v>287</v>
      </c>
      <c r="C105" s="45">
        <v>288495.90000000002</v>
      </c>
      <c r="D105" s="46">
        <f t="shared" si="0"/>
        <v>1.6033679622274002E-2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218766.66</v>
      </c>
      <c r="D107" s="46">
        <f t="shared" si="0"/>
        <v>1.21583514305574E-2</v>
      </c>
      <c r="E107" s="42"/>
    </row>
    <row r="108" spans="1:5" x14ac:dyDescent="0.2">
      <c r="A108" s="44">
        <v>5125</v>
      </c>
      <c r="B108" s="42" t="s">
        <v>290</v>
      </c>
      <c r="C108" s="45">
        <v>38760.9</v>
      </c>
      <c r="D108" s="46">
        <f t="shared" si="0"/>
        <v>2.1542068794426551E-3</v>
      </c>
      <c r="E108" s="42"/>
    </row>
    <row r="109" spans="1:5" x14ac:dyDescent="0.2">
      <c r="A109" s="44">
        <v>5126</v>
      </c>
      <c r="B109" s="42" t="s">
        <v>291</v>
      </c>
      <c r="C109" s="45">
        <v>502405.61</v>
      </c>
      <c r="D109" s="46">
        <f t="shared" si="0"/>
        <v>2.7922097302502873E-2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122753.79</v>
      </c>
      <c r="D112" s="46">
        <f t="shared" si="0"/>
        <v>6.8222631284531312E-3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1422938.1300000001</v>
      </c>
      <c r="D113" s="124">
        <f t="shared" si="0"/>
        <v>7.9082351252609387E-2</v>
      </c>
      <c r="E113" s="42"/>
    </row>
    <row r="114" spans="1:5" x14ac:dyDescent="0.2">
      <c r="A114" s="44">
        <v>5131</v>
      </c>
      <c r="B114" s="42" t="s">
        <v>296</v>
      </c>
      <c r="C114" s="45">
        <v>138160.75</v>
      </c>
      <c r="D114" s="46">
        <f t="shared" si="0"/>
        <v>7.6785326996782017E-3</v>
      </c>
      <c r="E114" s="42"/>
    </row>
    <row r="115" spans="1:5" x14ac:dyDescent="0.2">
      <c r="A115" s="44">
        <v>5132</v>
      </c>
      <c r="B115" s="42" t="s">
        <v>297</v>
      </c>
      <c r="C115" s="45">
        <v>35148.949999999997</v>
      </c>
      <c r="D115" s="46">
        <f t="shared" si="0"/>
        <v>1.9534662480795314E-3</v>
      </c>
      <c r="E115" s="42"/>
    </row>
    <row r="116" spans="1:5" x14ac:dyDescent="0.2">
      <c r="A116" s="44">
        <v>5133</v>
      </c>
      <c r="B116" s="42" t="s">
        <v>298</v>
      </c>
      <c r="C116" s="45">
        <v>36604.49</v>
      </c>
      <c r="D116" s="46">
        <f t="shared" si="0"/>
        <v>2.0343605070184097E-3</v>
      </c>
      <c r="E116" s="42"/>
    </row>
    <row r="117" spans="1:5" x14ac:dyDescent="0.2">
      <c r="A117" s="44">
        <v>5134</v>
      </c>
      <c r="B117" s="42" t="s">
        <v>299</v>
      </c>
      <c r="C117" s="45">
        <v>138764.20000000001</v>
      </c>
      <c r="D117" s="46">
        <f t="shared" si="0"/>
        <v>7.7120705210755296E-3</v>
      </c>
      <c r="E117" s="42"/>
    </row>
    <row r="118" spans="1:5" x14ac:dyDescent="0.2">
      <c r="A118" s="44">
        <v>5135</v>
      </c>
      <c r="B118" s="42" t="s">
        <v>300</v>
      </c>
      <c r="C118" s="45">
        <v>494277.95</v>
      </c>
      <c r="D118" s="46">
        <f t="shared" si="0"/>
        <v>2.7470387948856007E-2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12365</v>
      </c>
      <c r="D120" s="46">
        <f t="shared" si="0"/>
        <v>6.8720716145157694E-4</v>
      </c>
      <c r="E120" s="42"/>
    </row>
    <row r="121" spans="1:5" x14ac:dyDescent="0.2">
      <c r="A121" s="44">
        <v>5138</v>
      </c>
      <c r="B121" s="42" t="s">
        <v>303</v>
      </c>
      <c r="C121" s="45">
        <v>236764.81</v>
      </c>
      <c r="D121" s="46">
        <f t="shared" si="0"/>
        <v>1.3158631056346296E-2</v>
      </c>
      <c r="E121" s="42"/>
    </row>
    <row r="122" spans="1:5" x14ac:dyDescent="0.2">
      <c r="A122" s="44">
        <v>5139</v>
      </c>
      <c r="B122" s="42" t="s">
        <v>304</v>
      </c>
      <c r="C122" s="45">
        <v>330851.98</v>
      </c>
      <c r="D122" s="46">
        <f t="shared" si="0"/>
        <v>1.8387695110103835E-2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411286.11</v>
      </c>
      <c r="D123" s="124">
        <f t="shared" si="0"/>
        <v>2.2857966857869876E-2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411286.11</v>
      </c>
      <c r="D133" s="124">
        <f t="shared" si="0"/>
        <v>2.2857966857869876E-2</v>
      </c>
      <c r="E133" s="42"/>
    </row>
    <row r="134" spans="1:5" x14ac:dyDescent="0.2">
      <c r="A134" s="44">
        <v>5241</v>
      </c>
      <c r="B134" s="42" t="s">
        <v>314</v>
      </c>
      <c r="C134" s="45">
        <v>387286.11</v>
      </c>
      <c r="D134" s="46">
        <f t="shared" si="0"/>
        <v>2.1524123600705474E-2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24000</v>
      </c>
      <c r="D136" s="46">
        <f t="shared" si="0"/>
        <v>1.3338432571644034E-3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221780.53</v>
      </c>
      <c r="D156" s="124">
        <f t="shared" si="0"/>
        <v>1.2325852687951987E-2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221780.53</v>
      </c>
      <c r="D163" s="124">
        <f t="shared" si="1"/>
        <v>1.2325852687951987E-2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221780.53</v>
      </c>
      <c r="D165" s="46">
        <f t="shared" si="1"/>
        <v>1.2325852687951987E-2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276648.58</v>
      </c>
      <c r="D181" s="124">
        <f t="shared" si="1"/>
        <v>1.5375243459879459E-2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276648.58</v>
      </c>
      <c r="D182" s="124">
        <f t="shared" si="1"/>
        <v>1.5375243459879459E-2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54881.57</v>
      </c>
      <c r="D185" s="46">
        <f t="shared" si="1"/>
        <v>3.0501421702956752E-3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215234.19</v>
      </c>
      <c r="D187" s="46">
        <f t="shared" si="1"/>
        <v>1.1962028043447585E-2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6532.82</v>
      </c>
      <c r="D189" s="46">
        <f t="shared" si="1"/>
        <v>3.6307324613619823E-4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zoomScale="80" zoomScaleNormal="80" workbookViewId="0">
      <selection activeCell="H3" sqref="H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69" t="s">
        <v>599</v>
      </c>
      <c r="B1" s="170"/>
      <c r="C1" s="170"/>
      <c r="D1" s="170"/>
      <c r="E1" s="170"/>
      <c r="F1" s="170"/>
      <c r="G1" s="10" t="s">
        <v>497</v>
      </c>
      <c r="H1" s="19">
        <v>2024</v>
      </c>
    </row>
    <row r="2" spans="1:8" s="11" customFormat="1" ht="18.95" customHeight="1" x14ac:dyDescent="0.25">
      <c r="A2" s="169" t="s">
        <v>500</v>
      </c>
      <c r="B2" s="170"/>
      <c r="C2" s="170"/>
      <c r="D2" s="170"/>
      <c r="E2" s="170"/>
      <c r="F2" s="170"/>
      <c r="G2" s="10" t="s">
        <v>498</v>
      </c>
      <c r="H2" s="19" t="s">
        <v>602</v>
      </c>
    </row>
    <row r="3" spans="1:8" s="11" customFormat="1" ht="18.95" customHeight="1" x14ac:dyDescent="0.25">
      <c r="A3" s="169" t="s">
        <v>600</v>
      </c>
      <c r="B3" s="170"/>
      <c r="C3" s="170"/>
      <c r="D3" s="170"/>
      <c r="E3" s="170"/>
      <c r="F3" s="170"/>
      <c r="G3" s="10" t="s">
        <v>499</v>
      </c>
      <c r="H3" s="19">
        <v>4</v>
      </c>
    </row>
    <row r="4" spans="1:8" s="11" customFormat="1" ht="18.95" customHeight="1" x14ac:dyDescent="0.25">
      <c r="A4" s="169" t="s">
        <v>514</v>
      </c>
      <c r="B4" s="170"/>
      <c r="C4" s="170"/>
      <c r="D4" s="170"/>
      <c r="E4" s="170"/>
      <c r="F4" s="170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-100717.3</v>
      </c>
      <c r="D15" s="18">
        <v>-100717.3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61242.42</v>
      </c>
      <c r="D20" s="18">
        <v>61242.42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11307.53</v>
      </c>
      <c r="D21" s="18">
        <v>11307.53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212128.1</v>
      </c>
      <c r="D23" s="18">
        <v>212128.1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558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559</v>
      </c>
      <c r="G55" s="15" t="s">
        <v>560</v>
      </c>
      <c r="H55" s="15" t="s">
        <v>99</v>
      </c>
      <c r="I55" s="15" t="s">
        <v>561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4892356.93</v>
      </c>
      <c r="D56" s="18">
        <f>SUM(D57:D63)</f>
        <v>109763.14</v>
      </c>
      <c r="E56" s="18">
        <f>SUM(E57:E63)</f>
        <v>-1006162.12</v>
      </c>
    </row>
    <row r="57" spans="1:10" x14ac:dyDescent="0.2">
      <c r="A57" s="16">
        <v>1231</v>
      </c>
      <c r="B57" s="14" t="s">
        <v>149</v>
      </c>
      <c r="C57" s="18">
        <v>419827.5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1097631.3999999999</v>
      </c>
      <c r="D59" s="18">
        <v>54881.57</v>
      </c>
      <c r="E59" s="18">
        <v>-503081.06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3374898.03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54881.57</v>
      </c>
      <c r="E63" s="18">
        <v>-503081.06</v>
      </c>
    </row>
    <row r="64" spans="1:10" x14ac:dyDescent="0.2">
      <c r="A64" s="16">
        <v>1240</v>
      </c>
      <c r="B64" s="14" t="s">
        <v>156</v>
      </c>
      <c r="C64" s="18">
        <f>SUM(C65:C72)</f>
        <v>3269753.5799999996</v>
      </c>
      <c r="D64" s="18">
        <f t="shared" ref="D64:E64" si="0">SUM(D65:D72)</f>
        <v>215234.19</v>
      </c>
      <c r="E64" s="18">
        <f t="shared" si="0"/>
        <v>2134375.12</v>
      </c>
    </row>
    <row r="65" spans="1:9" x14ac:dyDescent="0.2">
      <c r="A65" s="16">
        <v>1241</v>
      </c>
      <c r="B65" s="14" t="s">
        <v>157</v>
      </c>
      <c r="C65" s="18">
        <v>645740</v>
      </c>
      <c r="D65" s="18">
        <v>37919.5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231937.96</v>
      </c>
      <c r="D66" s="18">
        <v>28952.32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184370.55</v>
      </c>
      <c r="D67" s="18">
        <v>10815.22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2067427.96</v>
      </c>
      <c r="D68" s="18">
        <v>125899.44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2134375.12</v>
      </c>
    </row>
    <row r="70" spans="1:9" x14ac:dyDescent="0.2">
      <c r="A70" s="16">
        <v>1246</v>
      </c>
      <c r="B70" s="14" t="s">
        <v>162</v>
      </c>
      <c r="C70" s="18">
        <v>140277.10999999999</v>
      </c>
      <c r="D70" s="18">
        <v>11647.71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562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72771</v>
      </c>
      <c r="D76" s="18">
        <f>SUM(D77:D81)</f>
        <v>6532.82</v>
      </c>
      <c r="E76" s="18">
        <f>SUM(E77:E81)</f>
        <v>66321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72771</v>
      </c>
      <c r="D80" s="18">
        <v>6532.82</v>
      </c>
      <c r="E80" s="18">
        <v>66321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582</v>
      </c>
    </row>
    <row r="110" spans="1:8" x14ac:dyDescent="0.2">
      <c r="A110" s="16">
        <v>2110</v>
      </c>
      <c r="B110" s="14" t="s">
        <v>188</v>
      </c>
      <c r="C110" s="18">
        <f>SUM(C111:C119)</f>
        <v>1281911.9900000002</v>
      </c>
      <c r="D110" s="18">
        <f>SUM(D111:D119)</f>
        <v>1281911.9900000002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-301457.57</v>
      </c>
      <c r="D111" s="18">
        <f>C111</f>
        <v>-301457.57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779.4</v>
      </c>
      <c r="D112" s="18">
        <f t="shared" ref="D112:D119" si="1">C112</f>
        <v>779.4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1226266.58</v>
      </c>
      <c r="D117" s="18">
        <f t="shared" si="1"/>
        <v>1226266.58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356323.58</v>
      </c>
      <c r="D119" s="18">
        <f t="shared" si="1"/>
        <v>356323.58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565</v>
      </c>
      <c r="C144" s="18">
        <f>SUM(C145:C147)</f>
        <v>0</v>
      </c>
    </row>
    <row r="145" spans="1:5" x14ac:dyDescent="0.2">
      <c r="A145" s="16">
        <v>2151</v>
      </c>
      <c r="B145" s="14" t="s">
        <v>566</v>
      </c>
      <c r="C145" s="18">
        <v>0</v>
      </c>
    </row>
    <row r="146" spans="1:5" x14ac:dyDescent="0.2">
      <c r="A146" s="16">
        <v>2152</v>
      </c>
      <c r="B146" s="14" t="s">
        <v>567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568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569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570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571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572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573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574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575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576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577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578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579</v>
      </c>
      <c r="C167" s="130">
        <f>SUM(C168:C170)</f>
        <v>5470.02</v>
      </c>
      <c r="D167" s="129"/>
      <c r="E167" s="129"/>
    </row>
    <row r="168" spans="1:5" x14ac:dyDescent="0.2">
      <c r="A168" s="128">
        <v>2191</v>
      </c>
      <c r="B168" s="129" t="s">
        <v>580</v>
      </c>
      <c r="C168" s="130">
        <v>5470.02</v>
      </c>
      <c r="D168" s="129"/>
      <c r="E168" s="129"/>
    </row>
    <row r="169" spans="1:5" x14ac:dyDescent="0.2">
      <c r="A169" s="128">
        <v>2192</v>
      </c>
      <c r="B169" s="129" t="s">
        <v>581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516</v>
      </c>
      <c r="C173" s="129"/>
      <c r="D173" s="129"/>
      <c r="E173" s="129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E3" sqref="E3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1" t="s">
        <v>599</v>
      </c>
      <c r="B1" s="171"/>
      <c r="C1" s="171"/>
      <c r="D1" s="21" t="s">
        <v>497</v>
      </c>
      <c r="E1" s="22">
        <v>2024</v>
      </c>
    </row>
    <row r="2" spans="1:5" ht="18.95" customHeight="1" x14ac:dyDescent="0.2">
      <c r="A2" s="171" t="s">
        <v>502</v>
      </c>
      <c r="B2" s="171"/>
      <c r="C2" s="171"/>
      <c r="D2" s="21" t="s">
        <v>498</v>
      </c>
      <c r="E2" s="22" t="s">
        <v>602</v>
      </c>
    </row>
    <row r="3" spans="1:5" ht="18.95" customHeight="1" x14ac:dyDescent="0.2">
      <c r="A3" s="171" t="s">
        <v>600</v>
      </c>
      <c r="B3" s="171"/>
      <c r="C3" s="171"/>
      <c r="D3" s="21" t="s">
        <v>499</v>
      </c>
      <c r="E3" s="22">
        <v>4</v>
      </c>
    </row>
    <row r="4" spans="1:5" ht="18.95" customHeight="1" x14ac:dyDescent="0.2">
      <c r="A4" s="171" t="s">
        <v>514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1560119.94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1040017.75</v>
      </c>
    </row>
    <row r="16" spans="1:5" x14ac:dyDescent="0.2">
      <c r="A16" s="27">
        <v>3220</v>
      </c>
      <c r="B16" s="23" t="s">
        <v>387</v>
      </c>
      <c r="C16" s="28">
        <v>3804728.27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="130" zoomScaleNormal="130" workbookViewId="0">
      <selection activeCell="E3" sqref="E3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1" t="s">
        <v>599</v>
      </c>
      <c r="B1" s="171"/>
      <c r="C1" s="171"/>
      <c r="D1" s="21" t="s">
        <v>497</v>
      </c>
      <c r="E1" s="22">
        <v>2024</v>
      </c>
    </row>
    <row r="2" spans="1:5" s="29" customFormat="1" ht="18.95" customHeight="1" x14ac:dyDescent="0.25">
      <c r="A2" s="171" t="s">
        <v>503</v>
      </c>
      <c r="B2" s="171"/>
      <c r="C2" s="171"/>
      <c r="D2" s="21" t="s">
        <v>498</v>
      </c>
      <c r="E2" s="22" t="s">
        <v>602</v>
      </c>
    </row>
    <row r="3" spans="1:5" s="29" customFormat="1" ht="18.95" customHeight="1" x14ac:dyDescent="0.25">
      <c r="A3" s="171" t="s">
        <v>600</v>
      </c>
      <c r="B3" s="171"/>
      <c r="C3" s="171"/>
      <c r="D3" s="21" t="s">
        <v>499</v>
      </c>
      <c r="E3" s="22">
        <v>4</v>
      </c>
    </row>
    <row r="4" spans="1:5" s="29" customFormat="1" ht="18.95" customHeight="1" x14ac:dyDescent="0.25">
      <c r="A4" s="171" t="s">
        <v>514</v>
      </c>
      <c r="B4" s="171"/>
      <c r="C4" s="171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1977182.89</v>
      </c>
      <c r="D10" s="28">
        <v>1400001.22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517</v>
      </c>
      <c r="C16" s="84">
        <f>SUM(C9:C15)</f>
        <v>1977182.89</v>
      </c>
      <c r="D16" s="84">
        <f>SUM(D9:D15)</f>
        <v>1400001.22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989603.79</v>
      </c>
      <c r="D29" s="84">
        <f>SUM(D30:D37)</f>
        <v>140956.38</v>
      </c>
    </row>
    <row r="30" spans="1:4" x14ac:dyDescent="0.2">
      <c r="A30" s="27">
        <v>1241</v>
      </c>
      <c r="B30" s="23" t="s">
        <v>157</v>
      </c>
      <c r="C30" s="28">
        <v>97116.04</v>
      </c>
      <c r="D30" s="28">
        <v>7920</v>
      </c>
    </row>
    <row r="31" spans="1:4" x14ac:dyDescent="0.2">
      <c r="A31" s="27">
        <v>1242</v>
      </c>
      <c r="B31" s="23" t="s">
        <v>158</v>
      </c>
      <c r="C31" s="28">
        <v>14998</v>
      </c>
      <c r="D31" s="28">
        <v>7125.07</v>
      </c>
    </row>
    <row r="32" spans="1:4" x14ac:dyDescent="0.2">
      <c r="A32" s="27">
        <v>1243</v>
      </c>
      <c r="B32" s="23" t="s">
        <v>159</v>
      </c>
      <c r="C32" s="28">
        <v>134889.75</v>
      </c>
      <c r="D32" s="28">
        <v>28865.8</v>
      </c>
    </row>
    <row r="33" spans="1:5" x14ac:dyDescent="0.2">
      <c r="A33" s="27">
        <v>1244</v>
      </c>
      <c r="B33" s="23" t="s">
        <v>160</v>
      </c>
      <c r="C33" s="28">
        <v>742600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97045.51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518</v>
      </c>
      <c r="C44" s="84">
        <f>C21+C29+C38</f>
        <v>989603.79</v>
      </c>
      <c r="D44" s="84">
        <f>D21+D29+D38</f>
        <v>140956.38</v>
      </c>
    </row>
    <row r="46" spans="1:5" x14ac:dyDescent="0.2">
      <c r="A46" s="25" t="s">
        <v>590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519</v>
      </c>
      <c r="C48" s="84">
        <v>1040017.75</v>
      </c>
      <c r="D48" s="84">
        <v>1301242.92</v>
      </c>
    </row>
    <row r="49" spans="1:4" x14ac:dyDescent="0.2">
      <c r="A49" s="27"/>
      <c r="B49" s="85" t="s">
        <v>508</v>
      </c>
      <c r="C49" s="84">
        <f>C54+C66+C94+C97+C50</f>
        <v>276648.58</v>
      </c>
      <c r="D49" s="84">
        <f>D54+D66+D94+D97+D50</f>
        <v>163325.83000000002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538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512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276648.58</v>
      </c>
      <c r="D66" s="84">
        <f>D67+D76+D79+D85</f>
        <v>163325.83000000002</v>
      </c>
    </row>
    <row r="67" spans="1:4" x14ac:dyDescent="0.2">
      <c r="A67" s="27">
        <v>5510</v>
      </c>
      <c r="B67" s="23" t="s">
        <v>357</v>
      </c>
      <c r="C67" s="28">
        <f>SUM(C68:C75)</f>
        <v>276648.58</v>
      </c>
      <c r="D67" s="28">
        <f>SUM(D68:D75)</f>
        <v>163325.83000000002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54881.57</v>
      </c>
      <c r="D70" s="28">
        <v>54881.57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215234.19</v>
      </c>
      <c r="D72" s="28">
        <v>101167.16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6532.82</v>
      </c>
      <c r="D74" s="28">
        <v>7277.1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520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521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522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523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524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525</v>
      </c>
      <c r="C102" s="28">
        <v>0</v>
      </c>
      <c r="D102" s="28">
        <v>0</v>
      </c>
    </row>
    <row r="103" spans="1:4" x14ac:dyDescent="0.2">
      <c r="A103" s="27"/>
      <c r="B103" s="85" t="s">
        <v>526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539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540</v>
      </c>
      <c r="C105" s="109">
        <v>0</v>
      </c>
      <c r="D105" s="109">
        <v>0</v>
      </c>
    </row>
    <row r="106" spans="1:4" x14ac:dyDescent="0.2">
      <c r="A106" s="103"/>
      <c r="B106" s="108" t="s">
        <v>541</v>
      </c>
      <c r="C106" s="109">
        <v>0</v>
      </c>
      <c r="D106" s="109">
        <v>0</v>
      </c>
    </row>
    <row r="107" spans="1:4" x14ac:dyDescent="0.2">
      <c r="A107" s="103"/>
      <c r="B107" s="108" t="s">
        <v>542</v>
      </c>
      <c r="C107" s="109">
        <v>0</v>
      </c>
      <c r="D107" s="109">
        <v>0</v>
      </c>
    </row>
    <row r="108" spans="1:4" x14ac:dyDescent="0.2">
      <c r="A108" s="103"/>
      <c r="B108" s="108" t="s">
        <v>543</v>
      </c>
      <c r="C108" s="109">
        <v>0</v>
      </c>
      <c r="D108" s="109">
        <v>0</v>
      </c>
    </row>
    <row r="109" spans="1:4" x14ac:dyDescent="0.2">
      <c r="A109" s="103"/>
      <c r="B109" s="110" t="s">
        <v>544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545</v>
      </c>
      <c r="C111" s="109">
        <v>0</v>
      </c>
      <c r="D111" s="109">
        <v>0</v>
      </c>
    </row>
    <row r="112" spans="1:4" x14ac:dyDescent="0.2">
      <c r="A112" s="103"/>
      <c r="B112" s="110" t="s">
        <v>546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594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527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528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529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530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531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532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533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534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535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536</v>
      </c>
      <c r="C144" s="28">
        <v>0</v>
      </c>
      <c r="D144" s="28">
        <v>0</v>
      </c>
    </row>
    <row r="145" spans="1:4" x14ac:dyDescent="0.2">
      <c r="A145" s="27"/>
      <c r="B145" s="91" t="s">
        <v>537</v>
      </c>
      <c r="C145" s="84">
        <f>C48+C49+C103-C109-C112</f>
        <v>1316666.33</v>
      </c>
      <c r="D145" s="84">
        <f>D48+D49+D103-D109-D112</f>
        <v>1464568.75</v>
      </c>
    </row>
    <row r="147" spans="1:4" x14ac:dyDescent="0.2">
      <c r="B147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C34" sqref="C34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2" t="s">
        <v>599</v>
      </c>
      <c r="B1" s="173"/>
      <c r="C1" s="174"/>
    </row>
    <row r="2" spans="1:3" s="30" customFormat="1" ht="18" customHeight="1" x14ac:dyDescent="0.25">
      <c r="A2" s="175" t="s">
        <v>504</v>
      </c>
      <c r="B2" s="176"/>
      <c r="C2" s="177"/>
    </row>
    <row r="3" spans="1:3" s="30" customFormat="1" ht="18" customHeight="1" x14ac:dyDescent="0.25">
      <c r="A3" s="175" t="s">
        <v>600</v>
      </c>
      <c r="B3" s="176"/>
      <c r="C3" s="177"/>
    </row>
    <row r="4" spans="1:3" s="32" customFormat="1" ht="18" customHeight="1" x14ac:dyDescent="0.2">
      <c r="A4" s="178" t="s">
        <v>505</v>
      </c>
      <c r="B4" s="179"/>
      <c r="C4" s="180"/>
    </row>
    <row r="5" spans="1:3" s="32" customFormat="1" ht="18" customHeight="1" x14ac:dyDescent="0.2">
      <c r="A5" s="181" t="s">
        <v>405</v>
      </c>
      <c r="B5" s="182"/>
      <c r="C5" s="147">
        <v>2024</v>
      </c>
    </row>
    <row r="6" spans="1:3" x14ac:dyDescent="0.2">
      <c r="A6" s="47" t="s">
        <v>434</v>
      </c>
      <c r="B6" s="47"/>
      <c r="C6" s="92">
        <v>19033136.41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596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547</v>
      </c>
      <c r="B21" s="62"/>
      <c r="C21" s="92">
        <f>C6+C8-C16</f>
        <v>19033136.41</v>
      </c>
    </row>
    <row r="23" spans="1:3" x14ac:dyDescent="0.2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C52" sqref="C52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599</v>
      </c>
      <c r="B1" s="184"/>
      <c r="C1" s="185"/>
    </row>
    <row r="2" spans="1:3" s="33" customFormat="1" ht="18.95" customHeight="1" x14ac:dyDescent="0.25">
      <c r="A2" s="186" t="s">
        <v>506</v>
      </c>
      <c r="B2" s="187"/>
      <c r="C2" s="188"/>
    </row>
    <row r="3" spans="1:3" s="33" customFormat="1" ht="18.95" customHeight="1" x14ac:dyDescent="0.25">
      <c r="A3" s="186" t="s">
        <v>600</v>
      </c>
      <c r="B3" s="187"/>
      <c r="C3" s="188"/>
    </row>
    <row r="4" spans="1:3" x14ac:dyDescent="0.2">
      <c r="A4" s="178" t="s">
        <v>505</v>
      </c>
      <c r="B4" s="179"/>
      <c r="C4" s="180"/>
    </row>
    <row r="5" spans="1:3" ht="22.15" customHeight="1" x14ac:dyDescent="0.2">
      <c r="A5" s="189" t="s">
        <v>405</v>
      </c>
      <c r="B5" s="190"/>
      <c r="C5" s="147">
        <v>2024</v>
      </c>
    </row>
    <row r="6" spans="1:3" x14ac:dyDescent="0.2">
      <c r="A6" s="72" t="s">
        <v>447</v>
      </c>
      <c r="B6" s="47"/>
      <c r="C6" s="96">
        <v>18706073.870000001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989603.79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97116.04</v>
      </c>
    </row>
    <row r="12" spans="1:3" x14ac:dyDescent="0.2">
      <c r="A12" s="78">
        <v>2.4</v>
      </c>
      <c r="B12" s="65" t="s">
        <v>158</v>
      </c>
      <c r="C12" s="97">
        <v>14998</v>
      </c>
    </row>
    <row r="13" spans="1:3" x14ac:dyDescent="0.2">
      <c r="A13" s="78">
        <v>2.5</v>
      </c>
      <c r="B13" s="65" t="s">
        <v>159</v>
      </c>
      <c r="C13" s="97">
        <v>134889.75</v>
      </c>
    </row>
    <row r="14" spans="1:3" x14ac:dyDescent="0.2">
      <c r="A14" s="78">
        <v>2.6</v>
      </c>
      <c r="B14" s="65" t="s">
        <v>160</v>
      </c>
      <c r="C14" s="97">
        <v>742600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276648.58</v>
      </c>
    </row>
    <row r="32" spans="1:3" x14ac:dyDescent="0.2">
      <c r="A32" s="78" t="s">
        <v>469</v>
      </c>
      <c r="B32" s="65" t="s">
        <v>357</v>
      </c>
      <c r="C32" s="97">
        <v>276648.58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549</v>
      </c>
      <c r="B37" s="65" t="s">
        <v>597</v>
      </c>
      <c r="C37" s="97">
        <v>0</v>
      </c>
    </row>
    <row r="38" spans="1:3" x14ac:dyDescent="0.2">
      <c r="A38" s="78" t="s">
        <v>550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548</v>
      </c>
      <c r="B40" s="47"/>
      <c r="C40" s="92">
        <f>C6-C8+C31</f>
        <v>17993118.66</v>
      </c>
    </row>
    <row r="42" spans="1:3" x14ac:dyDescent="0.2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topLeftCell="C1" zoomScale="160" zoomScaleNormal="160" workbookViewId="0">
      <selection activeCell="B22" sqref="B22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1" t="s">
        <v>599</v>
      </c>
      <c r="B1" s="192"/>
      <c r="C1" s="192"/>
      <c r="D1" s="192"/>
      <c r="E1" s="192"/>
      <c r="F1" s="192"/>
      <c r="G1" s="21" t="s">
        <v>497</v>
      </c>
      <c r="H1" s="22">
        <v>2024</v>
      </c>
    </row>
    <row r="2" spans="1:10" ht="18.95" customHeight="1" x14ac:dyDescent="0.2">
      <c r="A2" s="171" t="s">
        <v>507</v>
      </c>
      <c r="B2" s="192"/>
      <c r="C2" s="192"/>
      <c r="D2" s="192"/>
      <c r="E2" s="192"/>
      <c r="F2" s="192"/>
      <c r="G2" s="21" t="s">
        <v>498</v>
      </c>
      <c r="H2" s="22" t="s">
        <v>602</v>
      </c>
    </row>
    <row r="3" spans="1:10" ht="18.95" customHeight="1" x14ac:dyDescent="0.2">
      <c r="A3" s="193" t="s">
        <v>600</v>
      </c>
      <c r="B3" s="194"/>
      <c r="C3" s="194"/>
      <c r="D3" s="194"/>
      <c r="E3" s="194"/>
      <c r="F3" s="194"/>
      <c r="G3" s="21" t="s">
        <v>499</v>
      </c>
      <c r="H3" s="22">
        <v>4</v>
      </c>
    </row>
    <row r="4" spans="1:10" x14ac:dyDescent="0.2">
      <c r="A4" s="193" t="str">
        <f>'Notas a los Edos Financieros'!A4</f>
        <v>(Cifras en Pesos)</v>
      </c>
      <c r="B4" s="194"/>
      <c r="C4" s="194"/>
      <c r="D4" s="194"/>
      <c r="E4" s="194"/>
      <c r="F4" s="194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601</v>
      </c>
    </row>
    <row r="38" spans="1:6" x14ac:dyDescent="0.2">
      <c r="C38" s="28"/>
      <c r="D38" s="28"/>
      <c r="E38" s="28"/>
      <c r="F38" s="28"/>
    </row>
    <row r="39" spans="1:6" x14ac:dyDescent="0.2">
      <c r="B39" s="191" t="s">
        <v>551</v>
      </c>
      <c r="C39" s="191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0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0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0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1" t="s">
        <v>552</v>
      </c>
      <c r="C48" s="191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0</v>
      </c>
    </row>
    <row r="51" spans="1:3" x14ac:dyDescent="0.2">
      <c r="A51" s="23">
        <v>8220</v>
      </c>
      <c r="B51" s="112" t="s">
        <v>46</v>
      </c>
      <c r="C51" s="114">
        <v>0</v>
      </c>
    </row>
    <row r="52" spans="1:3" x14ac:dyDescent="0.2">
      <c r="A52" s="23">
        <v>8230</v>
      </c>
      <c r="B52" s="112" t="s">
        <v>598</v>
      </c>
      <c r="C52" s="114">
        <v>0</v>
      </c>
    </row>
    <row r="53" spans="1:3" x14ac:dyDescent="0.2">
      <c r="A53" s="23">
        <v>8240</v>
      </c>
      <c r="B53" s="112" t="s">
        <v>45</v>
      </c>
      <c r="C53" s="114">
        <v>0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0</v>
      </c>
    </row>
    <row r="56" spans="1:3" x14ac:dyDescent="0.2">
      <c r="A56" s="23">
        <v>8270</v>
      </c>
      <c r="B56" s="112" t="s">
        <v>42</v>
      </c>
      <c r="C56" s="114">
        <v>0</v>
      </c>
    </row>
    <row r="58" spans="1:3" x14ac:dyDescent="0.2">
      <c r="B58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Apaseo el Grande</cp:lastModifiedBy>
  <cp:lastPrinted>2019-02-13T21:19:08Z</cp:lastPrinted>
  <dcterms:created xsi:type="dcterms:W3CDTF">2012-12-11T20:36:24Z</dcterms:created>
  <dcterms:modified xsi:type="dcterms:W3CDTF">2025-02-20T15:43:23Z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