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LDF\"/>
    </mc:Choice>
  </mc:AlternateContent>
  <xr:revisionPtr revIDLastSave="0" documentId="13_ncr:1_{011296AB-4561-4B01-B713-E7FBEA4E38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  <c r="D12" i="7"/>
  <c r="D13" i="7"/>
  <c r="D14" i="7"/>
  <c r="D15" i="7"/>
  <c r="B9" i="2" l="1"/>
  <c r="C9" i="2"/>
  <c r="B18" i="7" l="1"/>
  <c r="D49" i="7"/>
  <c r="G49" i="7" s="1"/>
  <c r="D52" i="7"/>
  <c r="G52" i="7" s="1"/>
  <c r="D51" i="7"/>
  <c r="G51" i="7" s="1"/>
  <c r="D50" i="7"/>
  <c r="G50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17" i="7"/>
  <c r="G17" i="7" s="1"/>
  <c r="D16" i="7"/>
  <c r="G16" i="7" s="1"/>
  <c r="G15" i="7"/>
  <c r="G14" i="7"/>
  <c r="G13" i="7"/>
  <c r="G12" i="7"/>
  <c r="G11" i="7"/>
  <c r="F18" i="7" l="1"/>
  <c r="E18" i="7"/>
  <c r="C1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34" i="6"/>
  <c r="D34" i="6"/>
  <c r="G15" i="6"/>
  <c r="D15" i="6"/>
  <c r="G18" i="7" l="1"/>
  <c r="D18" i="7"/>
  <c r="A2" i="25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B29" i="19"/>
  <c r="G18" i="19"/>
  <c r="F18" i="19"/>
  <c r="E18" i="19"/>
  <c r="E29" i="19" s="1"/>
  <c r="D18" i="19"/>
  <c r="D29" i="19" s="1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G6" i="20"/>
  <c r="F6" i="20"/>
  <c r="E6" i="20"/>
  <c r="D6" i="20"/>
  <c r="C6" i="20"/>
  <c r="C30" i="20" s="1"/>
  <c r="B6" i="20"/>
  <c r="A2" i="20"/>
  <c r="G7" i="19"/>
  <c r="F7" i="19"/>
  <c r="E7" i="19"/>
  <c r="D7" i="19"/>
  <c r="C7" i="19"/>
  <c r="C29" i="19" s="1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F29" i="19" l="1"/>
  <c r="F30" i="20"/>
  <c r="G29" i="19"/>
  <c r="B31" i="16"/>
  <c r="C31" i="16"/>
  <c r="D30" i="20"/>
  <c r="G28" i="22"/>
  <c r="E28" i="22"/>
  <c r="B30" i="20"/>
  <c r="C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2" i="7"/>
  <c r="G71" i="7" s="1"/>
  <c r="G64" i="7"/>
  <c r="G65" i="7"/>
  <c r="G66" i="7"/>
  <c r="G67" i="7"/>
  <c r="G68" i="7"/>
  <c r="G69" i="7"/>
  <c r="G70" i="7"/>
  <c r="G63" i="7"/>
  <c r="G60" i="7"/>
  <c r="G61" i="7"/>
  <c r="G59" i="7"/>
  <c r="G53" i="7"/>
  <c r="G54" i="7"/>
  <c r="G55" i="7"/>
  <c r="G56" i="7"/>
  <c r="G57" i="7"/>
  <c r="G40" i="7"/>
  <c r="G41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0" i="7"/>
  <c r="G74" i="6"/>
  <c r="G73" i="6"/>
  <c r="G68" i="6"/>
  <c r="G67" i="6" s="1"/>
  <c r="G61" i="6"/>
  <c r="G62" i="6"/>
  <c r="G63" i="6"/>
  <c r="G60" i="6"/>
  <c r="G59" i="6" s="1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47" i="2" l="1"/>
  <c r="E59" i="2" s="1"/>
  <c r="E84" i="7"/>
  <c r="G146" i="7"/>
  <c r="G62" i="7"/>
  <c r="C65" i="6"/>
  <c r="G28" i="6"/>
  <c r="E65" i="6"/>
  <c r="G75" i="6"/>
  <c r="F8" i="3"/>
  <c r="F20" i="3" s="1"/>
  <c r="C9" i="9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16" i="6"/>
  <c r="G41" i="6" s="1"/>
  <c r="G37" i="6"/>
  <c r="C159" i="7" l="1"/>
  <c r="C77" i="9"/>
  <c r="G65" i="6"/>
  <c r="B159" i="7"/>
  <c r="F159" i="7"/>
  <c r="G77" i="9"/>
  <c r="E77" i="9"/>
  <c r="D77" i="9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<sst xmlns="http://schemas.openxmlformats.org/spreadsheetml/2006/main" count="1025" uniqueCount="603">
  <si>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</si>
  <si>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</si>
  <si>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</si>
  <si>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</si>
  <si>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</si>
  <si>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</si>
  <si>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</si>
  <si>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</si>
  <si>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</si>
  <si>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</si>
  <si>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</si>
  <si>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</si>
  <si>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</si>
  <si>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</si>
  <si>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</si>
  <si>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</si>
  <si>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</si>
  <si>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</si>
  <si>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</si>
  <si>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</si>
  <si>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</si>
  <si>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</si>
  <si>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</si>
  <si>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</si>
  <si>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</si>
  <si>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</si>
  <si>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</si>
  <si>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</si>
  <si>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</si>
  <si>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</si>
  <si>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</si>
  <si>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</si>
  <si>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</si>
  <si>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</si>
  <si>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</si>
  <si>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</si>
  <si>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</si>
  <si>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</si>
  <si>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</si>
  <si>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</si>
  <si>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</si>
  <si>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</si>
  <si>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</si>
  <si>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</si>
  <si>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</si>
  <si>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</si>
  <si>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</si>
  <si>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</si>
  <si>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</si>
  <si>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</si>
  <si>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</si>
  <si>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</si>
  <si>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</si>
  <si>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</si>
  <si>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</si>
  <si>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</si>
  <si>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</si>
  <si>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</si>
  <si>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</si>
  <si>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</si>
  <si>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</si>
  <si>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</si>
  <si>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</si>
  <si>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</si>
  <si>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</si>
  <si>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</si>
  <si>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</si>
  <si>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</si>
  <si>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</si>
  <si>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</si>
  <si>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</si>
  <si>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</si>
  <si>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</si>
  <si>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</si>
  <si>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</si>
  <si>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</si>
  <si>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</si>
  <si>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</si>
  <si>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</si>
  <si>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</si>
  <si>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</si>
  <si>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</si>
  <si>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</si>
  <si>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</si>
  <si>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</si>
  <si>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</si>
  <si>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</si>
  <si>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</si>
  <si>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</si>
  <si>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</si>
  <si>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</si>
  <si>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</si>
  <si>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</si>
  <si>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</si>
  <si>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</si>
  <si>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</si>
  <si>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</si>
  <si>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</si>
  <si>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</si>
  <si>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</si>
  <si>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</si>
  <si>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</si>
  <si>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</si>
  <si>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</si>
  <si>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</si>
  <si>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</si>
  <si>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</si>
  <si>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</si>
  <si>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</si>
  <si>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</si>
  <si>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</si>
  <si>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</si>
  <si>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</si>
  <si>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</si>
  <si>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</si>
  <si>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</si>
  <si>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</si>
  <si>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</si>
  <si>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</si>
  <si>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</si>
  <si>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</si>
  <si>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</si>
  <si>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</si>
  <si>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</si>
  <si>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</si>
  <si>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</si>
  <si>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</si>
  <si>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</si>
  <si>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</si>
  <si>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</si>
  <si>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</si>
  <si>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</si>
  <si>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</si>
  <si>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</si>
  <si>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</si>
  <si>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</si>
  <si>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</si>
  <si>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</si>
  <si>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</si>
  <si>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</si>
  <si>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</si>
  <si>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</si>
  <si>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</si>
  <si>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</si>
  <si>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</si>
  <si>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</si>
  <si>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</si>
  <si>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</si>
  <si>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</si>
  <si>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</si>
  <si>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</si>
  <si>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</si>
  <si>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</si>
  <si>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</si>
  <si>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</si>
  <si>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</si>
  <si>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</si>
  <si>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</si>
  <si>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</si>
  <si>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</si>
  <si>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</si>
  <si>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</si>
  <si>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</si>
  <si>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</si>
  <si>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</si>
  <si>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</si>
  <si>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</si>
  <si>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</si>
  <si>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</si>
  <si>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</si>
  <si>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</si>
  <si>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</si>
  <si>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</si>
  <si>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</si>
  <si>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</si>
  <si>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</si>
  <si>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</si>
  <si>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</si>
  <si>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</si>
  <si>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</si>
  <si>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</si>
  <si>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</si>
  <si>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</si>
  <si>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</si>
  <si>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</si>
  <si>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</si>
  <si>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</si>
  <si>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</si>
  <si>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</si>
  <si>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</si>
  <si>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</si>
  <si>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</si>
  <si>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</si>
  <si>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</si>
  <si>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</si>
  <si>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</si>
  <si>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</si>
  <si>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</si>
  <si>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</si>
  <si>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</si>
  <si>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</si>
  <si>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</si>
  <si>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</si>
  <si>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</si>
  <si>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</si>
  <si>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</si>
  <si>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</si>
  <si>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</si>
  <si>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</si>
  <si>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</si>
  <si>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</si>
  <si>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</si>
  <si>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</si>
  <si>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</si>
  <si>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</si>
  <si>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</si>
  <si>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</si>
  <si>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</si>
  <si>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</si>
  <si>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</si>
  <si>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</si>
  <si>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</si>
  <si>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</si>
  <si>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</si>
  <si>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</si>
  <si>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</si>
  <si>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</si>
  <si>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</si>
  <si>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</si>
  <si>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</si>
  <si>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</si>
  <si>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</si>
  <si>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</si>
  <si>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</si>
  <si>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</si>
  <si>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</si>
  <si>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</si>
  <si>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</si>
  <si>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</si>
  <si>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</si>
  <si>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</si>
  <si>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</si>
  <si>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</si>
  <si>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</si>
  <si>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</si>
  <si>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</si>
  <si>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</si>
  <si>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</si>
  <si>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</si>
  <si>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</si>
  <si>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</si>
  <si>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</si>
  <si>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</si>
  <si>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</si>
  <si>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</si>
  <si>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</si>
  <si>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</si>
  <si>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</si>
  <si>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</si>
  <si>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</si>
  <si>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</si>
  <si>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</si>
  <si>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</si>
  <si>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</si>
  <si>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</si>
  <si>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</si>
  <si>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</si>
  <si>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</si>
  <si>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</si>
  <si>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</si>
  <si>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</si>
  <si>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</si>
  <si>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</si>
  <si>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</si>
  <si>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</si>
  <si>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</si>
  <si>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</si>
  <si>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</si>
  <si>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</si>
  <si>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</si>
  <si>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</si>
  <si>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</si>
  <si>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</si>
  <si>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</si>
  <si>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</si>
  <si>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</si>
  <si>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</si>
  <si>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</si>
  <si>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</si>
  <si>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</si>
  <si>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</si>
  <si>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</si>
  <si>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</si>
  <si>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</si>
  <si>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</si>
  <si>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</si>
  <si>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</si>
  <si>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</si>
  <si>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</si>
  <si>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</si>
  <si>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</si>
  <si>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</si>
  <si>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</si>
  <si>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</si>
  <si>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</si>
  <si>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</si>
  <si>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</si>
  <si>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</si>
  <si>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</si>
  <si>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</si>
  <si>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</si>
  <si>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</si>
  <si>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</si>
  <si>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</si>
  <si>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</si>
  <si>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</si>
  <si>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</si>
  <si>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</si>
  <si>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</si>
  <si>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</si>
  <si>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</si>
  <si>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</si>
  <si>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</si>
  <si>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</si>
  <si>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</si>
  <si>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</si>
  <si>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</si>
  <si>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</si>
  <si>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</si>
  <si>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</si>
  <si>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</si>
  <si>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</si>
  <si>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</si>
  <si>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</si>
  <si>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</si>
  <si>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</si>
  <si>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</si>
  <si>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</si>
  <si>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</si>
  <si>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</si>
  <si>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</si>
  <si>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</si>
  <si>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</si>
  <si>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</si>
  <si>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</si>
  <si>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</si>
  <si>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</si>
  <si>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</si>
  <si>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</si>
  <si>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</si>
  <si>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</si>
  <si>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</si>
  <si>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</si>
  <si>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</si>
  <si>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</si>
  <si>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</si>
  <si>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</si>
  <si>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</si>
  <si>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</si>
  <si>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</si>
  <si>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</si>
  <si>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</si>
  <si>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</si>
  <si>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</si>
  <si>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</si>
  <si>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</si>
  <si>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</si>
  <si>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</si>
  <si>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</si>
  <si>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</si>
  <si>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</si>
  <si>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</si>
  <si>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</si>
  <si>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</si>
  <si>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</si>
  <si>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</si>
  <si>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</si>
  <si>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</si>
  <si>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</si>
  <si>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</si>
  <si>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</si>
  <si>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</si>
  <si>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</si>
  <si>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</si>
  <si>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</si>
  <si>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</si>
  <si>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</si>
  <si>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</si>
  <si>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</si>
  <si>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</si>
  <si>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</si>
  <si>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</si>
  <si>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</si>
  <si>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</si>
  <si>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</si>
  <si>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</si>
  <si>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</si>
  <si>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</si>
  <si>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</si>
  <si>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</si>
  <si>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</si>
  <si>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</si>
  <si>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</si>
  <si>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</si>
  <si>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</si>
  <si>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</si>
  <si>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</si>
  <si>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</si>
  <si>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</si>
  <si>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</si>
  <si>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</si>
  <si>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</si>
  <si>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</si>
  <si>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</si>
  <si>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</si>
  <si>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</si>
  <si>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</si>
  <si>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</si>
  <si>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</si>
  <si>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</si>
  <si>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</si>
  <si>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</si>
  <si>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</si>
  <si>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</si>
  <si>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</si>
  <si>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</si>
  <si>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</si>
  <si>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</si>
  <si>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</si>
  <si>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</si>
  <si>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</si>
  <si>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</si>
  <si>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</si>
  <si>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</si>
  <si>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</si>
  <si>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</si>
  <si>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</si>
  <si>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</si>
  <si>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</si>
  <si>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</si>
  <si>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</si>
  <si>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</si>
  <si>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</si>
  <si>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</si>
  <si>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</si>
  <si>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</si>
  <si>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</si>
  <si>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</si>
  <si>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</si>
  <si>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</si>
  <si>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</si>
  <si>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</si>
  <si>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</si>
  <si>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</si>
  <si>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</si>
  <si>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</si>
  <si>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</si>
  <si>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</si>
  <si>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</si>
  <si>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</si>
  <si>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</si>
  <si>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</si>
  <si>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</si>
  <si>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</si>
  <si>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</si>
  <si>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</si>
  <si>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</si>
  <si>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</si>
  <si>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</si>
  <si>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</si>
  <si>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</si>
  <si>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</si>
  <si>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</si>
  <si>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</si>
  <si>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</si>
  <si>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</si>
  <si>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</si>
  <si>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</si>
  <si>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</si>
  <si>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</si>
  <si>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</si>
  <si>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</si>
  <si>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</si>
  <si>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</si>
  <si>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</si>
  <si>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</si>
  <si>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</si>
  <si>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</si>
  <si>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</si>
  <si>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</si>
  <si>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</si>
  <si>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</si>
  <si>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</si>
  <si>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</si>
  <si>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</si>
  <si>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</si>
  <si>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</si>
  <si>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</si>
  <si>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</si>
  <si>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</si>
  <si>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</si>
  <si>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</si>
  <si>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</si>
  <si>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</si>
  <si>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</si>
  <si>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</si>
  <si>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</si>
  <si>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</si>
  <si>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</si>
  <si>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</si>
  <si>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</si>
  <si>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</si>
  <si>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</si>
  <si>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</si>
  <si>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</si>
  <si>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</si>
  <si>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</si>
  <si>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</si>
  <si>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</si>
  <si>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</si>
  <si>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</si>
  <si>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</si>
  <si>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</si>
  <si>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</si>
  <si>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</si>
  <si>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</si>
  <si>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</si>
  <si>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</si>
  <si>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</si>
  <si>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</si>
  <si>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</si>
  <si>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</si>
  <si>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</si>
  <si>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</si>
  <si>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</si>
  <si>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</si>
  <si>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</si>
  <si>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</si>
  <si>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</si>
  <si>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</si>
  <si>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</si>
  <si>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</si>
  <si>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</si>
  <si>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</si>
  <si>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</si>
  <si>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</si>
  <si>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</si>
  <si>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</si>
  <si>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</si>
  <si>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</si>
  <si>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</si>
  <si>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</si>
  <si>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</si>
  <si>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</si>
  <si>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</si>
  <si>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</si>
  <si>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</si>
  <si>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</si>
  <si>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</si>
  <si>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</si>
  <si>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</si>
  <si>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</si>
  <si>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</si>
  <si>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</si>
  <si>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</si>
  <si>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</si>
  <si>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</si>
  <si>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</si>
  <si>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</si>
  <si>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</si>
  <si>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</si>
  <si>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</si>
  <si>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</si>
  <si>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</si>
  <si>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</si>
  <si>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</si>
  <si>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</si>
  <si>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</si>
  <si>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</si>
  <si>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</si>
  <si>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</si>
  <si>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</si>
  <si>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</si>
  <si>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</si>
  <si>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</si>
  <si>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</si>
  <si>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</si>
  <si>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</si>
  <si>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</si>
  <si>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</si>
  <si>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</si>
  <si>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</si>
  <si>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</si>
  <si>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</si>
  <si>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</si>
  <si>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</si>
  <si>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</si>
  <si>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</si>
  <si>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</si>
  <si>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</si>
  <si>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para el Desarrollo Integral de la Familia del Municipio de Apaseo el Grande, Gto.</t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</si>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</sst>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5" fontId="11" fillId="3" borderId="14" xfId="1" applyNumberFormat="1" applyFont="1" applyFill="1" applyBorder="1" applyAlignment="1" applyProtection="1">
      <alignment vertical="center"/>
      <protection locked="0"/>
    </xf>
    <xf numFmtId="4" fontId="18" fillId="0" borderId="14" xfId="0" applyNumberFormat="1" applyFont="1" applyBorder="1" applyAlignment="1" applyProtection="1">
      <alignment horizontal="right" vertical="top"/>
      <protection locked="0"/>
    </xf>
    <xf numFmtId="4" fontId="11" fillId="0" borderId="14" xfId="0" applyNumberFormat="1" applyFont="1" applyBorder="1" applyAlignment="1" applyProtection="1">
      <alignment horizontal="right" vertical="top"/>
      <protection locked="0"/>
    </xf>
    <xf numFmtId="0" fontId="11" fillId="0" borderId="8" xfId="0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right" vertical="center"/>
    </xf>
    <xf numFmtId="4" fontId="18" fillId="0" borderId="8" xfId="0" applyNumberFormat="1" applyFont="1" applyFill="1" applyBorder="1" applyAlignment="1">
      <alignment horizontal="right" vertical="center"/>
    </xf>
    <xf numFmtId="0" fontId="11" fillId="0" borderId="15" xfId="0" applyFont="1" applyBorder="1"/>
    <xf numFmtId="0" fontId="11" fillId="0" borderId="15" xfId="0" applyFont="1" applyFill="1" applyBorder="1"/>
  </cellXfs>
  <cellStyles count="5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topLeftCell="A49" zoomScale="75" zoomScaleNormal="75" workbookViewId="0">
      <selection activeCell="E69" sqref="E69:F7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5" t="s">
        <v>0</v>
      </c>
      <c r="B1" s="166"/>
      <c r="C1" s="166"/>
      <c r="D1" s="166"/>
      <c r="E1" s="166"/>
      <c r="F1" s="167"/>
    </row>
    <row r="2" spans="1:6" ht="15" customHeight="1" x14ac:dyDescent="0.25">
      <c r="A2" s="108" t="s">
        <v>600</v>
      </c>
      <c r="B2" s="109"/>
      <c r="C2" s="109"/>
      <c r="D2" s="109"/>
      <c r="E2" s="109"/>
      <c r="F2" s="110"/>
    </row>
    <row r="3" spans="1:6" ht="15" customHeight="1" x14ac:dyDescent="0.25">
      <c r="A3" s="111" t="s">
        <v>1</v>
      </c>
      <c r="B3" s="112"/>
      <c r="C3" s="112"/>
      <c r="D3" s="112"/>
      <c r="E3" s="112"/>
      <c r="F3" s="113"/>
    </row>
    <row r="4" spans="1:6" ht="12.95" customHeight="1" x14ac:dyDescent="0.25">
      <c r="A4" s="111" t="s">
        <v>601</v>
      </c>
      <c r="B4" s="112"/>
      <c r="C4" s="112"/>
      <c r="D4" s="112"/>
      <c r="E4" s="112"/>
      <c r="F4" s="113"/>
    </row>
    <row r="5" spans="1:6" ht="12.95" customHeight="1" x14ac:dyDescent="0.25">
      <c r="A5" s="114" t="s">
        <v>2</v>
      </c>
      <c r="B5" s="115"/>
      <c r="C5" s="115"/>
      <c r="D5" s="115"/>
      <c r="E5" s="115"/>
      <c r="F5" s="116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1977182.89</v>
      </c>
      <c r="C9" s="47">
        <f>SUM(C10:C16)</f>
        <v>1400001.22</v>
      </c>
      <c r="D9" s="46" t="s">
        <v>10</v>
      </c>
      <c r="E9" s="47">
        <f>SUM(E10:E18)</f>
        <v>1281911.9900000002</v>
      </c>
      <c r="F9" s="47">
        <f>SUM(F10:F18)</f>
        <v>1031792.8600000002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-301457.57</v>
      </c>
      <c r="F10" s="47">
        <v>-301457.57</v>
      </c>
    </row>
    <row r="11" spans="1:6" x14ac:dyDescent="0.25">
      <c r="A11" s="48" t="s">
        <v>13</v>
      </c>
      <c r="B11" s="47">
        <v>1977182.89</v>
      </c>
      <c r="C11" s="47">
        <v>1400001.22</v>
      </c>
      <c r="D11" s="48" t="s">
        <v>14</v>
      </c>
      <c r="E11" s="47">
        <v>779.4</v>
      </c>
      <c r="F11" s="47">
        <v>779.4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1226266.58</v>
      </c>
      <c r="F16" s="47">
        <v>1276034.6200000001</v>
      </c>
    </row>
    <row r="17" spans="1:6" x14ac:dyDescent="0.25">
      <c r="A17" s="46" t="s">
        <v>25</v>
      </c>
      <c r="B17" s="47">
        <f>SUM(B18:B24)</f>
        <v>183960.75</v>
      </c>
      <c r="C17" s="47">
        <f>SUM(C18:C24)</f>
        <v>183960.75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356323.58</v>
      </c>
      <c r="F18" s="47">
        <v>56436.41</v>
      </c>
    </row>
    <row r="19" spans="1:6" x14ac:dyDescent="0.25">
      <c r="A19" s="48" t="s">
        <v>29</v>
      </c>
      <c r="B19" s="47">
        <v>-100717.3</v>
      </c>
      <c r="C19" s="47">
        <v>-100717.3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61242.42</v>
      </c>
      <c r="C20" s="47">
        <v>61242.42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11307.53</v>
      </c>
      <c r="C22" s="47">
        <v>11307.53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212128.1</v>
      </c>
      <c r="C24" s="47">
        <v>212128.1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5470.02</v>
      </c>
      <c r="F42" s="47">
        <f>SUM(F43:F45)</f>
        <v>5470.02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158">
        <v>5470.02</v>
      </c>
      <c r="F43" s="158">
        <v>5470.02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2161143.6399999997</v>
      </c>
      <c r="C47" s="4">
        <f>C9+C17+C25+C31+C37+C38+C41</f>
        <v>1583961.97</v>
      </c>
      <c r="D47" s="2" t="s">
        <v>84</v>
      </c>
      <c r="E47" s="4">
        <f>E9+E19+E23+E26+E27+E31+E38+E42</f>
        <v>1287382.0100000002</v>
      </c>
      <c r="F47" s="4">
        <f>F9+F19+F23+F26+F27+F31+F38+F42</f>
        <v>1037262.8800000002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4892356.93</v>
      </c>
      <c r="C52" s="47">
        <v>4892356.93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3269753.58</v>
      </c>
      <c r="C53" s="47">
        <v>2280149.79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72771</v>
      </c>
      <c r="C54" s="47">
        <v>72771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-2703777.18</v>
      </c>
      <c r="C55" s="47">
        <v>-2427128.6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1287382.0100000002</v>
      </c>
      <c r="F59" s="4">
        <f>F47+F57</f>
        <v>1037262.8800000002</v>
      </c>
    </row>
    <row r="60" spans="1:6" x14ac:dyDescent="0.25">
      <c r="A60" s="3" t="s">
        <v>104</v>
      </c>
      <c r="B60" s="4">
        <f>SUM(B50:B58)</f>
        <v>5531104.3300000001</v>
      </c>
      <c r="C60" s="4">
        <f>SUM(C50:C58)</f>
        <v>4818149.1199999992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7692247.9699999997</v>
      </c>
      <c r="C62" s="4">
        <f>SUM(C47+C60)</f>
        <v>6402111.0899999989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1560119.94</v>
      </c>
      <c r="F63" s="47">
        <f>SUM(F64:F66)</f>
        <v>1560119.94</v>
      </c>
    </row>
    <row r="64" spans="1:6" x14ac:dyDescent="0.25">
      <c r="A64" s="45"/>
      <c r="B64" s="45"/>
      <c r="C64" s="45"/>
      <c r="D64" s="46" t="s">
        <v>108</v>
      </c>
      <c r="E64" s="158">
        <v>1560119.94</v>
      </c>
      <c r="F64" s="158">
        <v>1560119.94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4844746.0199999996</v>
      </c>
      <c r="F68" s="47">
        <f>SUM(F69:F73)</f>
        <v>3804728.27</v>
      </c>
    </row>
    <row r="69" spans="1:6" x14ac:dyDescent="0.25">
      <c r="A69" s="53"/>
      <c r="B69" s="45"/>
      <c r="C69" s="45"/>
      <c r="D69" s="46" t="s">
        <v>112</v>
      </c>
      <c r="E69" s="158">
        <v>1040017.75</v>
      </c>
      <c r="F69" s="158">
        <v>1301242.92</v>
      </c>
    </row>
    <row r="70" spans="1:6" x14ac:dyDescent="0.25">
      <c r="A70" s="53"/>
      <c r="B70" s="45"/>
      <c r="C70" s="45"/>
      <c r="D70" s="46" t="s">
        <v>113</v>
      </c>
      <c r="E70" s="158">
        <v>3804728.27</v>
      </c>
      <c r="F70" s="158">
        <v>2503485.35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6404865.959999999</v>
      </c>
      <c r="F79" s="4">
        <f>F63+F68+F75</f>
        <v>5364848.21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7692247.9699999988</v>
      </c>
      <c r="F81" s="4">
        <f>F59+F79</f>
        <v>6402111.0899999999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44:F45 B25:C62 B9:C9 B17:C17 E9:F42 E50:F63 E65:F68 E71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30 B59:C62 E19:F42 E44:F63 E65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zoomScale="75" zoomScaleNormal="75" workbookViewId="0">
      <selection activeCell="F14" sqref="F14:G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447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Sistema para el Desarrollo Integral de la Familia del Municipio de Apaseo el Grande, Gto.</v>
      </c>
      <c r="B2" s="187"/>
      <c r="C2" s="187"/>
      <c r="D2" s="187"/>
      <c r="E2" s="187"/>
      <c r="F2" s="187"/>
      <c r="G2" s="188"/>
    </row>
    <row r="3" spans="1:7" x14ac:dyDescent="0.25">
      <c r="A3" s="183" t="s">
        <v>448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x14ac:dyDescent="0.25">
      <c r="A5" s="177" t="s">
        <v>449</v>
      </c>
      <c r="B5" s="178"/>
      <c r="C5" s="178"/>
      <c r="D5" s="178"/>
      <c r="E5" s="178"/>
      <c r="F5" s="178"/>
      <c r="G5" s="179"/>
    </row>
    <row r="6" spans="1:7" ht="30" x14ac:dyDescent="0.25">
      <c r="A6" s="137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7">
        <f>SUM(B8:B19)</f>
        <v>0</v>
      </c>
      <c r="C7" s="117">
        <f t="shared" ref="C7:G7" si="0">SUM(C8:C19)</f>
        <v>0</v>
      </c>
      <c r="D7" s="117">
        <f t="shared" si="0"/>
        <v>0</v>
      </c>
      <c r="E7" s="117">
        <f t="shared" si="0"/>
        <v>0</v>
      </c>
      <c r="F7" s="117">
        <f t="shared" si="0"/>
        <v>18754248.629999999</v>
      </c>
      <c r="G7" s="117">
        <f t="shared" si="0"/>
        <v>19033136.41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2005595.12</v>
      </c>
      <c r="G14" s="75">
        <v>2251252.56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16748653.51</v>
      </c>
      <c r="G17" s="75">
        <v>16781883.850000001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0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7">
        <f>SUM(B22:B26)</f>
        <v>0</v>
      </c>
      <c r="C21" s="117">
        <f t="shared" ref="C21:G21" si="1">SUM(C22:C26)</f>
        <v>0</v>
      </c>
      <c r="D21" s="117">
        <f t="shared" si="1"/>
        <v>0</v>
      </c>
      <c r="E21" s="117">
        <f t="shared" si="1"/>
        <v>0</v>
      </c>
      <c r="F21" s="117">
        <f t="shared" si="1"/>
        <v>0</v>
      </c>
      <c r="G21" s="117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7">
        <f>SUM(B29)</f>
        <v>0</v>
      </c>
      <c r="C28" s="117">
        <f t="shared" ref="C28:G28" si="2">SUM(C29)</f>
        <v>0</v>
      </c>
      <c r="D28" s="117">
        <f t="shared" si="2"/>
        <v>0</v>
      </c>
      <c r="E28" s="117">
        <f t="shared" si="2"/>
        <v>0</v>
      </c>
      <c r="F28" s="117">
        <f t="shared" si="2"/>
        <v>0</v>
      </c>
      <c r="G28" s="117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7">
        <f>B21+B7+B28</f>
        <v>0</v>
      </c>
      <c r="C31" s="117">
        <f t="shared" ref="C31:G31" si="3">C21+C7+C28</f>
        <v>0</v>
      </c>
      <c r="D31" s="117">
        <f t="shared" si="3"/>
        <v>0</v>
      </c>
      <c r="E31" s="117">
        <f t="shared" si="3"/>
        <v>0</v>
      </c>
      <c r="F31" s="117">
        <f t="shared" si="3"/>
        <v>18754248.629999999</v>
      </c>
      <c r="G31" s="117">
        <f t="shared" si="3"/>
        <v>19033136.41</v>
      </c>
    </row>
    <row r="32" spans="1:7" ht="14.45" customHeight="1" x14ac:dyDescent="0.25">
      <c r="A32" s="45"/>
      <c r="B32" s="139"/>
      <c r="C32" s="139"/>
      <c r="D32" s="139"/>
      <c r="E32" s="139"/>
      <c r="F32" s="139"/>
      <c r="G32" s="139"/>
    </row>
    <row r="33" spans="1:7" x14ac:dyDescent="0.25">
      <c r="A33" s="142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0" t="s">
        <v>464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ht="30" x14ac:dyDescent="0.25">
      <c r="A35" s="140" t="s">
        <v>293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x14ac:dyDescent="0.25">
      <c r="A36" s="142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31 B14:E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zoomScale="75" zoomScaleNormal="75" workbookViewId="0">
      <selection activeCell="F8" sqref="F8:G1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466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Sistema para el Desarrollo Integral de la Familia del Municipio de Apaseo el Grande, Gto.</v>
      </c>
      <c r="B2" s="187"/>
      <c r="C2" s="187"/>
      <c r="D2" s="187"/>
      <c r="E2" s="187"/>
      <c r="F2" s="187"/>
      <c r="G2" s="188"/>
    </row>
    <row r="3" spans="1:7" x14ac:dyDescent="0.25">
      <c r="A3" s="183" t="s">
        <v>467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x14ac:dyDescent="0.25">
      <c r="A5" s="177" t="s">
        <v>449</v>
      </c>
      <c r="B5" s="178"/>
      <c r="C5" s="178"/>
      <c r="D5" s="178"/>
      <c r="E5" s="178"/>
      <c r="F5" s="178"/>
      <c r="G5" s="179"/>
    </row>
    <row r="6" spans="1:7" ht="30" x14ac:dyDescent="0.25">
      <c r="A6" s="137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7">
        <f t="shared" ref="B7:G7" si="0">SUM(B8:B16)</f>
        <v>0</v>
      </c>
      <c r="C7" s="117">
        <f t="shared" si="0"/>
        <v>0</v>
      </c>
      <c r="D7" s="117">
        <f t="shared" si="0"/>
        <v>0</v>
      </c>
      <c r="E7" s="117">
        <f t="shared" si="0"/>
        <v>0</v>
      </c>
      <c r="F7" s="117">
        <f t="shared" si="0"/>
        <v>-11250280.590000002</v>
      </c>
      <c r="G7" s="117">
        <f t="shared" si="0"/>
        <v>-18706073.870000001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-9101122.6400000006</v>
      </c>
      <c r="G8" s="75">
        <v>-14315865.970000001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-717433.01</v>
      </c>
      <c r="G9" s="75">
        <v>-1344599.34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-635634.1</v>
      </c>
      <c r="G10" s="75">
        <v>-1422938.13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-272937.32</v>
      </c>
      <c r="G11" s="75">
        <v>-411286.11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-140956.38</v>
      </c>
      <c r="G12" s="75">
        <v>-989603.79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-382197.14</v>
      </c>
      <c r="G15" s="75">
        <v>-221780.53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7">
        <f>SUM(B19:B27)</f>
        <v>0</v>
      </c>
      <c r="C18" s="117">
        <f t="shared" ref="C18:G18" si="1">SUM(C19:C27)</f>
        <v>0</v>
      </c>
      <c r="D18" s="117">
        <f t="shared" si="1"/>
        <v>0</v>
      </c>
      <c r="E18" s="117">
        <f t="shared" si="1"/>
        <v>0</v>
      </c>
      <c r="F18" s="117">
        <f t="shared" si="1"/>
        <v>0</v>
      </c>
      <c r="G18" s="117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7">
        <f>B18+B7</f>
        <v>0</v>
      </c>
      <c r="C29" s="117">
        <f t="shared" ref="C29:G29" si="2">C18+C7</f>
        <v>0</v>
      </c>
      <c r="D29" s="117">
        <f t="shared" si="2"/>
        <v>0</v>
      </c>
      <c r="E29" s="117">
        <f t="shared" si="2"/>
        <v>0</v>
      </c>
      <c r="F29" s="117">
        <f t="shared" si="2"/>
        <v>-11250280.590000002</v>
      </c>
      <c r="G29" s="117">
        <f t="shared" si="2"/>
        <v>-18706073.870000001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8:E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zoomScale="75" zoomScaleNormal="75" workbookViewId="0">
      <selection activeCell="F13" sqref="F13: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482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Sistema para el Desarrollo Integral de la Familia del Municipio de Apaseo el Grande, Gto.</v>
      </c>
      <c r="B2" s="187"/>
      <c r="C2" s="187"/>
      <c r="D2" s="187"/>
      <c r="E2" s="187"/>
      <c r="F2" s="187"/>
      <c r="G2" s="188"/>
    </row>
    <row r="3" spans="1:7" x14ac:dyDescent="0.25">
      <c r="A3" s="183" t="s">
        <v>483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ht="30" x14ac:dyDescent="0.25">
      <c r="A5" s="137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7">
        <f>SUM(B7:B18)</f>
        <v>0</v>
      </c>
      <c r="C6" s="117">
        <f t="shared" ref="C6:G6" si="0">SUM(C7:C18)</f>
        <v>0</v>
      </c>
      <c r="D6" s="117">
        <f t="shared" si="0"/>
        <v>0</v>
      </c>
      <c r="E6" s="117">
        <f t="shared" si="0"/>
        <v>0</v>
      </c>
      <c r="F6" s="117">
        <f t="shared" si="0"/>
        <v>18754248.629999999</v>
      </c>
      <c r="G6" s="117">
        <f t="shared" si="0"/>
        <v>19033136.41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2005595.12</v>
      </c>
      <c r="G13" s="75">
        <v>2251252.56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16748653.51</v>
      </c>
      <c r="G16" s="75">
        <v>16781883.850000001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0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7">
        <f>SUM(B21:B25)</f>
        <v>0</v>
      </c>
      <c r="C20" s="117">
        <f t="shared" ref="C20:G20" si="1">SUM(C21:C25)</f>
        <v>0</v>
      </c>
      <c r="D20" s="117">
        <f t="shared" si="1"/>
        <v>0</v>
      </c>
      <c r="E20" s="117">
        <f t="shared" si="1"/>
        <v>0</v>
      </c>
      <c r="F20" s="117">
        <f t="shared" si="1"/>
        <v>0</v>
      </c>
      <c r="G20" s="117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7">
        <f>SUM(B28)</f>
        <v>0</v>
      </c>
      <c r="C27" s="117">
        <f t="shared" ref="C27:G27" si="2">SUM(C28)</f>
        <v>0</v>
      </c>
      <c r="D27" s="117">
        <f t="shared" si="2"/>
        <v>0</v>
      </c>
      <c r="E27" s="117">
        <f t="shared" si="2"/>
        <v>0</v>
      </c>
      <c r="F27" s="117">
        <f t="shared" si="2"/>
        <v>0</v>
      </c>
      <c r="G27" s="117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7">
        <f>B20+B6+B27</f>
        <v>0</v>
      </c>
      <c r="C30" s="117">
        <f t="shared" ref="C30:G30" si="3">C20+C6+C27</f>
        <v>0</v>
      </c>
      <c r="D30" s="117">
        <f t="shared" si="3"/>
        <v>0</v>
      </c>
      <c r="E30" s="117">
        <f t="shared" si="3"/>
        <v>0</v>
      </c>
      <c r="F30" s="117">
        <f t="shared" si="3"/>
        <v>18754248.629999999</v>
      </c>
      <c r="G30" s="117">
        <f t="shared" si="3"/>
        <v>19033136.41</v>
      </c>
    </row>
    <row r="31" spans="1:7" ht="14.45" customHeight="1" x14ac:dyDescent="0.25">
      <c r="A31" s="45"/>
      <c r="B31" s="139"/>
      <c r="C31" s="139"/>
      <c r="D31" s="139"/>
      <c r="E31" s="139"/>
      <c r="F31" s="139"/>
      <c r="G31" s="139"/>
    </row>
    <row r="32" spans="1:7" x14ac:dyDescent="0.25">
      <c r="A32" s="142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0" t="s">
        <v>464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</row>
    <row r="34" spans="1:7" ht="30" x14ac:dyDescent="0.25">
      <c r="A34" s="140" t="s">
        <v>293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x14ac:dyDescent="0.25">
      <c r="A35" s="53" t="s">
        <v>504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4:G15 B13:E13 B17:G30 B16:E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zoomScale="75" zoomScaleNormal="75" workbookViewId="0">
      <selection activeCell="F7" sqref="F7:G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507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Sistema para el Desarrollo Integral de la Familia del Municipio de Apaseo el Grande, Gto.</v>
      </c>
      <c r="B2" s="187"/>
      <c r="C2" s="187"/>
      <c r="D2" s="187"/>
      <c r="E2" s="187"/>
      <c r="F2" s="187"/>
      <c r="G2" s="188"/>
    </row>
    <row r="3" spans="1:7" x14ac:dyDescent="0.25">
      <c r="A3" s="183" t="s">
        <v>508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ht="30" x14ac:dyDescent="0.25">
      <c r="A5" s="137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7">
        <f t="shared" ref="B6:G6" si="0">SUM(B7:B15)</f>
        <v>0</v>
      </c>
      <c r="C6" s="117">
        <f t="shared" si="0"/>
        <v>0</v>
      </c>
      <c r="D6" s="117">
        <f t="shared" si="0"/>
        <v>0</v>
      </c>
      <c r="E6" s="117">
        <f t="shared" si="0"/>
        <v>0</v>
      </c>
      <c r="F6" s="117">
        <f t="shared" si="0"/>
        <v>-11250280.590000002</v>
      </c>
      <c r="G6" s="117">
        <f t="shared" si="0"/>
        <v>-18706073.870000001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-9101122.6400000006</v>
      </c>
      <c r="G7" s="75">
        <v>-14315865.970000001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-717433.01</v>
      </c>
      <c r="G8" s="75">
        <v>-1344599.34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-635634.1</v>
      </c>
      <c r="G9" s="75">
        <v>-1422938.13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-272937.32</v>
      </c>
      <c r="G10" s="75">
        <v>-411286.11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-140956.38</v>
      </c>
      <c r="G11" s="75">
        <v>-989603.79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-382197.14</v>
      </c>
      <c r="G14" s="75">
        <v>-221780.53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7">
        <f>SUM(B18:B26)</f>
        <v>0</v>
      </c>
      <c r="C17" s="117">
        <f t="shared" ref="C17:G17" si="1">SUM(C18:C26)</f>
        <v>0</v>
      </c>
      <c r="D17" s="117">
        <f t="shared" si="1"/>
        <v>0</v>
      </c>
      <c r="E17" s="117">
        <f t="shared" si="1"/>
        <v>0</v>
      </c>
      <c r="F17" s="117">
        <f t="shared" si="1"/>
        <v>0</v>
      </c>
      <c r="G17" s="117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7">
        <f>B17+B6</f>
        <v>0</v>
      </c>
      <c r="C28" s="117">
        <f t="shared" ref="C28:G28" si="2">C17+C6</f>
        <v>0</v>
      </c>
      <c r="D28" s="117">
        <f t="shared" si="2"/>
        <v>0</v>
      </c>
      <c r="E28" s="117">
        <f t="shared" si="2"/>
        <v>0</v>
      </c>
      <c r="F28" s="117">
        <f t="shared" si="2"/>
        <v>-11250280.590000002</v>
      </c>
      <c r="G28" s="117">
        <f t="shared" si="2"/>
        <v>-18706073.870000001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4" t="s">
        <v>511</v>
      </c>
      <c r="B1" s="166"/>
      <c r="C1" s="166"/>
      <c r="D1" s="166"/>
      <c r="E1" s="166"/>
      <c r="F1" s="166"/>
    </row>
    <row r="2" spans="1:6" x14ac:dyDescent="0.25">
      <c r="A2" s="186" t="str">
        <f>'Formato 1'!A2</f>
        <v>Sistema para el Desarrollo Integral de la Familia del Municipio de Apaseo el Grande, Gto.</v>
      </c>
      <c r="B2" s="187"/>
      <c r="C2" s="187"/>
      <c r="D2" s="187"/>
      <c r="E2" s="187"/>
      <c r="F2" s="188"/>
    </row>
    <row r="3" spans="1:6" x14ac:dyDescent="0.25">
      <c r="A3" s="183" t="s">
        <v>512</v>
      </c>
      <c r="B3" s="184"/>
      <c r="C3" s="184"/>
      <c r="D3" s="184"/>
      <c r="E3" s="184"/>
      <c r="F3" s="185"/>
    </row>
    <row r="4" spans="1:6" ht="30" x14ac:dyDescent="0.25">
      <c r="A4" s="137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1" t="s">
        <v>518</v>
      </c>
      <c r="B5" s="146"/>
      <c r="C5" s="146"/>
      <c r="D5" s="146"/>
      <c r="E5" s="146"/>
      <c r="F5" s="146"/>
    </row>
    <row r="6" spans="1:6" ht="30" x14ac:dyDescent="0.25">
      <c r="A6" s="144" t="s">
        <v>519</v>
      </c>
      <c r="B6" s="143"/>
      <c r="C6" s="143"/>
      <c r="D6" s="143"/>
      <c r="E6" s="143"/>
      <c r="F6" s="143"/>
    </row>
    <row r="7" spans="1:6" ht="15.75" customHeight="1" x14ac:dyDescent="0.25">
      <c r="A7" s="144" t="s">
        <v>520</v>
      </c>
      <c r="B7" s="143"/>
      <c r="C7" s="143"/>
      <c r="D7" s="143"/>
      <c r="E7" s="143"/>
      <c r="F7" s="143"/>
    </row>
    <row r="8" spans="1:6" x14ac:dyDescent="0.25">
      <c r="A8" s="145"/>
      <c r="B8" s="143"/>
      <c r="C8" s="143"/>
      <c r="D8" s="143"/>
      <c r="E8" s="143"/>
      <c r="F8" s="143"/>
    </row>
    <row r="9" spans="1:6" x14ac:dyDescent="0.25">
      <c r="A9" s="150" t="s">
        <v>521</v>
      </c>
      <c r="B9" s="143"/>
      <c r="C9" s="143"/>
      <c r="D9" s="143"/>
      <c r="E9" s="143"/>
      <c r="F9" s="143"/>
    </row>
    <row r="10" spans="1:6" x14ac:dyDescent="0.25">
      <c r="A10" s="144" t="s">
        <v>522</v>
      </c>
      <c r="B10" s="153"/>
      <c r="C10" s="153"/>
      <c r="D10" s="153"/>
      <c r="E10" s="153"/>
      <c r="F10" s="153"/>
    </row>
    <row r="11" spans="1:6" x14ac:dyDescent="0.25">
      <c r="A11" s="67" t="s">
        <v>523</v>
      </c>
      <c r="B11" s="153"/>
      <c r="C11" s="153"/>
      <c r="D11" s="153"/>
      <c r="E11" s="153"/>
      <c r="F11" s="153"/>
    </row>
    <row r="12" spans="1:6" x14ac:dyDescent="0.25">
      <c r="A12" s="67" t="s">
        <v>524</v>
      </c>
      <c r="B12" s="153"/>
      <c r="C12" s="153"/>
      <c r="D12" s="153"/>
      <c r="E12" s="153"/>
      <c r="F12" s="153"/>
    </row>
    <row r="13" spans="1:6" x14ac:dyDescent="0.25">
      <c r="A13" s="67" t="s">
        <v>525</v>
      </c>
      <c r="B13" s="153"/>
      <c r="C13" s="153"/>
      <c r="D13" s="153"/>
      <c r="E13" s="153"/>
      <c r="F13" s="153"/>
    </row>
    <row r="14" spans="1:6" x14ac:dyDescent="0.25">
      <c r="A14" s="144" t="s">
        <v>526</v>
      </c>
      <c r="B14" s="153"/>
      <c r="C14" s="153"/>
      <c r="D14" s="153"/>
      <c r="E14" s="153"/>
      <c r="F14" s="153"/>
    </row>
    <row r="15" spans="1:6" x14ac:dyDescent="0.25">
      <c r="A15" s="67" t="s">
        <v>523</v>
      </c>
      <c r="B15" s="153"/>
      <c r="C15" s="153"/>
      <c r="D15" s="153"/>
      <c r="E15" s="153"/>
      <c r="F15" s="153"/>
    </row>
    <row r="16" spans="1:6" x14ac:dyDescent="0.25">
      <c r="A16" s="67" t="s">
        <v>524</v>
      </c>
      <c r="B16" s="154"/>
      <c r="C16" s="154"/>
      <c r="D16" s="154"/>
      <c r="E16" s="154"/>
      <c r="F16" s="154"/>
    </row>
    <row r="17" spans="1:6" x14ac:dyDescent="0.25">
      <c r="A17" s="67" t="s">
        <v>525</v>
      </c>
      <c r="B17" s="155"/>
      <c r="C17" s="155"/>
      <c r="D17" s="155"/>
      <c r="E17" s="155"/>
      <c r="F17" s="155"/>
    </row>
    <row r="18" spans="1:6" x14ac:dyDescent="0.25">
      <c r="A18" s="144" t="s">
        <v>527</v>
      </c>
      <c r="B18" s="155"/>
      <c r="C18" s="155"/>
      <c r="D18" s="155"/>
      <c r="E18" s="155"/>
      <c r="F18" s="155"/>
    </row>
    <row r="19" spans="1:6" x14ac:dyDescent="0.25">
      <c r="A19" s="144" t="s">
        <v>528</v>
      </c>
      <c r="B19" s="155"/>
      <c r="C19" s="155"/>
      <c r="D19" s="155"/>
      <c r="E19" s="155"/>
      <c r="F19" s="155"/>
    </row>
    <row r="20" spans="1:6" x14ac:dyDescent="0.25">
      <c r="A20" s="144" t="s">
        <v>529</v>
      </c>
      <c r="B20" s="156"/>
      <c r="C20" s="156"/>
      <c r="D20" s="156"/>
      <c r="E20" s="156"/>
      <c r="F20" s="156"/>
    </row>
    <row r="21" spans="1:6" x14ac:dyDescent="0.25">
      <c r="A21" s="144" t="s">
        <v>530</v>
      </c>
      <c r="B21" s="156"/>
      <c r="C21" s="156"/>
      <c r="D21" s="156"/>
      <c r="E21" s="156"/>
      <c r="F21" s="156"/>
    </row>
    <row r="22" spans="1:6" x14ac:dyDescent="0.25">
      <c r="A22" s="144" t="s">
        <v>531</v>
      </c>
      <c r="B22" s="156"/>
      <c r="C22" s="156"/>
      <c r="D22" s="156"/>
      <c r="E22" s="156"/>
      <c r="F22" s="156"/>
    </row>
    <row r="23" spans="1:6" x14ac:dyDescent="0.25">
      <c r="A23" s="144" t="s">
        <v>532</v>
      </c>
      <c r="B23" s="156"/>
      <c r="C23" s="156"/>
      <c r="D23" s="156"/>
      <c r="E23" s="156"/>
      <c r="F23" s="156"/>
    </row>
    <row r="24" spans="1:6" x14ac:dyDescent="0.25">
      <c r="A24" s="144" t="s">
        <v>533</v>
      </c>
      <c r="B24" s="148"/>
      <c r="C24" s="148"/>
      <c r="D24" s="148"/>
      <c r="E24" s="148"/>
      <c r="F24" s="148"/>
    </row>
    <row r="25" spans="1:6" x14ac:dyDescent="0.25">
      <c r="A25" s="144" t="s">
        <v>534</v>
      </c>
      <c r="B25" s="148"/>
      <c r="C25" s="148"/>
      <c r="D25" s="148"/>
      <c r="E25" s="148"/>
      <c r="F25" s="148"/>
    </row>
    <row r="26" spans="1:6" x14ac:dyDescent="0.25">
      <c r="A26" s="145"/>
      <c r="B26" s="149"/>
      <c r="C26" s="149"/>
      <c r="D26" s="149"/>
      <c r="E26" s="149"/>
      <c r="F26" s="149"/>
    </row>
    <row r="27" spans="1:6" ht="14.45" customHeight="1" x14ac:dyDescent="0.25">
      <c r="A27" s="150" t="s">
        <v>535</v>
      </c>
      <c r="B27" s="147"/>
      <c r="C27" s="147"/>
      <c r="D27" s="147"/>
      <c r="E27" s="147"/>
      <c r="F27" s="147"/>
    </row>
    <row r="28" spans="1:6" x14ac:dyDescent="0.25">
      <c r="A28" s="144" t="s">
        <v>536</v>
      </c>
      <c r="B28" s="89"/>
      <c r="C28" s="89"/>
      <c r="D28" s="89"/>
      <c r="E28" s="89"/>
      <c r="F28" s="89"/>
    </row>
    <row r="29" spans="1:6" x14ac:dyDescent="0.25">
      <c r="A29" s="140"/>
      <c r="B29" s="53"/>
      <c r="C29" s="53"/>
      <c r="D29" s="53"/>
      <c r="E29" s="53"/>
      <c r="F29" s="53"/>
    </row>
    <row r="30" spans="1:6" x14ac:dyDescent="0.25">
      <c r="A30" s="151" t="s">
        <v>537</v>
      </c>
      <c r="B30" s="53"/>
      <c r="C30" s="53"/>
      <c r="D30" s="53"/>
      <c r="E30" s="53"/>
      <c r="F30" s="53"/>
    </row>
    <row r="31" spans="1:6" x14ac:dyDescent="0.25">
      <c r="A31" s="152" t="s">
        <v>522</v>
      </c>
      <c r="B31" s="89"/>
      <c r="C31" s="89"/>
      <c r="D31" s="89"/>
      <c r="E31" s="89"/>
      <c r="F31" s="89"/>
    </row>
    <row r="32" spans="1:6" x14ac:dyDescent="0.25">
      <c r="A32" s="152" t="s">
        <v>526</v>
      </c>
      <c r="B32" s="89"/>
      <c r="C32" s="89"/>
      <c r="D32" s="89"/>
      <c r="E32" s="89"/>
      <c r="F32" s="89"/>
    </row>
    <row r="33" spans="1:6" x14ac:dyDescent="0.25">
      <c r="A33" s="152" t="s">
        <v>538</v>
      </c>
      <c r="B33" s="89"/>
      <c r="C33" s="89"/>
      <c r="D33" s="89"/>
      <c r="E33" s="89"/>
      <c r="F33" s="89"/>
    </row>
    <row r="34" spans="1:6" x14ac:dyDescent="0.25">
      <c r="A34" s="140"/>
      <c r="B34" s="53"/>
      <c r="C34" s="53"/>
      <c r="D34" s="53"/>
      <c r="E34" s="53"/>
      <c r="F34" s="53"/>
    </row>
    <row r="35" spans="1:6" x14ac:dyDescent="0.25">
      <c r="A35" s="151" t="s">
        <v>539</v>
      </c>
      <c r="B35" s="53"/>
      <c r="C35" s="53"/>
      <c r="D35" s="53"/>
      <c r="E35" s="53"/>
      <c r="F35" s="53"/>
    </row>
    <row r="36" spans="1:6" x14ac:dyDescent="0.25">
      <c r="A36" s="152" t="s">
        <v>540</v>
      </c>
      <c r="B36" s="53"/>
      <c r="C36" s="53"/>
      <c r="D36" s="53"/>
      <c r="E36" s="53"/>
      <c r="F36" s="53"/>
    </row>
    <row r="37" spans="1:6" x14ac:dyDescent="0.25">
      <c r="A37" s="152" t="s">
        <v>541</v>
      </c>
      <c r="B37" s="53"/>
      <c r="C37" s="53"/>
      <c r="D37" s="53"/>
      <c r="E37" s="53"/>
      <c r="F37" s="53"/>
    </row>
    <row r="38" spans="1:6" x14ac:dyDescent="0.25">
      <c r="A38" s="152" t="s">
        <v>542</v>
      </c>
      <c r="B38" s="53"/>
      <c r="C38" s="53"/>
      <c r="D38" s="53"/>
      <c r="E38" s="53"/>
      <c r="F38" s="53"/>
    </row>
    <row r="39" spans="1:6" x14ac:dyDescent="0.25">
      <c r="A39" s="140"/>
      <c r="B39" s="53"/>
      <c r="C39" s="53"/>
      <c r="D39" s="53"/>
      <c r="E39" s="53"/>
      <c r="F39" s="53"/>
    </row>
    <row r="40" spans="1:6" x14ac:dyDescent="0.25">
      <c r="A40" s="151" t="s">
        <v>543</v>
      </c>
      <c r="B40" s="53"/>
      <c r="C40" s="53"/>
      <c r="D40" s="53"/>
      <c r="E40" s="53"/>
      <c r="F40" s="53"/>
    </row>
    <row r="41" spans="1:6" x14ac:dyDescent="0.25">
      <c r="A41" s="140"/>
      <c r="B41" s="53"/>
      <c r="C41" s="53"/>
      <c r="D41" s="53"/>
      <c r="E41" s="53"/>
      <c r="F41" s="53"/>
    </row>
    <row r="42" spans="1:6" x14ac:dyDescent="0.25">
      <c r="A42" s="151" t="s">
        <v>544</v>
      </c>
      <c r="B42" s="53"/>
      <c r="C42" s="53"/>
      <c r="D42" s="53"/>
      <c r="E42" s="53"/>
      <c r="F42" s="53"/>
    </row>
    <row r="43" spans="1:6" x14ac:dyDescent="0.25">
      <c r="A43" s="152" t="s">
        <v>545</v>
      </c>
      <c r="B43" s="89"/>
      <c r="C43" s="89"/>
      <c r="D43" s="89"/>
      <c r="E43" s="89"/>
      <c r="F43" s="89"/>
    </row>
    <row r="44" spans="1:6" x14ac:dyDescent="0.25">
      <c r="A44" s="152" t="s">
        <v>546</v>
      </c>
      <c r="B44" s="89"/>
      <c r="C44" s="89"/>
      <c r="D44" s="89"/>
      <c r="E44" s="89"/>
      <c r="F44" s="89"/>
    </row>
    <row r="45" spans="1:6" x14ac:dyDescent="0.25">
      <c r="A45" s="152" t="s">
        <v>547</v>
      </c>
      <c r="B45" s="89"/>
      <c r="C45" s="89"/>
      <c r="D45" s="89"/>
      <c r="E45" s="89"/>
      <c r="F45" s="89"/>
    </row>
    <row r="46" spans="1:6" x14ac:dyDescent="0.25">
      <c r="A46" s="140"/>
      <c r="B46" s="53"/>
      <c r="C46" s="53"/>
      <c r="D46" s="53"/>
      <c r="E46" s="53"/>
      <c r="F46" s="53"/>
    </row>
    <row r="47" spans="1:6" ht="30" x14ac:dyDescent="0.25">
      <c r="A47" s="151" t="s">
        <v>548</v>
      </c>
      <c r="B47" s="53"/>
      <c r="C47" s="53"/>
      <c r="D47" s="53"/>
      <c r="E47" s="53"/>
      <c r="F47" s="53"/>
    </row>
    <row r="48" spans="1:6" x14ac:dyDescent="0.25">
      <c r="A48" s="152" t="s">
        <v>546</v>
      </c>
      <c r="B48" s="89"/>
      <c r="C48" s="89"/>
      <c r="D48" s="89"/>
      <c r="E48" s="89"/>
      <c r="F48" s="89"/>
    </row>
    <row r="49" spans="1:6" x14ac:dyDescent="0.25">
      <c r="A49" s="152" t="s">
        <v>547</v>
      </c>
      <c r="B49" s="89"/>
      <c r="C49" s="89"/>
      <c r="D49" s="89"/>
      <c r="E49" s="89"/>
      <c r="F49" s="89"/>
    </row>
    <row r="50" spans="1:6" x14ac:dyDescent="0.25">
      <c r="A50" s="140"/>
      <c r="B50" s="53"/>
      <c r="C50" s="53"/>
      <c r="D50" s="53"/>
      <c r="E50" s="53"/>
      <c r="F50" s="53"/>
    </row>
    <row r="51" spans="1:6" x14ac:dyDescent="0.25">
      <c r="A51" s="151" t="s">
        <v>549</v>
      </c>
      <c r="B51" s="53"/>
      <c r="C51" s="53"/>
      <c r="D51" s="53"/>
      <c r="E51" s="53"/>
      <c r="F51" s="53"/>
    </row>
    <row r="52" spans="1:6" x14ac:dyDescent="0.25">
      <c r="A52" s="152" t="s">
        <v>546</v>
      </c>
      <c r="B52" s="89"/>
      <c r="C52" s="89"/>
      <c r="D52" s="89"/>
      <c r="E52" s="89"/>
      <c r="F52" s="89"/>
    </row>
    <row r="53" spans="1:6" x14ac:dyDescent="0.25">
      <c r="A53" s="152" t="s">
        <v>547</v>
      </c>
      <c r="B53" s="89"/>
      <c r="C53" s="89"/>
      <c r="D53" s="89"/>
      <c r="E53" s="89"/>
      <c r="F53" s="89"/>
    </row>
    <row r="54" spans="1:6" x14ac:dyDescent="0.25">
      <c r="A54" s="152" t="s">
        <v>550</v>
      </c>
      <c r="B54" s="89"/>
      <c r="C54" s="89"/>
      <c r="D54" s="89"/>
      <c r="E54" s="89"/>
      <c r="F54" s="89"/>
    </row>
    <row r="55" spans="1:6" x14ac:dyDescent="0.25">
      <c r="A55" s="140"/>
      <c r="B55" s="53"/>
      <c r="C55" s="53"/>
      <c r="D55" s="53"/>
      <c r="E55" s="53"/>
      <c r="F55" s="53"/>
    </row>
    <row r="56" spans="1:6" x14ac:dyDescent="0.25">
      <c r="A56" s="151" t="s">
        <v>551</v>
      </c>
      <c r="B56" s="53"/>
      <c r="C56" s="53"/>
      <c r="D56" s="53"/>
      <c r="E56" s="53"/>
      <c r="F56" s="53"/>
    </row>
    <row r="57" spans="1:6" x14ac:dyDescent="0.25">
      <c r="A57" s="152" t="s">
        <v>546</v>
      </c>
      <c r="B57" s="89"/>
      <c r="C57" s="89"/>
      <c r="D57" s="89"/>
      <c r="E57" s="89"/>
      <c r="F57" s="89"/>
    </row>
    <row r="58" spans="1:6" x14ac:dyDescent="0.25">
      <c r="A58" s="152" t="s">
        <v>547</v>
      </c>
      <c r="B58" s="89"/>
      <c r="C58" s="89"/>
      <c r="D58" s="89"/>
      <c r="E58" s="89"/>
      <c r="F58" s="89"/>
    </row>
    <row r="59" spans="1:6" x14ac:dyDescent="0.25">
      <c r="A59" s="140"/>
      <c r="B59" s="53"/>
      <c r="C59" s="53"/>
      <c r="D59" s="53"/>
      <c r="E59" s="53"/>
      <c r="F59" s="53"/>
    </row>
    <row r="60" spans="1:6" x14ac:dyDescent="0.25">
      <c r="A60" s="151" t="s">
        <v>552</v>
      </c>
      <c r="B60" s="53"/>
      <c r="C60" s="53"/>
      <c r="D60" s="53"/>
      <c r="E60" s="53"/>
      <c r="F60" s="53"/>
    </row>
    <row r="61" spans="1:6" x14ac:dyDescent="0.25">
      <c r="A61" s="152" t="s">
        <v>553</v>
      </c>
      <c r="B61" s="139"/>
      <c r="C61" s="139"/>
      <c r="D61" s="139"/>
      <c r="E61" s="139"/>
      <c r="F61" s="139"/>
    </row>
    <row r="62" spans="1:6" x14ac:dyDescent="0.25">
      <c r="A62" s="152" t="s">
        <v>554</v>
      </c>
      <c r="B62" s="157"/>
      <c r="C62" s="157"/>
      <c r="D62" s="157"/>
      <c r="E62" s="157"/>
      <c r="F62" s="157"/>
    </row>
    <row r="63" spans="1:6" x14ac:dyDescent="0.25">
      <c r="A63" s="140"/>
      <c r="B63" s="139"/>
      <c r="C63" s="139"/>
      <c r="D63" s="139"/>
      <c r="E63" s="139"/>
      <c r="F63" s="139"/>
    </row>
    <row r="64" spans="1:6" x14ac:dyDescent="0.25">
      <c r="A64" s="151" t="s">
        <v>555</v>
      </c>
      <c r="B64" s="139"/>
      <c r="C64" s="139"/>
      <c r="D64" s="139"/>
      <c r="E64" s="139"/>
      <c r="F64" s="139"/>
    </row>
    <row r="65" spans="1:6" x14ac:dyDescent="0.25">
      <c r="A65" s="152" t="s">
        <v>556</v>
      </c>
      <c r="B65" s="139"/>
      <c r="C65" s="139"/>
      <c r="D65" s="139"/>
      <c r="E65" s="139"/>
      <c r="F65" s="139"/>
    </row>
    <row r="66" spans="1:6" x14ac:dyDescent="0.25">
      <c r="A66" s="152" t="s">
        <v>557</v>
      </c>
      <c r="B66" s="140"/>
      <c r="C66" s="53"/>
      <c r="D66" s="140"/>
      <c r="E66" s="140"/>
      <c r="F66" s="140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1" t="s">
        <v>447</v>
      </c>
      <c r="B1" s="191"/>
      <c r="C1" s="191"/>
      <c r="D1" s="191"/>
      <c r="E1" s="191"/>
      <c r="F1" s="191"/>
      <c r="G1" s="191"/>
    </row>
    <row r="2" spans="1:7" x14ac:dyDescent="0.25">
      <c r="A2" s="126" t="str">
        <f>'Formato 1'!A2</f>
        <v>Sistema para el Desarrollo Integral de la Familia del Municipio de Apaseo el Grande, Gto.</v>
      </c>
      <c r="B2" s="127"/>
      <c r="C2" s="127"/>
      <c r="D2" s="127"/>
      <c r="E2" s="127"/>
      <c r="F2" s="127"/>
      <c r="G2" s="128"/>
    </row>
    <row r="3" spans="1:7" x14ac:dyDescent="0.25">
      <c r="A3" s="129" t="s">
        <v>448</v>
      </c>
      <c r="B3" s="130"/>
      <c r="C3" s="130"/>
      <c r="D3" s="130"/>
      <c r="E3" s="130"/>
      <c r="F3" s="130"/>
      <c r="G3" s="131"/>
    </row>
    <row r="4" spans="1:7" x14ac:dyDescent="0.25">
      <c r="A4" s="129" t="s">
        <v>2</v>
      </c>
      <c r="B4" s="130"/>
      <c r="C4" s="130"/>
      <c r="D4" s="130"/>
      <c r="E4" s="130"/>
      <c r="F4" s="130"/>
      <c r="G4" s="131"/>
    </row>
    <row r="5" spans="1:7" x14ac:dyDescent="0.25">
      <c r="A5" s="129" t="s">
        <v>449</v>
      </c>
      <c r="B5" s="130"/>
      <c r="C5" s="130"/>
      <c r="D5" s="130"/>
      <c r="E5" s="130"/>
      <c r="F5" s="130"/>
      <c r="G5" s="131"/>
    </row>
    <row r="6" spans="1:7" x14ac:dyDescent="0.25">
      <c r="A6" s="189" t="s">
        <v>450</v>
      </c>
      <c r="B6" s="36">
        <v>2022</v>
      </c>
      <c r="C6" s="189">
        <f>+B6+1</f>
        <v>2023</v>
      </c>
      <c r="D6" s="189">
        <f>+C6+1</f>
        <v>2024</v>
      </c>
      <c r="E6" s="189">
        <f>+D6+1</f>
        <v>2025</v>
      </c>
      <c r="F6" s="189">
        <f>+E6+1</f>
        <v>2026</v>
      </c>
      <c r="G6" s="189">
        <f>+F6+1</f>
        <v>2027</v>
      </c>
    </row>
    <row r="7" spans="1:7" ht="83.25" customHeight="1" x14ac:dyDescent="0.25">
      <c r="A7" s="190"/>
      <c r="B7" s="70" t="s">
        <v>451</v>
      </c>
      <c r="C7" s="190"/>
      <c r="D7" s="190"/>
      <c r="E7" s="190"/>
      <c r="F7" s="190"/>
      <c r="G7" s="190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2" t="s">
        <v>466</v>
      </c>
      <c r="B1" s="192"/>
      <c r="C1" s="192"/>
      <c r="D1" s="192"/>
      <c r="E1" s="192"/>
      <c r="F1" s="192"/>
      <c r="G1" s="192"/>
    </row>
    <row r="2" spans="1:7" x14ac:dyDescent="0.25">
      <c r="A2" s="126" t="str">
        <f>'Formato 1'!A2</f>
        <v>Sistema para el Desarrollo Integral de la Familia del Municipio de Apaseo el Grande, Gto.</v>
      </c>
      <c r="B2" s="127"/>
      <c r="C2" s="127"/>
      <c r="D2" s="127"/>
      <c r="E2" s="127"/>
      <c r="F2" s="127"/>
      <c r="G2" s="128"/>
    </row>
    <row r="3" spans="1:7" x14ac:dyDescent="0.25">
      <c r="A3" s="111" t="s">
        <v>467</v>
      </c>
      <c r="B3" s="112"/>
      <c r="C3" s="112"/>
      <c r="D3" s="112"/>
      <c r="E3" s="112"/>
      <c r="F3" s="112"/>
      <c r="G3" s="113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111" t="s">
        <v>449</v>
      </c>
      <c r="B5" s="112"/>
      <c r="C5" s="112"/>
      <c r="D5" s="112"/>
      <c r="E5" s="112"/>
      <c r="F5" s="112"/>
      <c r="G5" s="113"/>
    </row>
    <row r="6" spans="1:7" x14ac:dyDescent="0.25">
      <c r="A6" s="193" t="s">
        <v>468</v>
      </c>
      <c r="B6" s="36">
        <v>2022</v>
      </c>
      <c r="C6" s="189">
        <f>+B6+1</f>
        <v>2023</v>
      </c>
      <c r="D6" s="189">
        <f>+C6+1</f>
        <v>2024</v>
      </c>
      <c r="E6" s="189">
        <f>+D6+1</f>
        <v>2025</v>
      </c>
      <c r="F6" s="189">
        <f>+E6+1</f>
        <v>2026</v>
      </c>
      <c r="G6" s="189">
        <f>+F6+1</f>
        <v>2027</v>
      </c>
    </row>
    <row r="7" spans="1:7" ht="57.75" customHeight="1" x14ac:dyDescent="0.25">
      <c r="A7" s="194"/>
      <c r="B7" s="37" t="s">
        <v>451</v>
      </c>
      <c r="C7" s="190"/>
      <c r="D7" s="190"/>
      <c r="E7" s="190"/>
      <c r="F7" s="190"/>
      <c r="G7" s="190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2" t="s">
        <v>482</v>
      </c>
      <c r="B1" s="192"/>
      <c r="C1" s="192"/>
      <c r="D1" s="192"/>
      <c r="E1" s="192"/>
      <c r="F1" s="192"/>
      <c r="G1" s="192"/>
    </row>
    <row r="2" spans="1:7" x14ac:dyDescent="0.25">
      <c r="A2" s="126" t="str">
        <f>'Formato 1'!A2</f>
        <v>Sistema para el Desarrollo Integral de la Familia del Municipio de Apaseo el Grande, Gto.</v>
      </c>
      <c r="B2" s="127"/>
      <c r="C2" s="127"/>
      <c r="D2" s="127"/>
      <c r="E2" s="127"/>
      <c r="F2" s="127"/>
      <c r="G2" s="128"/>
    </row>
    <row r="3" spans="1:7" x14ac:dyDescent="0.25">
      <c r="A3" s="111" t="s">
        <v>483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196" t="s">
        <v>450</v>
      </c>
      <c r="B5" s="197">
        <v>2017</v>
      </c>
      <c r="C5" s="197">
        <f>+B5+1</f>
        <v>2018</v>
      </c>
      <c r="D5" s="197">
        <f>+C5+1</f>
        <v>2019</v>
      </c>
      <c r="E5" s="197">
        <f>+D5+1</f>
        <v>2020</v>
      </c>
      <c r="F5" s="197">
        <f>+E5+1</f>
        <v>2021</v>
      </c>
      <c r="G5" s="36">
        <f>+F5+1</f>
        <v>2022</v>
      </c>
    </row>
    <row r="6" spans="1:7" ht="32.25" x14ac:dyDescent="0.25">
      <c r="A6" s="173"/>
      <c r="B6" s="198"/>
      <c r="C6" s="198"/>
      <c r="D6" s="198"/>
      <c r="E6" s="198"/>
      <c r="F6" s="198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5" t="s">
        <v>505</v>
      </c>
      <c r="B39" s="195"/>
      <c r="C39" s="195"/>
      <c r="D39" s="195"/>
      <c r="E39" s="195"/>
      <c r="F39" s="195"/>
      <c r="G39" s="195"/>
    </row>
    <row r="40" spans="1:7" x14ac:dyDescent="0.25">
      <c r="A40" s="195" t="s">
        <v>506</v>
      </c>
      <c r="B40" s="195"/>
      <c r="C40" s="195"/>
      <c r="D40" s="195"/>
      <c r="E40" s="195"/>
      <c r="F40" s="195"/>
      <c r="G40" s="19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2" t="s">
        <v>507</v>
      </c>
      <c r="B1" s="192"/>
      <c r="C1" s="192"/>
      <c r="D1" s="192"/>
      <c r="E1" s="192"/>
      <c r="F1" s="192"/>
      <c r="G1" s="192"/>
    </row>
    <row r="2" spans="1:7" x14ac:dyDescent="0.25">
      <c r="A2" s="126" t="str">
        <f>'Formato 1'!A2</f>
        <v>Sistema para el Desarrollo Integral de la Familia del Municipio de Apaseo el Grande, Gto.</v>
      </c>
      <c r="B2" s="127"/>
      <c r="C2" s="127"/>
      <c r="D2" s="127"/>
      <c r="E2" s="127"/>
      <c r="F2" s="127"/>
      <c r="G2" s="128"/>
    </row>
    <row r="3" spans="1:7" x14ac:dyDescent="0.25">
      <c r="A3" s="111" t="s">
        <v>508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199" t="s">
        <v>468</v>
      </c>
      <c r="B5" s="197">
        <v>2017</v>
      </c>
      <c r="C5" s="197">
        <f>+B5+1</f>
        <v>2018</v>
      </c>
      <c r="D5" s="197">
        <f>+C5+1</f>
        <v>2019</v>
      </c>
      <c r="E5" s="197">
        <f>+D5+1</f>
        <v>2020</v>
      </c>
      <c r="F5" s="197">
        <f>+E5+1</f>
        <v>2021</v>
      </c>
      <c r="G5" s="36">
        <v>2022</v>
      </c>
    </row>
    <row r="6" spans="1:7" ht="48.75" customHeight="1" x14ac:dyDescent="0.25">
      <c r="A6" s="200"/>
      <c r="B6" s="198"/>
      <c r="C6" s="198"/>
      <c r="D6" s="198"/>
      <c r="E6" s="198"/>
      <c r="F6" s="198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5" t="s">
        <v>505</v>
      </c>
      <c r="B32" s="195"/>
      <c r="C32" s="195"/>
      <c r="D32" s="195"/>
      <c r="E32" s="195"/>
      <c r="F32" s="195"/>
      <c r="G32" s="195"/>
    </row>
    <row r="33" spans="1:7" x14ac:dyDescent="0.25">
      <c r="A33" s="195" t="s">
        <v>506</v>
      </c>
      <c r="B33" s="195"/>
      <c r="C33" s="195"/>
      <c r="D33" s="195"/>
      <c r="E33" s="195"/>
      <c r="F33" s="195"/>
      <c r="G33" s="19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1" t="s">
        <v>511</v>
      </c>
      <c r="B1" s="201"/>
      <c r="C1" s="201"/>
      <c r="D1" s="201"/>
      <c r="E1" s="201"/>
      <c r="F1" s="201"/>
    </row>
    <row r="2" spans="1:6" ht="20.100000000000001" customHeight="1" x14ac:dyDescent="0.25">
      <c r="A2" s="108" t="str">
        <f>'Formato 1'!A2</f>
        <v>Sistema para el Desarrollo Integral de la Familia del Municipio de Apaseo el Grande, Gto.</v>
      </c>
      <c r="B2" s="132"/>
      <c r="C2" s="132"/>
      <c r="D2" s="132"/>
      <c r="E2" s="132"/>
      <c r="F2" s="133"/>
    </row>
    <row r="3" spans="1:6" ht="29.25" customHeight="1" x14ac:dyDescent="0.25">
      <c r="A3" s="134" t="s">
        <v>512</v>
      </c>
      <c r="B3" s="135"/>
      <c r="C3" s="135"/>
      <c r="D3" s="135"/>
      <c r="E3" s="135"/>
      <c r="F3" s="136"/>
    </row>
    <row r="4" spans="1:6" ht="35.25" customHeight="1" x14ac:dyDescent="0.25">
      <c r="A4" s="119"/>
      <c r="B4" s="119" t="s">
        <v>513</v>
      </c>
      <c r="C4" s="119" t="s">
        <v>514</v>
      </c>
      <c r="D4" s="119" t="s">
        <v>515</v>
      </c>
      <c r="E4" s="119" t="s">
        <v>516</v>
      </c>
      <c r="F4" s="119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0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1"/>
      <c r="C20" s="121"/>
      <c r="D20" s="121"/>
      <c r="E20" s="121"/>
      <c r="F20" s="121"/>
    </row>
    <row r="21" spans="1:6" ht="30" x14ac:dyDescent="0.25">
      <c r="A21" s="59" t="s">
        <v>530</v>
      </c>
      <c r="B21" s="121"/>
      <c r="C21" s="121"/>
      <c r="D21" s="121"/>
      <c r="E21" s="121"/>
      <c r="F21" s="121"/>
    </row>
    <row r="22" spans="1:6" ht="30" x14ac:dyDescent="0.25">
      <c r="A22" s="59" t="s">
        <v>531</v>
      </c>
      <c r="B22" s="121"/>
      <c r="C22" s="121"/>
      <c r="D22" s="121"/>
      <c r="E22" s="121"/>
      <c r="F22" s="121"/>
    </row>
    <row r="23" spans="1:6" ht="15" x14ac:dyDescent="0.25">
      <c r="A23" s="59" t="s">
        <v>532</v>
      </c>
      <c r="B23" s="121"/>
      <c r="C23" s="121"/>
      <c r="D23" s="121"/>
      <c r="E23" s="121"/>
      <c r="F23" s="121"/>
    </row>
    <row r="24" spans="1:6" ht="15" x14ac:dyDescent="0.25">
      <c r="A24" s="59" t="s">
        <v>533</v>
      </c>
      <c r="B24" s="122"/>
      <c r="C24" s="60"/>
      <c r="D24" s="60"/>
      <c r="E24" s="60"/>
      <c r="F24" s="60"/>
    </row>
    <row r="25" spans="1:6" ht="15" x14ac:dyDescent="0.25">
      <c r="A25" s="59" t="s">
        <v>534</v>
      </c>
      <c r="B25" s="122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2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1"/>
      <c r="C48" s="121"/>
      <c r="D48" s="121"/>
      <c r="E48" s="121"/>
      <c r="F48" s="121"/>
    </row>
    <row r="49" spans="1:6" ht="15" x14ac:dyDescent="0.25">
      <c r="A49" s="59" t="s">
        <v>547</v>
      </c>
      <c r="B49" s="121"/>
      <c r="C49" s="121"/>
      <c r="D49" s="121"/>
      <c r="E49" s="121"/>
      <c r="F49" s="121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2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18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5" t="s">
        <v>122</v>
      </c>
      <c r="B1" s="166"/>
      <c r="C1" s="166"/>
      <c r="D1" s="166"/>
      <c r="E1" s="166"/>
      <c r="F1" s="166"/>
      <c r="G1" s="166"/>
      <c r="H1" s="167"/>
    </row>
    <row r="2" spans="1:8" x14ac:dyDescent="0.25">
      <c r="A2" s="108" t="str">
        <f>'Formato 1'!A2</f>
        <v>Sistema para el Desarrollo Integral de la Familia del Municipio de Apaseo el Grande, Gto.</v>
      </c>
      <c r="B2" s="109"/>
      <c r="C2" s="109"/>
      <c r="D2" s="109"/>
      <c r="E2" s="109"/>
      <c r="F2" s="109"/>
      <c r="G2" s="109"/>
      <c r="H2" s="110"/>
    </row>
    <row r="3" spans="1:8" ht="15" customHeight="1" x14ac:dyDescent="0.25">
      <c r="A3" s="111" t="s">
        <v>123</v>
      </c>
      <c r="B3" s="112"/>
      <c r="C3" s="112"/>
      <c r="D3" s="112"/>
      <c r="E3" s="112"/>
      <c r="F3" s="112"/>
      <c r="G3" s="112"/>
      <c r="H3" s="113"/>
    </row>
    <row r="4" spans="1:8" ht="15" customHeight="1" x14ac:dyDescent="0.25">
      <c r="A4" s="111" t="str">
        <f>'Formato 1'!A4</f>
        <v>Al 31 de Diciembre de 2023 y al 31 de Diciembre de 2024 (b)</v>
      </c>
      <c r="B4" s="112"/>
      <c r="C4" s="112"/>
      <c r="D4" s="112"/>
      <c r="E4" s="112"/>
      <c r="F4" s="112"/>
      <c r="G4" s="112"/>
      <c r="H4" s="113"/>
    </row>
    <row r="5" spans="1:8" x14ac:dyDescent="0.25">
      <c r="A5" s="114" t="s">
        <v>2</v>
      </c>
      <c r="B5" s="115"/>
      <c r="C5" s="115"/>
      <c r="D5" s="115"/>
      <c r="E5" s="115"/>
      <c r="F5" s="115"/>
      <c r="G5" s="115"/>
      <c r="H5" s="116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0"/>
      <c r="B7" s="101"/>
      <c r="C7" s="101"/>
      <c r="D7" s="101"/>
      <c r="E7" s="101"/>
      <c r="F7" s="101"/>
      <c r="G7" s="101"/>
      <c r="H7" s="101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2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3" t="s">
        <v>133</v>
      </c>
      <c r="B10" s="104">
        <v>0</v>
      </c>
      <c r="C10" s="47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</row>
    <row r="11" spans="1:8" x14ac:dyDescent="0.25">
      <c r="A11" s="103" t="s">
        <v>134</v>
      </c>
      <c r="B11" s="104">
        <v>0</v>
      </c>
      <c r="C11" s="47">
        <v>0</v>
      </c>
      <c r="D11" s="104">
        <v>0</v>
      </c>
      <c r="E11" s="104">
        <v>0</v>
      </c>
      <c r="F11" s="104">
        <v>0</v>
      </c>
      <c r="G11" s="47">
        <v>0</v>
      </c>
      <c r="H11" s="47">
        <v>0</v>
      </c>
    </row>
    <row r="12" spans="1:8" ht="16.5" customHeight="1" x14ac:dyDescent="0.25">
      <c r="A12" s="103" t="s">
        <v>135</v>
      </c>
      <c r="B12" s="104">
        <v>0</v>
      </c>
      <c r="C12" s="47">
        <v>0</v>
      </c>
      <c r="D12" s="104">
        <v>0</v>
      </c>
      <c r="E12" s="104">
        <v>0</v>
      </c>
      <c r="F12" s="104">
        <v>0</v>
      </c>
      <c r="G12" s="47">
        <v>0</v>
      </c>
      <c r="H12" s="47">
        <v>0</v>
      </c>
    </row>
    <row r="13" spans="1:8" x14ac:dyDescent="0.25">
      <c r="A13" s="102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3" t="s">
        <v>137</v>
      </c>
      <c r="B14" s="104">
        <v>0</v>
      </c>
      <c r="C14" s="47">
        <v>0</v>
      </c>
      <c r="D14" s="104">
        <v>0</v>
      </c>
      <c r="E14" s="104">
        <v>0</v>
      </c>
      <c r="F14" s="104">
        <v>0</v>
      </c>
      <c r="G14" s="47">
        <v>0</v>
      </c>
      <c r="H14" s="47">
        <v>0</v>
      </c>
    </row>
    <row r="15" spans="1:8" ht="15" customHeight="1" x14ac:dyDescent="0.25">
      <c r="A15" s="103" t="s">
        <v>138</v>
      </c>
      <c r="B15" s="104">
        <v>0</v>
      </c>
      <c r="C15" s="47">
        <v>0</v>
      </c>
      <c r="D15" s="104">
        <v>0</v>
      </c>
      <c r="E15" s="104">
        <v>0</v>
      </c>
      <c r="F15" s="104">
        <v>0</v>
      </c>
      <c r="G15" s="47">
        <v>0</v>
      </c>
      <c r="H15" s="47">
        <v>0</v>
      </c>
    </row>
    <row r="16" spans="1:8" x14ac:dyDescent="0.25">
      <c r="A16" s="103" t="s">
        <v>139</v>
      </c>
      <c r="B16" s="104">
        <v>0</v>
      </c>
      <c r="C16" s="47">
        <v>0</v>
      </c>
      <c r="D16" s="104">
        <v>0</v>
      </c>
      <c r="E16" s="104">
        <v>0</v>
      </c>
      <c r="F16" s="104">
        <v>0</v>
      </c>
      <c r="G16" s="47">
        <v>0</v>
      </c>
      <c r="H16" s="47">
        <v>0</v>
      </c>
    </row>
    <row r="17" spans="1:8" x14ac:dyDescent="0.25">
      <c r="A17" s="105"/>
      <c r="B17" s="89"/>
      <c r="C17" s="89"/>
      <c r="D17" s="89"/>
      <c r="E17" s="89"/>
      <c r="F17" s="89"/>
      <c r="G17" s="89"/>
      <c r="H17" s="89"/>
    </row>
    <row r="18" spans="1:8" x14ac:dyDescent="0.25">
      <c r="A18" s="8" t="s">
        <v>140</v>
      </c>
      <c r="B18" s="159">
        <v>1037262.88</v>
      </c>
      <c r="C18" s="106"/>
      <c r="D18" s="106"/>
      <c r="E18" s="106"/>
      <c r="F18" s="159">
        <v>1287382.01</v>
      </c>
      <c r="G18" s="106"/>
      <c r="H18" s="106"/>
    </row>
    <row r="19" spans="1:8" ht="16.5" customHeight="1" x14ac:dyDescent="0.25">
      <c r="A19" s="105"/>
      <c r="B19" s="89"/>
      <c r="C19" s="89"/>
      <c r="D19" s="89"/>
      <c r="E19" s="89"/>
      <c r="F19" s="89"/>
      <c r="G19" s="89"/>
      <c r="H19" s="89"/>
    </row>
    <row r="20" spans="1:8" ht="14.45" customHeight="1" x14ac:dyDescent="0.25">
      <c r="A20" s="8" t="s">
        <v>141</v>
      </c>
      <c r="B20" s="4">
        <f t="shared" ref="B20:H20" si="3">B8+B18</f>
        <v>1037262.88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1287382.01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5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7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7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7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7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7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7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8" t="s">
        <v>151</v>
      </c>
      <c r="B33" s="168"/>
      <c r="C33" s="168"/>
      <c r="D33" s="168"/>
      <c r="E33" s="168"/>
      <c r="F33" s="168"/>
      <c r="G33" s="168"/>
      <c r="H33" s="168"/>
    </row>
    <row r="34" spans="1:8" ht="14.45" customHeight="1" x14ac:dyDescent="0.25">
      <c r="A34" s="168"/>
      <c r="B34" s="168"/>
      <c r="C34" s="168"/>
      <c r="D34" s="168"/>
      <c r="E34" s="168"/>
      <c r="F34" s="168"/>
      <c r="G34" s="168"/>
      <c r="H34" s="168"/>
    </row>
    <row r="35" spans="1:8" ht="14.45" customHeight="1" x14ac:dyDescent="0.25">
      <c r="A35" s="168"/>
      <c r="B35" s="168"/>
      <c r="C35" s="168"/>
      <c r="D35" s="168"/>
      <c r="E35" s="168"/>
      <c r="F35" s="168"/>
      <c r="G35" s="168"/>
      <c r="H35" s="168"/>
    </row>
    <row r="36" spans="1:8" ht="14.45" customHeight="1" x14ac:dyDescent="0.25">
      <c r="A36" s="168"/>
      <c r="B36" s="168"/>
      <c r="C36" s="168"/>
      <c r="D36" s="168"/>
      <c r="E36" s="168"/>
      <c r="F36" s="168"/>
      <c r="G36" s="168"/>
      <c r="H36" s="168"/>
    </row>
    <row r="37" spans="1:8" ht="14.45" customHeight="1" x14ac:dyDescent="0.25">
      <c r="A37" s="168"/>
      <c r="B37" s="168"/>
      <c r="C37" s="168"/>
      <c r="D37" s="168"/>
      <c r="E37" s="168"/>
      <c r="F37" s="168"/>
      <c r="G37" s="168"/>
      <c r="H37" s="16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7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7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7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75" zoomScaleNormal="75" workbookViewId="0">
      <selection activeCell="C7" sqref="C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5" t="s">
        <v>162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 x14ac:dyDescent="0.25">
      <c r="A2" s="108" t="str">
        <f>'Formato 1'!A2</f>
        <v>Sistema para el Desarrollo Integral de la Familia del Municipio de Apaseo el Grande, Gto.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x14ac:dyDescent="0.25">
      <c r="A3" s="111" t="s">
        <v>163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x14ac:dyDescent="0.25">
      <c r="A4" s="111" t="s">
        <v>602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</row>
    <row r="5" spans="1:11" x14ac:dyDescent="0.25">
      <c r="A5" s="111" t="s">
        <v>2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7"/>
      <c r="C8" s="97"/>
      <c r="D8" s="97"/>
      <c r="E8" s="4">
        <f>SUM(E9:E12)</f>
        <v>0</v>
      </c>
      <c r="F8" s="97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8" t="s">
        <v>173</v>
      </c>
      <c r="B9" s="99"/>
      <c r="C9" s="99"/>
      <c r="D9" s="99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98" t="s">
        <v>174</v>
      </c>
      <c r="B10" s="99"/>
      <c r="C10" s="99"/>
      <c r="D10" s="99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98" t="s">
        <v>175</v>
      </c>
      <c r="B11" s="99"/>
      <c r="C11" s="99"/>
      <c r="D11" s="99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98" t="s">
        <v>176</v>
      </c>
      <c r="B12" s="99"/>
      <c r="C12" s="99"/>
      <c r="D12" s="99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8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7"/>
      <c r="C14" s="97"/>
      <c r="D14" s="97"/>
      <c r="E14" s="4">
        <f>SUM(E15:E18)</f>
        <v>0</v>
      </c>
      <c r="F14" s="97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8" t="s">
        <v>178</v>
      </c>
      <c r="B15" s="99"/>
      <c r="C15" s="99"/>
      <c r="D15" s="99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98" t="s">
        <v>179</v>
      </c>
      <c r="B16" s="99"/>
      <c r="C16" s="99"/>
      <c r="D16" s="99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98" t="s">
        <v>180</v>
      </c>
      <c r="B17" s="99"/>
      <c r="C17" s="99"/>
      <c r="D17" s="99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98" t="s">
        <v>181</v>
      </c>
      <c r="B18" s="99"/>
      <c r="C18" s="99"/>
      <c r="D18" s="99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8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7"/>
      <c r="C20" s="97"/>
      <c r="D20" s="97"/>
      <c r="E20" s="4">
        <f>SUM(E8,E14)</f>
        <v>0</v>
      </c>
      <c r="F20" s="97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zoomScale="75" zoomScaleNormal="75" workbookViewId="0">
      <selection activeCell="G64" sqref="G6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5" t="s">
        <v>183</v>
      </c>
      <c r="B1" s="166"/>
      <c r="C1" s="166"/>
      <c r="D1" s="167"/>
    </row>
    <row r="2" spans="1:4" x14ac:dyDescent="0.25">
      <c r="A2" s="108" t="str">
        <f>'Formato 1'!A2</f>
        <v>Sistema para el Desarrollo Integral de la Familia del Municipio de Apaseo el Grande, Gto.</v>
      </c>
      <c r="B2" s="109"/>
      <c r="C2" s="109"/>
      <c r="D2" s="110"/>
    </row>
    <row r="3" spans="1:4" x14ac:dyDescent="0.25">
      <c r="A3" s="111" t="s">
        <v>184</v>
      </c>
      <c r="B3" s="112"/>
      <c r="C3" s="112"/>
      <c r="D3" s="113"/>
    </row>
    <row r="4" spans="1:4" x14ac:dyDescent="0.25">
      <c r="A4" s="111" t="str">
        <f>'Formato 3'!A4</f>
        <v>Del 1 de Enero al 31 de Diciembre de 2024 (b)</v>
      </c>
      <c r="B4" s="112"/>
      <c r="C4" s="112"/>
      <c r="D4" s="113"/>
    </row>
    <row r="5" spans="1:4" x14ac:dyDescent="0.25">
      <c r="A5" s="114" t="s">
        <v>2</v>
      </c>
      <c r="B5" s="115"/>
      <c r="C5" s="115"/>
      <c r="D5" s="116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18556748.489999998</v>
      </c>
      <c r="C8" s="14">
        <f>SUM(C9:C11)</f>
        <v>19033136.41</v>
      </c>
      <c r="D8" s="14">
        <f>SUM(D9:D11)</f>
        <v>19033136.41</v>
      </c>
    </row>
    <row r="9" spans="1:4" x14ac:dyDescent="0.25">
      <c r="A9" s="58" t="s">
        <v>189</v>
      </c>
      <c r="B9" s="92">
        <v>18556748.489999998</v>
      </c>
      <c r="C9" s="92">
        <v>19033136.41</v>
      </c>
      <c r="D9" s="92">
        <v>19033136.41</v>
      </c>
    </row>
    <row r="10" spans="1:4" x14ac:dyDescent="0.25">
      <c r="A10" s="58" t="s">
        <v>190</v>
      </c>
      <c r="B10" s="92">
        <v>0</v>
      </c>
      <c r="C10" s="92">
        <v>0</v>
      </c>
      <c r="D10" s="92">
        <v>0</v>
      </c>
    </row>
    <row r="11" spans="1:4" x14ac:dyDescent="0.25">
      <c r="A11" s="58" t="s">
        <v>191</v>
      </c>
      <c r="B11" s="92">
        <v>0</v>
      </c>
      <c r="C11" s="92">
        <v>0</v>
      </c>
      <c r="D11" s="92">
        <v>0</v>
      </c>
    </row>
    <row r="12" spans="1:4" x14ac:dyDescent="0.25">
      <c r="A12" s="46"/>
      <c r="B12" s="89"/>
      <c r="C12" s="89"/>
      <c r="D12" s="89"/>
    </row>
    <row r="13" spans="1:4" x14ac:dyDescent="0.25">
      <c r="A13" s="3" t="s">
        <v>192</v>
      </c>
      <c r="B13" s="14">
        <f>B14+B15</f>
        <v>18556748.489999998</v>
      </c>
      <c r="C13" s="14">
        <f>C14+C15</f>
        <v>18706073.870000001</v>
      </c>
      <c r="D13" s="14">
        <f>D14+D15</f>
        <v>18706073.870000001</v>
      </c>
    </row>
    <row r="14" spans="1:4" x14ac:dyDescent="0.25">
      <c r="A14" s="58" t="s">
        <v>193</v>
      </c>
      <c r="B14" s="160">
        <v>18556748.489999998</v>
      </c>
      <c r="C14" s="160">
        <v>18706073.870000001</v>
      </c>
      <c r="D14" s="160">
        <v>18706073.870000001</v>
      </c>
    </row>
    <row r="15" spans="1:4" x14ac:dyDescent="0.25">
      <c r="A15" s="58" t="s">
        <v>194</v>
      </c>
      <c r="B15" s="92">
        <v>0</v>
      </c>
      <c r="C15" s="92">
        <v>0</v>
      </c>
      <c r="D15" s="92">
        <v>0</v>
      </c>
    </row>
    <row r="16" spans="1:4" x14ac:dyDescent="0.25">
      <c r="A16" s="46"/>
      <c r="B16" s="89"/>
      <c r="C16" s="89"/>
      <c r="D16" s="89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89"/>
      <c r="C20" s="89"/>
      <c r="D20" s="89"/>
    </row>
    <row r="21" spans="1:4" x14ac:dyDescent="0.25">
      <c r="A21" s="3" t="s">
        <v>198</v>
      </c>
      <c r="B21" s="14">
        <f>B8-B13+B17</f>
        <v>0</v>
      </c>
      <c r="C21" s="14">
        <f>C8-C13+C17</f>
        <v>327062.53999999911</v>
      </c>
      <c r="D21" s="14">
        <f>D8-D13+D17</f>
        <v>327062.53999999911</v>
      </c>
    </row>
    <row r="22" spans="1:4" x14ac:dyDescent="0.25">
      <c r="A22" s="3"/>
      <c r="B22" s="89"/>
      <c r="C22" s="89"/>
      <c r="D22" s="89"/>
    </row>
    <row r="23" spans="1:4" x14ac:dyDescent="0.25">
      <c r="A23" s="3" t="s">
        <v>199</v>
      </c>
      <c r="B23" s="14">
        <f>B21-B11</f>
        <v>0</v>
      </c>
      <c r="C23" s="14">
        <f>C21-C11</f>
        <v>327062.53999999911</v>
      </c>
      <c r="D23" s="14">
        <f>D21-D11</f>
        <v>327062.53999999911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327062.53999999911</v>
      </c>
      <c r="D25" s="14">
        <f>D23-D17</f>
        <v>327062.53999999911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327062.53999999911</v>
      </c>
      <c r="D33" s="4">
        <f>D25+D29</f>
        <v>327062.53999999911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3" t="s">
        <v>216</v>
      </c>
      <c r="B48" s="94">
        <f>B9</f>
        <v>18556748.489999998</v>
      </c>
      <c r="C48" s="94">
        <f>C9</f>
        <v>19033136.41</v>
      </c>
      <c r="D48" s="94">
        <f>D9</f>
        <v>19033136.41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5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5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18556748.489999998</v>
      </c>
      <c r="C53" s="47">
        <f>C14</f>
        <v>18706073.870000001</v>
      </c>
      <c r="D53" s="47">
        <f>D14</f>
        <v>18706073.870000001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327062.53999999911</v>
      </c>
      <c r="D57" s="4">
        <f>D48+D49-D53+D55</f>
        <v>327062.53999999911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327062.53999999911</v>
      </c>
      <c r="D59" s="4">
        <f>D57-D49</f>
        <v>327062.53999999911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3" t="s">
        <v>190</v>
      </c>
      <c r="B63" s="96">
        <f>B10</f>
        <v>0</v>
      </c>
      <c r="C63" s="96">
        <f>C10</f>
        <v>0</v>
      </c>
      <c r="D63" s="96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5" t="s">
        <v>211</v>
      </c>
      <c r="B65" s="92">
        <v>0</v>
      </c>
      <c r="C65" s="92">
        <v>0</v>
      </c>
      <c r="D65" s="92">
        <v>0</v>
      </c>
    </row>
    <row r="66" spans="1:4" x14ac:dyDescent="0.25">
      <c r="A66" s="95" t="s">
        <v>214</v>
      </c>
      <c r="B66" s="92">
        <v>0</v>
      </c>
      <c r="C66" s="92">
        <v>0</v>
      </c>
      <c r="D66" s="92">
        <v>0</v>
      </c>
    </row>
    <row r="67" spans="1:4" x14ac:dyDescent="0.25">
      <c r="A67" s="45"/>
      <c r="B67" s="89"/>
      <c r="C67" s="89"/>
      <c r="D67" s="89"/>
    </row>
    <row r="68" spans="1:4" x14ac:dyDescent="0.25">
      <c r="A68" s="58" t="s">
        <v>221</v>
      </c>
      <c r="B68" s="92">
        <f>B15</f>
        <v>0</v>
      </c>
      <c r="C68" s="92">
        <f>C15</f>
        <v>0</v>
      </c>
      <c r="D68" s="92">
        <f>D15</f>
        <v>0</v>
      </c>
    </row>
    <row r="69" spans="1:4" x14ac:dyDescent="0.25">
      <c r="A69" s="45"/>
      <c r="B69" s="89"/>
      <c r="C69" s="89"/>
      <c r="D69" s="89"/>
    </row>
    <row r="70" spans="1:4" x14ac:dyDescent="0.25">
      <c r="A70" s="58" t="s">
        <v>197</v>
      </c>
      <c r="B70" s="16">
        <v>0</v>
      </c>
      <c r="C70" s="92">
        <f>C19</f>
        <v>0</v>
      </c>
      <c r="D70" s="92">
        <f>D19</f>
        <v>0</v>
      </c>
    </row>
    <row r="71" spans="1:4" x14ac:dyDescent="0.25">
      <c r="A71" s="45"/>
      <c r="B71" s="89"/>
      <c r="C71" s="89"/>
      <c r="D71" s="89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89"/>
      <c r="C73" s="89"/>
      <c r="D73" s="89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37" zoomScale="75" zoomScaleNormal="75" workbookViewId="0">
      <selection activeCell="F71" sqref="F7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5" t="s">
        <v>224</v>
      </c>
      <c r="B1" s="166"/>
      <c r="C1" s="166"/>
      <c r="D1" s="166"/>
      <c r="E1" s="166"/>
      <c r="F1" s="166"/>
      <c r="G1" s="167"/>
    </row>
    <row r="2" spans="1:7" x14ac:dyDescent="0.25">
      <c r="A2" s="108" t="str">
        <f>'Formato 1'!A2</f>
        <v>Sistema para el Desarrollo Integral de la Familia del Municipio de Apaseo el Grande, Gto.</v>
      </c>
      <c r="B2" s="109"/>
      <c r="C2" s="109"/>
      <c r="D2" s="109"/>
      <c r="E2" s="109"/>
      <c r="F2" s="109"/>
      <c r="G2" s="110"/>
    </row>
    <row r="3" spans="1:7" x14ac:dyDescent="0.25">
      <c r="A3" s="111" t="s">
        <v>225</v>
      </c>
      <c r="B3" s="112"/>
      <c r="C3" s="112"/>
      <c r="D3" s="112"/>
      <c r="E3" s="112"/>
      <c r="F3" s="112"/>
      <c r="G3" s="113"/>
    </row>
    <row r="4" spans="1:7" x14ac:dyDescent="0.25">
      <c r="A4" s="111" t="str">
        <f>'Formato 3'!A4</f>
        <v>Del 1 de Enero al 31 de Diciembre de 2024 (b)</v>
      </c>
      <c r="B4" s="112"/>
      <c r="C4" s="112"/>
      <c r="D4" s="112"/>
      <c r="E4" s="112"/>
      <c r="F4" s="112"/>
      <c r="G4" s="113"/>
    </row>
    <row r="5" spans="1:7" x14ac:dyDescent="0.25">
      <c r="A5" s="114" t="s">
        <v>2</v>
      </c>
      <c r="B5" s="115"/>
      <c r="C5" s="115"/>
      <c r="D5" s="115"/>
      <c r="E5" s="115"/>
      <c r="F5" s="115"/>
      <c r="G5" s="116"/>
    </row>
    <row r="6" spans="1:7" x14ac:dyDescent="0.25">
      <c r="A6" s="169" t="s">
        <v>226</v>
      </c>
      <c r="B6" s="171" t="s">
        <v>227</v>
      </c>
      <c r="C6" s="171"/>
      <c r="D6" s="171"/>
      <c r="E6" s="171"/>
      <c r="F6" s="171"/>
      <c r="G6" s="171" t="s">
        <v>228</v>
      </c>
    </row>
    <row r="7" spans="1:7" ht="30" x14ac:dyDescent="0.25">
      <c r="A7" s="17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1"/>
    </row>
    <row r="8" spans="1:7" x14ac:dyDescent="0.25">
      <c r="A8" s="26" t="s">
        <v>233</v>
      </c>
      <c r="B8" s="89"/>
      <c r="C8" s="89"/>
      <c r="D8" s="89"/>
      <c r="E8" s="89"/>
      <c r="F8" s="89"/>
      <c r="G8" s="89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2118817.13</v>
      </c>
      <c r="C15" s="47">
        <v>184024.47</v>
      </c>
      <c r="D15" s="47">
        <f t="shared" ref="D15" si="1">B15+C15</f>
        <v>2302841.6</v>
      </c>
      <c r="E15" s="47">
        <v>2251252.56</v>
      </c>
      <c r="F15" s="47">
        <v>2251252.56</v>
      </c>
      <c r="G15" s="47">
        <f t="shared" si="0"/>
        <v>132435.43000000017</v>
      </c>
    </row>
    <row r="16" spans="1:7" x14ac:dyDescent="0.25">
      <c r="A16" s="90" t="s">
        <v>241</v>
      </c>
      <c r="B16" s="47">
        <f t="shared" ref="B16:G16" si="2">SUM(B17:B27)</f>
        <v>0</v>
      </c>
      <c r="C16" s="47">
        <f t="shared" si="2"/>
        <v>0</v>
      </c>
      <c r="D16" s="47">
        <f t="shared" si="2"/>
        <v>0</v>
      </c>
      <c r="E16" s="47">
        <f t="shared" si="2"/>
        <v>0</v>
      </c>
      <c r="F16" s="47">
        <f t="shared" si="2"/>
        <v>0</v>
      </c>
      <c r="G16" s="47">
        <f t="shared" si="2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3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3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3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3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3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3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3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3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3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3"/>
        <v>0</v>
      </c>
    </row>
    <row r="28" spans="1:7" x14ac:dyDescent="0.25">
      <c r="A28" s="58" t="s">
        <v>253</v>
      </c>
      <c r="B28" s="47">
        <f t="shared" ref="B28:G28" si="4">SUM(B29:B33)</f>
        <v>0</v>
      </c>
      <c r="C28" s="47">
        <f t="shared" si="4"/>
        <v>0</v>
      </c>
      <c r="D28" s="47">
        <f t="shared" si="4"/>
        <v>0</v>
      </c>
      <c r="E28" s="47">
        <f t="shared" si="4"/>
        <v>0</v>
      </c>
      <c r="F28" s="47">
        <f t="shared" si="4"/>
        <v>0</v>
      </c>
      <c r="G28" s="47">
        <f t="shared" si="4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5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5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5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5"/>
        <v>0</v>
      </c>
    </row>
    <row r="34" spans="1:7" ht="14.45" customHeight="1" x14ac:dyDescent="0.25">
      <c r="A34" s="58" t="s">
        <v>259</v>
      </c>
      <c r="B34" s="161">
        <v>16437931.359999999</v>
      </c>
      <c r="C34" s="161">
        <v>321287.02</v>
      </c>
      <c r="D34" s="162">
        <f>B34+C34</f>
        <v>16759218.379999999</v>
      </c>
      <c r="E34" s="161">
        <v>16781883.850000001</v>
      </c>
      <c r="F34" s="161">
        <v>16781883.850000001</v>
      </c>
      <c r="G34" s="162">
        <f t="shared" si="5"/>
        <v>343952.49000000209</v>
      </c>
    </row>
    <row r="35" spans="1:7" ht="14.45" customHeight="1" x14ac:dyDescent="0.25">
      <c r="A35" s="58" t="s">
        <v>260</v>
      </c>
      <c r="B35" s="47">
        <f t="shared" ref="B35:G35" si="6">B36</f>
        <v>0</v>
      </c>
      <c r="C35" s="47">
        <f t="shared" si="6"/>
        <v>0</v>
      </c>
      <c r="D35" s="47">
        <f t="shared" si="6"/>
        <v>0</v>
      </c>
      <c r="E35" s="47">
        <f t="shared" si="6"/>
        <v>0</v>
      </c>
      <c r="F35" s="47">
        <f t="shared" si="6"/>
        <v>0</v>
      </c>
      <c r="G35" s="47">
        <f t="shared" si="6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7">B38+B39</f>
        <v>0</v>
      </c>
      <c r="C37" s="47">
        <f t="shared" si="7"/>
        <v>0</v>
      </c>
      <c r="D37" s="47">
        <f t="shared" si="7"/>
        <v>0</v>
      </c>
      <c r="E37" s="47">
        <f t="shared" si="7"/>
        <v>0</v>
      </c>
      <c r="F37" s="47">
        <f t="shared" si="7"/>
        <v>0</v>
      </c>
      <c r="G37" s="47">
        <f t="shared" si="7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8">SUM(B9,B10,B11,B12,B13,B14,B15,B16,B28,B34,B35,B37)</f>
        <v>18556748.489999998</v>
      </c>
      <c r="C41" s="4">
        <f t="shared" si="8"/>
        <v>505311.49</v>
      </c>
      <c r="D41" s="4">
        <f t="shared" si="8"/>
        <v>19062059.98</v>
      </c>
      <c r="E41" s="4">
        <f t="shared" si="8"/>
        <v>19033136.41</v>
      </c>
      <c r="F41" s="4">
        <f t="shared" si="8"/>
        <v>19033136.41</v>
      </c>
      <c r="G41" s="4">
        <f t="shared" si="8"/>
        <v>476387.92000000225</v>
      </c>
    </row>
    <row r="42" spans="1:7" x14ac:dyDescent="0.25">
      <c r="A42" s="3" t="s">
        <v>266</v>
      </c>
      <c r="B42" s="91"/>
      <c r="C42" s="91"/>
      <c r="D42" s="91"/>
      <c r="E42" s="91"/>
      <c r="F42" s="91"/>
      <c r="G42" s="4">
        <f>IF(G41&gt;0,G41,0)</f>
        <v>476387.92000000225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9">SUM(B46:B53)</f>
        <v>0</v>
      </c>
      <c r="C45" s="47">
        <f t="shared" si="9"/>
        <v>0</v>
      </c>
      <c r="D45" s="47">
        <f t="shared" si="9"/>
        <v>0</v>
      </c>
      <c r="E45" s="47">
        <f t="shared" si="9"/>
        <v>0</v>
      </c>
      <c r="F45" s="47">
        <f t="shared" si="9"/>
        <v>0</v>
      </c>
      <c r="G45" s="47">
        <f t="shared" si="9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0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0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0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0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0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0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1">SUM(B55:B58)</f>
        <v>0</v>
      </c>
      <c r="C54" s="47">
        <f t="shared" si="11"/>
        <v>0</v>
      </c>
      <c r="D54" s="47">
        <f t="shared" si="11"/>
        <v>0</v>
      </c>
      <c r="E54" s="47">
        <f t="shared" si="11"/>
        <v>0</v>
      </c>
      <c r="F54" s="47">
        <f t="shared" si="11"/>
        <v>0</v>
      </c>
      <c r="G54" s="47">
        <f t="shared" si="11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2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2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2"/>
        <v>0</v>
      </c>
    </row>
    <row r="59" spans="1:7" x14ac:dyDescent="0.25">
      <c r="A59" s="58" t="s">
        <v>282</v>
      </c>
      <c r="B59" s="47">
        <f t="shared" ref="B59:G59" si="13">SUM(B60:B61)</f>
        <v>0</v>
      </c>
      <c r="C59" s="47">
        <f t="shared" si="13"/>
        <v>0</v>
      </c>
      <c r="D59" s="47">
        <f t="shared" si="13"/>
        <v>0</v>
      </c>
      <c r="E59" s="47">
        <f t="shared" si="13"/>
        <v>0</v>
      </c>
      <c r="F59" s="47">
        <f t="shared" si="13"/>
        <v>0</v>
      </c>
      <c r="G59" s="47">
        <f t="shared" si="13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4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4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4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5">B45+B54+B59+B62+B63</f>
        <v>0</v>
      </c>
      <c r="C65" s="4">
        <f t="shared" si="15"/>
        <v>0</v>
      </c>
      <c r="D65" s="4">
        <f t="shared" si="15"/>
        <v>0</v>
      </c>
      <c r="E65" s="4">
        <f t="shared" si="15"/>
        <v>0</v>
      </c>
      <c r="F65" s="4">
        <f t="shared" si="15"/>
        <v>0</v>
      </c>
      <c r="G65" s="4">
        <f t="shared" si="15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6">B68</f>
        <v>0</v>
      </c>
      <c r="C67" s="4">
        <f t="shared" si="16"/>
        <v>0</v>
      </c>
      <c r="D67" s="4">
        <f t="shared" si="16"/>
        <v>0</v>
      </c>
      <c r="E67" s="4">
        <f t="shared" si="16"/>
        <v>0</v>
      </c>
      <c r="F67" s="4">
        <f t="shared" si="16"/>
        <v>0</v>
      </c>
      <c r="G67" s="4">
        <f t="shared" si="16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7">B41+B65+B67</f>
        <v>18556748.489999998</v>
      </c>
      <c r="C70" s="4">
        <f t="shared" si="17"/>
        <v>505311.49</v>
      </c>
      <c r="D70" s="4">
        <f t="shared" si="17"/>
        <v>19062059.98</v>
      </c>
      <c r="E70" s="4">
        <f t="shared" si="17"/>
        <v>19033136.41</v>
      </c>
      <c r="F70" s="4">
        <f t="shared" si="17"/>
        <v>19033136.41</v>
      </c>
      <c r="G70" s="4">
        <f t="shared" si="17"/>
        <v>476387.92000000225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8">B73+B74</f>
        <v>0</v>
      </c>
      <c r="C75" s="4">
        <f t="shared" si="18"/>
        <v>0</v>
      </c>
      <c r="D75" s="4">
        <f t="shared" si="18"/>
        <v>0</v>
      </c>
      <c r="E75" s="4">
        <f t="shared" si="18"/>
        <v>0</v>
      </c>
      <c r="F75" s="4">
        <f t="shared" si="18"/>
        <v>0</v>
      </c>
      <c r="G75" s="4">
        <f t="shared" si="18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zoomScale="75" zoomScaleNormal="75" workbookViewId="0">
      <selection activeCell="F26" sqref="F2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4" t="s">
        <v>295</v>
      </c>
      <c r="B1" s="166"/>
      <c r="C1" s="166"/>
      <c r="D1" s="166"/>
      <c r="E1" s="166"/>
      <c r="F1" s="166"/>
      <c r="G1" s="167"/>
    </row>
    <row r="2" spans="1:7" x14ac:dyDescent="0.25">
      <c r="A2" s="123" t="str">
        <f>'Formato 1'!A2</f>
        <v>Sistema para el Desarrollo Integral de la Familia del Municipio de Apaseo el Grande, Gto.</v>
      </c>
      <c r="B2" s="123"/>
      <c r="C2" s="123"/>
      <c r="D2" s="123"/>
      <c r="E2" s="123"/>
      <c r="F2" s="123"/>
      <c r="G2" s="123"/>
    </row>
    <row r="3" spans="1:7" x14ac:dyDescent="0.25">
      <c r="A3" s="124" t="s">
        <v>296</v>
      </c>
      <c r="B3" s="124"/>
      <c r="C3" s="124"/>
      <c r="D3" s="124"/>
      <c r="E3" s="124"/>
      <c r="F3" s="124"/>
      <c r="G3" s="124"/>
    </row>
    <row r="4" spans="1:7" x14ac:dyDescent="0.25">
      <c r="A4" s="124" t="s">
        <v>297</v>
      </c>
      <c r="B4" s="124"/>
      <c r="C4" s="124"/>
      <c r="D4" s="124"/>
      <c r="E4" s="124"/>
      <c r="F4" s="124"/>
      <c r="G4" s="124"/>
    </row>
    <row r="5" spans="1:7" x14ac:dyDescent="0.25">
      <c r="A5" s="124" t="str">
        <f>'Formato 3'!A4</f>
        <v>Del 1 de Enero al 31 de Diciembre de 2024 (b)</v>
      </c>
      <c r="B5" s="124"/>
      <c r="C5" s="124"/>
      <c r="D5" s="124"/>
      <c r="E5" s="124"/>
      <c r="F5" s="124"/>
      <c r="G5" s="124"/>
    </row>
    <row r="6" spans="1:7" x14ac:dyDescent="0.25">
      <c r="A6" s="125" t="s">
        <v>2</v>
      </c>
      <c r="B6" s="125"/>
      <c r="C6" s="125"/>
      <c r="D6" s="125"/>
      <c r="E6" s="125"/>
      <c r="F6" s="125"/>
      <c r="G6" s="125"/>
    </row>
    <row r="7" spans="1:7" x14ac:dyDescent="0.25">
      <c r="A7" s="172" t="s">
        <v>4</v>
      </c>
      <c r="B7" s="172" t="s">
        <v>298</v>
      </c>
      <c r="C7" s="172"/>
      <c r="D7" s="172"/>
      <c r="E7" s="172"/>
      <c r="F7" s="172"/>
      <c r="G7" s="173" t="s">
        <v>299</v>
      </c>
    </row>
    <row r="8" spans="1:7" ht="30" x14ac:dyDescent="0.25">
      <c r="A8" s="17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2"/>
    </row>
    <row r="9" spans="1:7" x14ac:dyDescent="0.25">
      <c r="A9" s="27" t="s">
        <v>304</v>
      </c>
      <c r="B9" s="83">
        <f t="shared" ref="B9:G9" si="0">SUM(B10,B18,B28,B38,B48,B58,B62,B71,B75)</f>
        <v>18556748.489999998</v>
      </c>
      <c r="C9" s="83">
        <f t="shared" si="0"/>
        <v>1809849.86</v>
      </c>
      <c r="D9" s="83">
        <f t="shared" si="0"/>
        <v>20366598.350000001</v>
      </c>
      <c r="E9" s="83">
        <f t="shared" si="0"/>
        <v>18706073.869999997</v>
      </c>
      <c r="F9" s="83">
        <f t="shared" si="0"/>
        <v>18706073.869999997</v>
      </c>
      <c r="G9" s="83">
        <f t="shared" si="0"/>
        <v>1725411.9599999997</v>
      </c>
    </row>
    <row r="10" spans="1:7" x14ac:dyDescent="0.25">
      <c r="A10" s="84" t="s">
        <v>305</v>
      </c>
      <c r="B10" s="83">
        <f t="shared" ref="B10:G10" si="1">SUM(B11:B17)</f>
        <v>15637813.18</v>
      </c>
      <c r="C10" s="83">
        <f t="shared" si="1"/>
        <v>-131807.35</v>
      </c>
      <c r="D10" s="83">
        <f t="shared" si="1"/>
        <v>15506005.83</v>
      </c>
      <c r="E10" s="83">
        <f t="shared" si="1"/>
        <v>14315865.969999999</v>
      </c>
      <c r="F10" s="83">
        <f t="shared" si="1"/>
        <v>14315865.969999999</v>
      </c>
      <c r="G10" s="83">
        <f t="shared" si="1"/>
        <v>1190139.8599999999</v>
      </c>
    </row>
    <row r="11" spans="1:7" x14ac:dyDescent="0.25">
      <c r="A11" s="85" t="s">
        <v>306</v>
      </c>
      <c r="B11" s="202">
        <v>8012528.4299999997</v>
      </c>
      <c r="C11" s="202">
        <v>-125282.76</v>
      </c>
      <c r="D11" s="202">
        <f>B11+C11</f>
        <v>7887245.6699999999</v>
      </c>
      <c r="E11" s="202">
        <v>7386271.4800000004</v>
      </c>
      <c r="F11" s="202">
        <v>7386271.4800000004</v>
      </c>
      <c r="G11" s="202">
        <f>D11-E11</f>
        <v>500974.18999999948</v>
      </c>
    </row>
    <row r="12" spans="1:7" x14ac:dyDescent="0.25">
      <c r="A12" s="85" t="s">
        <v>307</v>
      </c>
      <c r="B12" s="202">
        <v>1142316.78</v>
      </c>
      <c r="C12" s="202">
        <v>59745.32</v>
      </c>
      <c r="D12" s="202">
        <f t="shared" ref="D12:D17" si="2">B12+C12</f>
        <v>1202062.1000000001</v>
      </c>
      <c r="E12" s="202">
        <v>1102029.3799999999</v>
      </c>
      <c r="F12" s="202">
        <v>1102029.3799999999</v>
      </c>
      <c r="G12" s="202">
        <f t="shared" ref="G12:G17" si="3">D12-E12</f>
        <v>100032.7200000002</v>
      </c>
    </row>
    <row r="13" spans="1:7" x14ac:dyDescent="0.25">
      <c r="A13" s="85" t="s">
        <v>308</v>
      </c>
      <c r="B13" s="202">
        <v>1463297.6</v>
      </c>
      <c r="C13" s="202">
        <v>14881.23</v>
      </c>
      <c r="D13" s="202">
        <f t="shared" si="2"/>
        <v>1478178.83</v>
      </c>
      <c r="E13" s="202">
        <v>1422150.29</v>
      </c>
      <c r="F13" s="202">
        <v>1422150.29</v>
      </c>
      <c r="G13" s="202">
        <f t="shared" si="3"/>
        <v>56028.540000000037</v>
      </c>
    </row>
    <row r="14" spans="1:7" x14ac:dyDescent="0.25">
      <c r="A14" s="85" t="s">
        <v>309</v>
      </c>
      <c r="B14" s="202">
        <v>2059884.65</v>
      </c>
      <c r="C14" s="202">
        <v>0</v>
      </c>
      <c r="D14" s="202">
        <f t="shared" si="2"/>
        <v>2059884.65</v>
      </c>
      <c r="E14" s="202">
        <v>1762897.69</v>
      </c>
      <c r="F14" s="202">
        <v>1762897.69</v>
      </c>
      <c r="G14" s="202">
        <f t="shared" si="3"/>
        <v>296986.95999999996</v>
      </c>
    </row>
    <row r="15" spans="1:7" x14ac:dyDescent="0.25">
      <c r="A15" s="85" t="s">
        <v>310</v>
      </c>
      <c r="B15" s="202">
        <v>2959785.72</v>
      </c>
      <c r="C15" s="202">
        <v>-81151.14</v>
      </c>
      <c r="D15" s="202">
        <f t="shared" si="2"/>
        <v>2878634.58</v>
      </c>
      <c r="E15" s="202">
        <v>2642517.13</v>
      </c>
      <c r="F15" s="202">
        <v>2642517.13</v>
      </c>
      <c r="G15" s="202">
        <f t="shared" si="3"/>
        <v>236117.45000000019</v>
      </c>
    </row>
    <row r="16" spans="1:7" x14ac:dyDescent="0.25">
      <c r="A16" s="85" t="s">
        <v>311</v>
      </c>
      <c r="B16" s="202">
        <v>0</v>
      </c>
      <c r="C16" s="202">
        <v>0</v>
      </c>
      <c r="D16" s="202">
        <f t="shared" si="2"/>
        <v>0</v>
      </c>
      <c r="E16" s="202">
        <v>0</v>
      </c>
      <c r="F16" s="202">
        <v>0</v>
      </c>
      <c r="G16" s="202">
        <f t="shared" si="3"/>
        <v>0</v>
      </c>
    </row>
    <row r="17" spans="1:7" x14ac:dyDescent="0.25">
      <c r="A17" s="85" t="s">
        <v>312</v>
      </c>
      <c r="B17" s="202">
        <v>0</v>
      </c>
      <c r="C17" s="202">
        <v>0</v>
      </c>
      <c r="D17" s="202">
        <f t="shared" si="2"/>
        <v>0</v>
      </c>
      <c r="E17" s="202">
        <v>0</v>
      </c>
      <c r="F17" s="202">
        <v>0</v>
      </c>
      <c r="G17" s="202">
        <f t="shared" si="3"/>
        <v>0</v>
      </c>
    </row>
    <row r="18" spans="1:7" x14ac:dyDescent="0.25">
      <c r="A18" s="84" t="s">
        <v>313</v>
      </c>
      <c r="B18" s="203">
        <f t="shared" ref="B18:G18" si="4">SUM(B19:B27)</f>
        <v>1177887.68</v>
      </c>
      <c r="C18" s="203">
        <f t="shared" si="4"/>
        <v>202546.51</v>
      </c>
      <c r="D18" s="203">
        <f t="shared" si="4"/>
        <v>1380434.1900000002</v>
      </c>
      <c r="E18" s="203">
        <f t="shared" si="4"/>
        <v>1344599.34</v>
      </c>
      <c r="F18" s="203">
        <f t="shared" si="4"/>
        <v>1344599.34</v>
      </c>
      <c r="G18" s="203">
        <f t="shared" si="4"/>
        <v>35834.849999999948</v>
      </c>
    </row>
    <row r="19" spans="1:7" x14ac:dyDescent="0.25">
      <c r="A19" s="85" t="s">
        <v>314</v>
      </c>
      <c r="B19" s="202">
        <v>176435.11</v>
      </c>
      <c r="C19" s="202">
        <v>548.24</v>
      </c>
      <c r="D19" s="202">
        <f t="shared" ref="D19:D27" si="5">B19+C19</f>
        <v>176983.34999999998</v>
      </c>
      <c r="E19" s="202">
        <v>173416.48</v>
      </c>
      <c r="F19" s="202">
        <v>173416.48</v>
      </c>
      <c r="G19" s="202">
        <f t="shared" ref="G19:G27" si="6">D19-E19</f>
        <v>3566.8699999999662</v>
      </c>
    </row>
    <row r="20" spans="1:7" x14ac:dyDescent="0.25">
      <c r="A20" s="85" t="s">
        <v>315</v>
      </c>
      <c r="B20" s="202">
        <v>261386</v>
      </c>
      <c r="C20" s="202">
        <v>27930.52</v>
      </c>
      <c r="D20" s="202">
        <f t="shared" si="5"/>
        <v>289316.52</v>
      </c>
      <c r="E20" s="202">
        <v>288495.90000000002</v>
      </c>
      <c r="F20" s="202">
        <v>288495.90000000002</v>
      </c>
      <c r="G20" s="202">
        <f t="shared" si="6"/>
        <v>820.61999999999534</v>
      </c>
    </row>
    <row r="21" spans="1:7" x14ac:dyDescent="0.25">
      <c r="A21" s="85" t="s">
        <v>316</v>
      </c>
      <c r="B21" s="202">
        <v>0</v>
      </c>
      <c r="C21" s="202">
        <v>0</v>
      </c>
      <c r="D21" s="202">
        <f t="shared" si="5"/>
        <v>0</v>
      </c>
      <c r="E21" s="202">
        <v>0</v>
      </c>
      <c r="F21" s="202">
        <v>0</v>
      </c>
      <c r="G21" s="202">
        <f t="shared" si="6"/>
        <v>0</v>
      </c>
    </row>
    <row r="22" spans="1:7" x14ac:dyDescent="0.25">
      <c r="A22" s="85" t="s">
        <v>317</v>
      </c>
      <c r="B22" s="202">
        <v>18491.43</v>
      </c>
      <c r="C22" s="202">
        <v>211556.74</v>
      </c>
      <c r="D22" s="202">
        <f t="shared" si="5"/>
        <v>230048.16999999998</v>
      </c>
      <c r="E22" s="202">
        <v>218766.66</v>
      </c>
      <c r="F22" s="202">
        <v>218766.66</v>
      </c>
      <c r="G22" s="202">
        <f t="shared" si="6"/>
        <v>11281.50999999998</v>
      </c>
    </row>
    <row r="23" spans="1:7" x14ac:dyDescent="0.25">
      <c r="A23" s="85" t="s">
        <v>318</v>
      </c>
      <c r="B23" s="202">
        <v>55196.13</v>
      </c>
      <c r="C23" s="202">
        <v>-12209.01</v>
      </c>
      <c r="D23" s="202">
        <f t="shared" si="5"/>
        <v>42987.119999999995</v>
      </c>
      <c r="E23" s="202">
        <v>38760.9</v>
      </c>
      <c r="F23" s="202">
        <v>38760.9</v>
      </c>
      <c r="G23" s="202">
        <f t="shared" si="6"/>
        <v>4226.2199999999939</v>
      </c>
    </row>
    <row r="24" spans="1:7" x14ac:dyDescent="0.25">
      <c r="A24" s="85" t="s">
        <v>319</v>
      </c>
      <c r="B24" s="202">
        <v>582310.05000000005</v>
      </c>
      <c r="C24" s="202">
        <v>-79904.44</v>
      </c>
      <c r="D24" s="202">
        <f t="shared" si="5"/>
        <v>502405.61000000004</v>
      </c>
      <c r="E24" s="202">
        <v>502405.61</v>
      </c>
      <c r="F24" s="202">
        <v>502405.61</v>
      </c>
      <c r="G24" s="202">
        <f t="shared" si="6"/>
        <v>0</v>
      </c>
    </row>
    <row r="25" spans="1:7" x14ac:dyDescent="0.25">
      <c r="A25" s="85" t="s">
        <v>320</v>
      </c>
      <c r="B25" s="202">
        <v>1200</v>
      </c>
      <c r="C25" s="202">
        <v>3855.6</v>
      </c>
      <c r="D25" s="202">
        <f t="shared" si="5"/>
        <v>5055.6000000000004</v>
      </c>
      <c r="E25" s="202">
        <v>0</v>
      </c>
      <c r="F25" s="202">
        <v>0</v>
      </c>
      <c r="G25" s="202">
        <f t="shared" si="6"/>
        <v>5055.6000000000004</v>
      </c>
    </row>
    <row r="26" spans="1:7" x14ac:dyDescent="0.25">
      <c r="A26" s="85" t="s">
        <v>321</v>
      </c>
      <c r="B26" s="202">
        <v>0</v>
      </c>
      <c r="C26" s="202">
        <v>0</v>
      </c>
      <c r="D26" s="202">
        <f t="shared" si="5"/>
        <v>0</v>
      </c>
      <c r="E26" s="202">
        <v>0</v>
      </c>
      <c r="F26" s="202">
        <v>0</v>
      </c>
      <c r="G26" s="202">
        <f t="shared" si="6"/>
        <v>0</v>
      </c>
    </row>
    <row r="27" spans="1:7" x14ac:dyDescent="0.25">
      <c r="A27" s="85" t="s">
        <v>322</v>
      </c>
      <c r="B27" s="202">
        <v>82868.960000000006</v>
      </c>
      <c r="C27" s="202">
        <v>50768.86</v>
      </c>
      <c r="D27" s="202">
        <f t="shared" si="5"/>
        <v>133637.82</v>
      </c>
      <c r="E27" s="202">
        <v>122753.79</v>
      </c>
      <c r="F27" s="202">
        <v>122753.79</v>
      </c>
      <c r="G27" s="202">
        <f t="shared" si="6"/>
        <v>10884.030000000013</v>
      </c>
    </row>
    <row r="28" spans="1:7" x14ac:dyDescent="0.25">
      <c r="A28" s="84" t="s">
        <v>323</v>
      </c>
      <c r="B28" s="203">
        <f t="shared" ref="B28:G28" si="7">SUM(B29:B37)</f>
        <v>1026240.75</v>
      </c>
      <c r="C28" s="203">
        <f t="shared" si="7"/>
        <v>515112.69</v>
      </c>
      <c r="D28" s="203">
        <f t="shared" si="7"/>
        <v>1541353.44</v>
      </c>
      <c r="E28" s="203">
        <f t="shared" si="7"/>
        <v>1422938.1300000001</v>
      </c>
      <c r="F28" s="203">
        <f t="shared" si="7"/>
        <v>1422938.1300000001</v>
      </c>
      <c r="G28" s="203">
        <f t="shared" si="7"/>
        <v>118415.31000000003</v>
      </c>
    </row>
    <row r="29" spans="1:7" x14ac:dyDescent="0.25">
      <c r="A29" s="85" t="s">
        <v>324</v>
      </c>
      <c r="B29" s="202">
        <v>144609.56</v>
      </c>
      <c r="C29" s="202">
        <v>3185.47</v>
      </c>
      <c r="D29" s="202">
        <f t="shared" ref="D29:D37" si="8">B29+C29</f>
        <v>147795.03</v>
      </c>
      <c r="E29" s="202">
        <v>138160.75</v>
      </c>
      <c r="F29" s="202">
        <v>138160.75</v>
      </c>
      <c r="G29" s="202">
        <f t="shared" ref="G29:G37" si="9">D29-E29</f>
        <v>9634.2799999999988</v>
      </c>
    </row>
    <row r="30" spans="1:7" x14ac:dyDescent="0.25">
      <c r="A30" s="85" t="s">
        <v>325</v>
      </c>
      <c r="B30" s="202">
        <v>39730</v>
      </c>
      <c r="C30" s="202">
        <v>0</v>
      </c>
      <c r="D30" s="202">
        <f t="shared" si="8"/>
        <v>39730</v>
      </c>
      <c r="E30" s="202">
        <v>35148.949999999997</v>
      </c>
      <c r="F30" s="202">
        <v>35148.949999999997</v>
      </c>
      <c r="G30" s="202">
        <f t="shared" si="9"/>
        <v>4581.0500000000029</v>
      </c>
    </row>
    <row r="31" spans="1:7" x14ac:dyDescent="0.25">
      <c r="A31" s="85" t="s">
        <v>326</v>
      </c>
      <c r="B31" s="202">
        <v>21500</v>
      </c>
      <c r="C31" s="202">
        <v>25670</v>
      </c>
      <c r="D31" s="202">
        <f t="shared" si="8"/>
        <v>47170</v>
      </c>
      <c r="E31" s="202">
        <v>36604.49</v>
      </c>
      <c r="F31" s="202">
        <v>36604.49</v>
      </c>
      <c r="G31" s="202">
        <f t="shared" si="9"/>
        <v>10565.510000000002</v>
      </c>
    </row>
    <row r="32" spans="1:7" x14ac:dyDescent="0.25">
      <c r="A32" s="85" t="s">
        <v>327</v>
      </c>
      <c r="B32" s="202">
        <v>106461.45</v>
      </c>
      <c r="C32" s="202">
        <v>36050.11</v>
      </c>
      <c r="D32" s="202">
        <f t="shared" si="8"/>
        <v>142511.56</v>
      </c>
      <c r="E32" s="202">
        <v>138764.20000000001</v>
      </c>
      <c r="F32" s="202">
        <v>138764.20000000001</v>
      </c>
      <c r="G32" s="202">
        <f t="shared" si="9"/>
        <v>3747.359999999986</v>
      </c>
    </row>
    <row r="33" spans="1:7" ht="14.45" customHeight="1" x14ac:dyDescent="0.25">
      <c r="A33" s="85" t="s">
        <v>328</v>
      </c>
      <c r="B33" s="202">
        <v>100491.69</v>
      </c>
      <c r="C33" s="202">
        <v>414067.12</v>
      </c>
      <c r="D33" s="202">
        <f t="shared" si="8"/>
        <v>514558.81</v>
      </c>
      <c r="E33" s="202">
        <v>494277.95</v>
      </c>
      <c r="F33" s="202">
        <v>494277.95</v>
      </c>
      <c r="G33" s="202">
        <f t="shared" si="9"/>
        <v>20280.859999999986</v>
      </c>
    </row>
    <row r="34" spans="1:7" ht="14.45" customHeight="1" x14ac:dyDescent="0.25">
      <c r="A34" s="85" t="s">
        <v>329</v>
      </c>
      <c r="B34" s="202">
        <v>0</v>
      </c>
      <c r="C34" s="202">
        <v>0</v>
      </c>
      <c r="D34" s="202">
        <f t="shared" si="8"/>
        <v>0</v>
      </c>
      <c r="E34" s="202">
        <v>0</v>
      </c>
      <c r="F34" s="202">
        <v>0</v>
      </c>
      <c r="G34" s="202">
        <f t="shared" si="9"/>
        <v>0</v>
      </c>
    </row>
    <row r="35" spans="1:7" ht="14.45" customHeight="1" x14ac:dyDescent="0.25">
      <c r="A35" s="85" t="s">
        <v>330</v>
      </c>
      <c r="B35" s="202">
        <v>18360</v>
      </c>
      <c r="C35" s="202">
        <v>-5000</v>
      </c>
      <c r="D35" s="202">
        <f t="shared" si="8"/>
        <v>13360</v>
      </c>
      <c r="E35" s="202">
        <v>12365</v>
      </c>
      <c r="F35" s="202">
        <v>12365</v>
      </c>
      <c r="G35" s="202">
        <f t="shared" si="9"/>
        <v>995</v>
      </c>
    </row>
    <row r="36" spans="1:7" ht="14.45" customHeight="1" x14ac:dyDescent="0.25">
      <c r="A36" s="85" t="s">
        <v>331</v>
      </c>
      <c r="B36" s="202">
        <v>245337.92</v>
      </c>
      <c r="C36" s="202">
        <v>25941.35</v>
      </c>
      <c r="D36" s="202">
        <f t="shared" si="8"/>
        <v>271279.27</v>
      </c>
      <c r="E36" s="202">
        <v>236764.81</v>
      </c>
      <c r="F36" s="202">
        <v>236764.81</v>
      </c>
      <c r="G36" s="202">
        <f t="shared" si="9"/>
        <v>34514.460000000021</v>
      </c>
    </row>
    <row r="37" spans="1:7" ht="14.45" customHeight="1" x14ac:dyDescent="0.25">
      <c r="A37" s="85" t="s">
        <v>332</v>
      </c>
      <c r="B37" s="202">
        <v>349750.13</v>
      </c>
      <c r="C37" s="202">
        <v>15198.64</v>
      </c>
      <c r="D37" s="202">
        <f t="shared" si="8"/>
        <v>364948.77</v>
      </c>
      <c r="E37" s="202">
        <v>330851.98</v>
      </c>
      <c r="F37" s="202">
        <v>330851.98</v>
      </c>
      <c r="G37" s="202">
        <f t="shared" si="9"/>
        <v>34096.790000000037</v>
      </c>
    </row>
    <row r="38" spans="1:7" x14ac:dyDescent="0.25">
      <c r="A38" s="84" t="s">
        <v>333</v>
      </c>
      <c r="B38" s="203">
        <f t="shared" ref="B38:G38" si="10">SUM(B39:B47)</f>
        <v>261600</v>
      </c>
      <c r="C38" s="203">
        <f t="shared" si="10"/>
        <v>179632.34</v>
      </c>
      <c r="D38" s="203">
        <f t="shared" si="10"/>
        <v>441232.33999999997</v>
      </c>
      <c r="E38" s="203">
        <f t="shared" si="10"/>
        <v>411286.11</v>
      </c>
      <c r="F38" s="203">
        <f t="shared" si="10"/>
        <v>411286.11</v>
      </c>
      <c r="G38" s="203">
        <f t="shared" si="10"/>
        <v>29946.229999999981</v>
      </c>
    </row>
    <row r="39" spans="1:7" x14ac:dyDescent="0.25">
      <c r="A39" s="85" t="s">
        <v>334</v>
      </c>
      <c r="B39" s="204">
        <v>0</v>
      </c>
      <c r="C39" s="204">
        <v>0</v>
      </c>
      <c r="D39" s="204">
        <v>0</v>
      </c>
      <c r="E39" s="204">
        <v>0</v>
      </c>
      <c r="F39" s="204">
        <v>0</v>
      </c>
      <c r="G39" s="204">
        <f>D39-E39</f>
        <v>0</v>
      </c>
    </row>
    <row r="40" spans="1:7" x14ac:dyDescent="0.25">
      <c r="A40" s="85" t="s">
        <v>335</v>
      </c>
      <c r="B40" s="204">
        <v>0</v>
      </c>
      <c r="C40" s="204">
        <v>0</v>
      </c>
      <c r="D40" s="204">
        <v>0</v>
      </c>
      <c r="E40" s="204">
        <v>0</v>
      </c>
      <c r="F40" s="204">
        <v>0</v>
      </c>
      <c r="G40" s="204">
        <f t="shared" ref="G40:G47" si="11">D40-E40</f>
        <v>0</v>
      </c>
    </row>
    <row r="41" spans="1:7" x14ac:dyDescent="0.25">
      <c r="A41" s="85" t="s">
        <v>336</v>
      </c>
      <c r="B41" s="204">
        <v>0</v>
      </c>
      <c r="C41" s="204">
        <v>0</v>
      </c>
      <c r="D41" s="204">
        <v>0</v>
      </c>
      <c r="E41" s="204">
        <v>0</v>
      </c>
      <c r="F41" s="204">
        <v>0</v>
      </c>
      <c r="G41" s="204">
        <f t="shared" si="11"/>
        <v>0</v>
      </c>
    </row>
    <row r="42" spans="1:7" x14ac:dyDescent="0.25">
      <c r="A42" s="85" t="s">
        <v>337</v>
      </c>
      <c r="B42" s="204">
        <v>261600</v>
      </c>
      <c r="C42" s="204">
        <v>179632.34</v>
      </c>
      <c r="D42" s="204">
        <v>441232.33999999997</v>
      </c>
      <c r="E42" s="204">
        <v>411286.11</v>
      </c>
      <c r="F42" s="204">
        <v>411286.11</v>
      </c>
      <c r="G42" s="204">
        <v>29946.229999999981</v>
      </c>
    </row>
    <row r="43" spans="1:7" x14ac:dyDescent="0.25">
      <c r="A43" s="85" t="s">
        <v>338</v>
      </c>
      <c r="B43" s="204">
        <v>0</v>
      </c>
      <c r="C43" s="204">
        <v>0</v>
      </c>
      <c r="D43" s="204">
        <v>0</v>
      </c>
      <c r="E43" s="204">
        <v>0</v>
      </c>
      <c r="F43" s="204">
        <v>0</v>
      </c>
      <c r="G43" s="204">
        <f t="shared" si="11"/>
        <v>0</v>
      </c>
    </row>
    <row r="44" spans="1:7" x14ac:dyDescent="0.25">
      <c r="A44" s="85" t="s">
        <v>339</v>
      </c>
      <c r="B44" s="204">
        <v>0</v>
      </c>
      <c r="C44" s="204">
        <v>0</v>
      </c>
      <c r="D44" s="204">
        <v>0</v>
      </c>
      <c r="E44" s="204">
        <v>0</v>
      </c>
      <c r="F44" s="204">
        <v>0</v>
      </c>
      <c r="G44" s="204">
        <f t="shared" si="11"/>
        <v>0</v>
      </c>
    </row>
    <row r="45" spans="1:7" x14ac:dyDescent="0.25">
      <c r="A45" s="85" t="s">
        <v>340</v>
      </c>
      <c r="B45" s="204">
        <v>0</v>
      </c>
      <c r="C45" s="204">
        <v>0</v>
      </c>
      <c r="D45" s="204">
        <v>0</v>
      </c>
      <c r="E45" s="204">
        <v>0</v>
      </c>
      <c r="F45" s="204">
        <v>0</v>
      </c>
      <c r="G45" s="204">
        <f t="shared" si="11"/>
        <v>0</v>
      </c>
    </row>
    <row r="46" spans="1:7" x14ac:dyDescent="0.25">
      <c r="A46" s="85" t="s">
        <v>341</v>
      </c>
      <c r="B46" s="204">
        <v>0</v>
      </c>
      <c r="C46" s="204">
        <v>0</v>
      </c>
      <c r="D46" s="204">
        <v>0</v>
      </c>
      <c r="E46" s="204">
        <v>0</v>
      </c>
      <c r="F46" s="204">
        <v>0</v>
      </c>
      <c r="G46" s="204">
        <f t="shared" si="11"/>
        <v>0</v>
      </c>
    </row>
    <row r="47" spans="1:7" x14ac:dyDescent="0.25">
      <c r="A47" s="85" t="s">
        <v>342</v>
      </c>
      <c r="B47" s="204">
        <v>0</v>
      </c>
      <c r="C47" s="204">
        <v>0</v>
      </c>
      <c r="D47" s="204">
        <v>0</v>
      </c>
      <c r="E47" s="204">
        <v>0</v>
      </c>
      <c r="F47" s="204">
        <v>0</v>
      </c>
      <c r="G47" s="204">
        <f t="shared" si="11"/>
        <v>0</v>
      </c>
    </row>
    <row r="48" spans="1:7" x14ac:dyDescent="0.25">
      <c r="A48" s="84" t="s">
        <v>343</v>
      </c>
      <c r="B48" s="203">
        <f t="shared" ref="B48:G48" si="12">SUM(B49:B57)</f>
        <v>51933.45</v>
      </c>
      <c r="C48" s="203">
        <f t="shared" si="12"/>
        <v>1223858.57</v>
      </c>
      <c r="D48" s="203">
        <f t="shared" si="12"/>
        <v>1275792.02</v>
      </c>
      <c r="E48" s="203">
        <f t="shared" si="12"/>
        <v>989603.79</v>
      </c>
      <c r="F48" s="203">
        <f t="shared" si="12"/>
        <v>989603.79</v>
      </c>
      <c r="G48" s="203">
        <f t="shared" si="12"/>
        <v>286188.23</v>
      </c>
    </row>
    <row r="49" spans="1:7" x14ac:dyDescent="0.25">
      <c r="A49" s="85" t="s">
        <v>344</v>
      </c>
      <c r="B49" s="204">
        <v>25000</v>
      </c>
      <c r="C49" s="204">
        <v>99537.41</v>
      </c>
      <c r="D49" s="204">
        <f t="shared" ref="D49:D52" si="13">B49+C49</f>
        <v>124537.41</v>
      </c>
      <c r="E49" s="204">
        <v>97116.04</v>
      </c>
      <c r="F49" s="204">
        <v>97116.04</v>
      </c>
      <c r="G49" s="204">
        <f t="shared" ref="G49:G52" si="14">D49-E49</f>
        <v>27421.37000000001</v>
      </c>
    </row>
    <row r="50" spans="1:7" x14ac:dyDescent="0.25">
      <c r="A50" s="85" t="s">
        <v>345</v>
      </c>
      <c r="B50" s="204">
        <v>0</v>
      </c>
      <c r="C50" s="204">
        <v>14998</v>
      </c>
      <c r="D50" s="204">
        <f t="shared" si="13"/>
        <v>14998</v>
      </c>
      <c r="E50" s="204">
        <v>14998</v>
      </c>
      <c r="F50" s="204">
        <v>14998</v>
      </c>
      <c r="G50" s="204">
        <f t="shared" si="14"/>
        <v>0</v>
      </c>
    </row>
    <row r="51" spans="1:7" x14ac:dyDescent="0.25">
      <c r="A51" s="85" t="s">
        <v>346</v>
      </c>
      <c r="B51" s="204">
        <v>26933.45</v>
      </c>
      <c r="C51" s="204">
        <v>107956.3</v>
      </c>
      <c r="D51" s="204">
        <f t="shared" si="13"/>
        <v>134889.75</v>
      </c>
      <c r="E51" s="204">
        <v>134889.75</v>
      </c>
      <c r="F51" s="204">
        <v>134889.75</v>
      </c>
      <c r="G51" s="204">
        <f t="shared" si="14"/>
        <v>0</v>
      </c>
    </row>
    <row r="52" spans="1:7" x14ac:dyDescent="0.25">
      <c r="A52" s="85" t="s">
        <v>347</v>
      </c>
      <c r="B52" s="204">
        <v>0</v>
      </c>
      <c r="C52" s="204">
        <v>1001366.86</v>
      </c>
      <c r="D52" s="204">
        <f t="shared" si="13"/>
        <v>1001366.86</v>
      </c>
      <c r="E52" s="204">
        <v>742600</v>
      </c>
      <c r="F52" s="204">
        <v>742600</v>
      </c>
      <c r="G52" s="204">
        <f t="shared" si="14"/>
        <v>258766.86</v>
      </c>
    </row>
    <row r="53" spans="1:7" x14ac:dyDescent="0.25">
      <c r="A53" s="85" t="s">
        <v>348</v>
      </c>
      <c r="B53" s="204">
        <v>0</v>
      </c>
      <c r="C53" s="204">
        <v>0</v>
      </c>
      <c r="D53" s="204">
        <v>0</v>
      </c>
      <c r="E53" s="204">
        <v>0</v>
      </c>
      <c r="F53" s="204">
        <v>0</v>
      </c>
      <c r="G53" s="204">
        <f t="shared" ref="G53:G57" si="15">D53-E53</f>
        <v>0</v>
      </c>
    </row>
    <row r="54" spans="1:7" x14ac:dyDescent="0.25">
      <c r="A54" s="85" t="s">
        <v>349</v>
      </c>
      <c r="B54" s="204">
        <v>0</v>
      </c>
      <c r="C54" s="204">
        <v>0</v>
      </c>
      <c r="D54" s="204">
        <v>0</v>
      </c>
      <c r="E54" s="204">
        <v>0</v>
      </c>
      <c r="F54" s="204">
        <v>0</v>
      </c>
      <c r="G54" s="204">
        <f t="shared" si="15"/>
        <v>0</v>
      </c>
    </row>
    <row r="55" spans="1:7" x14ac:dyDescent="0.25">
      <c r="A55" s="85" t="s">
        <v>350</v>
      </c>
      <c r="B55" s="204">
        <v>0</v>
      </c>
      <c r="C55" s="204">
        <v>0</v>
      </c>
      <c r="D55" s="204">
        <v>0</v>
      </c>
      <c r="E55" s="204">
        <v>0</v>
      </c>
      <c r="F55" s="204">
        <v>0</v>
      </c>
      <c r="G55" s="204">
        <f t="shared" si="15"/>
        <v>0</v>
      </c>
    </row>
    <row r="56" spans="1:7" x14ac:dyDescent="0.25">
      <c r="A56" s="85" t="s">
        <v>351</v>
      </c>
      <c r="B56" s="204">
        <v>0</v>
      </c>
      <c r="C56" s="204">
        <v>0</v>
      </c>
      <c r="D56" s="204">
        <v>0</v>
      </c>
      <c r="E56" s="204">
        <v>0</v>
      </c>
      <c r="F56" s="204">
        <v>0</v>
      </c>
      <c r="G56" s="204">
        <f t="shared" si="15"/>
        <v>0</v>
      </c>
    </row>
    <row r="57" spans="1:7" x14ac:dyDescent="0.25">
      <c r="A57" s="85" t="s">
        <v>352</v>
      </c>
      <c r="B57" s="204">
        <v>0</v>
      </c>
      <c r="C57" s="204">
        <v>0</v>
      </c>
      <c r="D57" s="204">
        <v>0</v>
      </c>
      <c r="E57" s="204">
        <v>0</v>
      </c>
      <c r="F57" s="204">
        <v>0</v>
      </c>
      <c r="G57" s="204">
        <f t="shared" si="15"/>
        <v>0</v>
      </c>
    </row>
    <row r="58" spans="1:7" x14ac:dyDescent="0.25">
      <c r="A58" s="84" t="s">
        <v>353</v>
      </c>
      <c r="B58" s="203">
        <f t="shared" ref="B58:G58" si="16">SUM(B59:B61)</f>
        <v>0</v>
      </c>
      <c r="C58" s="203">
        <f t="shared" si="16"/>
        <v>0</v>
      </c>
      <c r="D58" s="203">
        <f t="shared" si="16"/>
        <v>0</v>
      </c>
      <c r="E58" s="203">
        <f t="shared" si="16"/>
        <v>0</v>
      </c>
      <c r="F58" s="203">
        <f t="shared" si="16"/>
        <v>0</v>
      </c>
      <c r="G58" s="203">
        <f t="shared" si="16"/>
        <v>0</v>
      </c>
    </row>
    <row r="59" spans="1:7" x14ac:dyDescent="0.25">
      <c r="A59" s="85" t="s">
        <v>354</v>
      </c>
      <c r="B59" s="204">
        <v>0</v>
      </c>
      <c r="C59" s="204">
        <v>0</v>
      </c>
      <c r="D59" s="204">
        <v>0</v>
      </c>
      <c r="E59" s="204">
        <v>0</v>
      </c>
      <c r="F59" s="204">
        <v>0</v>
      </c>
      <c r="G59" s="204">
        <f>D59-E59</f>
        <v>0</v>
      </c>
    </row>
    <row r="60" spans="1:7" x14ac:dyDescent="0.25">
      <c r="A60" s="85" t="s">
        <v>355</v>
      </c>
      <c r="B60" s="204">
        <v>0</v>
      </c>
      <c r="C60" s="204">
        <v>0</v>
      </c>
      <c r="D60" s="204">
        <v>0</v>
      </c>
      <c r="E60" s="204">
        <v>0</v>
      </c>
      <c r="F60" s="204">
        <v>0</v>
      </c>
      <c r="G60" s="204">
        <f t="shared" ref="G60:G61" si="17">D60-E60</f>
        <v>0</v>
      </c>
    </row>
    <row r="61" spans="1:7" x14ac:dyDescent="0.25">
      <c r="A61" s="85" t="s">
        <v>356</v>
      </c>
      <c r="B61" s="204">
        <v>0</v>
      </c>
      <c r="C61" s="204">
        <v>0</v>
      </c>
      <c r="D61" s="204">
        <v>0</v>
      </c>
      <c r="E61" s="204">
        <v>0</v>
      </c>
      <c r="F61" s="204">
        <v>0</v>
      </c>
      <c r="G61" s="204">
        <f t="shared" si="17"/>
        <v>0</v>
      </c>
    </row>
    <row r="62" spans="1:7" x14ac:dyDescent="0.25">
      <c r="A62" s="84" t="s">
        <v>357</v>
      </c>
      <c r="B62" s="203">
        <f t="shared" ref="B62:G62" si="18">SUM(B63:B67,B69:B70)</f>
        <v>0</v>
      </c>
      <c r="C62" s="203">
        <f t="shared" si="18"/>
        <v>0</v>
      </c>
      <c r="D62" s="203">
        <f t="shared" si="18"/>
        <v>0</v>
      </c>
      <c r="E62" s="203">
        <f t="shared" si="18"/>
        <v>0</v>
      </c>
      <c r="F62" s="203">
        <f t="shared" si="18"/>
        <v>0</v>
      </c>
      <c r="G62" s="203">
        <f t="shared" si="18"/>
        <v>0</v>
      </c>
    </row>
    <row r="63" spans="1:7" x14ac:dyDescent="0.25">
      <c r="A63" s="85" t="s">
        <v>358</v>
      </c>
      <c r="B63" s="204">
        <v>0</v>
      </c>
      <c r="C63" s="204">
        <v>0</v>
      </c>
      <c r="D63" s="204">
        <v>0</v>
      </c>
      <c r="E63" s="204">
        <v>0</v>
      </c>
      <c r="F63" s="204">
        <v>0</v>
      </c>
      <c r="G63" s="204">
        <f>D63-E63</f>
        <v>0</v>
      </c>
    </row>
    <row r="64" spans="1:7" x14ac:dyDescent="0.25">
      <c r="A64" s="85" t="s">
        <v>359</v>
      </c>
      <c r="B64" s="204">
        <v>0</v>
      </c>
      <c r="C64" s="204">
        <v>0</v>
      </c>
      <c r="D64" s="204">
        <v>0</v>
      </c>
      <c r="E64" s="204">
        <v>0</v>
      </c>
      <c r="F64" s="204">
        <v>0</v>
      </c>
      <c r="G64" s="204">
        <f t="shared" ref="G64:G70" si="19">D64-E64</f>
        <v>0</v>
      </c>
    </row>
    <row r="65" spans="1:7" x14ac:dyDescent="0.25">
      <c r="A65" s="85" t="s">
        <v>360</v>
      </c>
      <c r="B65" s="204">
        <v>0</v>
      </c>
      <c r="C65" s="204">
        <v>0</v>
      </c>
      <c r="D65" s="204">
        <v>0</v>
      </c>
      <c r="E65" s="204">
        <v>0</v>
      </c>
      <c r="F65" s="204">
        <v>0</v>
      </c>
      <c r="G65" s="204">
        <f t="shared" si="19"/>
        <v>0</v>
      </c>
    </row>
    <row r="66" spans="1:7" x14ac:dyDescent="0.25">
      <c r="A66" s="85" t="s">
        <v>361</v>
      </c>
      <c r="B66" s="204">
        <v>0</v>
      </c>
      <c r="C66" s="204">
        <v>0</v>
      </c>
      <c r="D66" s="204">
        <v>0</v>
      </c>
      <c r="E66" s="204">
        <v>0</v>
      </c>
      <c r="F66" s="204">
        <v>0</v>
      </c>
      <c r="G66" s="204">
        <f t="shared" si="19"/>
        <v>0</v>
      </c>
    </row>
    <row r="67" spans="1:7" x14ac:dyDescent="0.25">
      <c r="A67" s="85" t="s">
        <v>362</v>
      </c>
      <c r="B67" s="204">
        <v>0</v>
      </c>
      <c r="C67" s="204">
        <v>0</v>
      </c>
      <c r="D67" s="204">
        <v>0</v>
      </c>
      <c r="E67" s="204">
        <v>0</v>
      </c>
      <c r="F67" s="204">
        <v>0</v>
      </c>
      <c r="G67" s="204">
        <f t="shared" si="19"/>
        <v>0</v>
      </c>
    </row>
    <row r="68" spans="1:7" x14ac:dyDescent="0.25">
      <c r="A68" s="85" t="s">
        <v>363</v>
      </c>
      <c r="B68" s="204">
        <v>0</v>
      </c>
      <c r="C68" s="204">
        <v>0</v>
      </c>
      <c r="D68" s="204">
        <v>0</v>
      </c>
      <c r="E68" s="204">
        <v>0</v>
      </c>
      <c r="F68" s="204">
        <v>0</v>
      </c>
      <c r="G68" s="204">
        <f t="shared" si="19"/>
        <v>0</v>
      </c>
    </row>
    <row r="69" spans="1:7" x14ac:dyDescent="0.25">
      <c r="A69" s="85" t="s">
        <v>364</v>
      </c>
      <c r="B69" s="204">
        <v>0</v>
      </c>
      <c r="C69" s="204">
        <v>0</v>
      </c>
      <c r="D69" s="204">
        <v>0</v>
      </c>
      <c r="E69" s="204">
        <v>0</v>
      </c>
      <c r="F69" s="204">
        <v>0</v>
      </c>
      <c r="G69" s="204">
        <f t="shared" si="19"/>
        <v>0</v>
      </c>
    </row>
    <row r="70" spans="1:7" x14ac:dyDescent="0.25">
      <c r="A70" s="85" t="s">
        <v>365</v>
      </c>
      <c r="B70" s="204">
        <v>0</v>
      </c>
      <c r="C70" s="204">
        <v>0</v>
      </c>
      <c r="D70" s="204">
        <v>0</v>
      </c>
      <c r="E70" s="204">
        <v>0</v>
      </c>
      <c r="F70" s="204">
        <v>0</v>
      </c>
      <c r="G70" s="204">
        <f t="shared" si="19"/>
        <v>0</v>
      </c>
    </row>
    <row r="71" spans="1:7" x14ac:dyDescent="0.25">
      <c r="A71" s="84" t="s">
        <v>366</v>
      </c>
      <c r="B71" s="203">
        <f t="shared" ref="B71:G71" si="20">SUM(B72:B74)</f>
        <v>401273.43</v>
      </c>
      <c r="C71" s="203">
        <f t="shared" si="20"/>
        <v>-179492.9</v>
      </c>
      <c r="D71" s="203">
        <f t="shared" si="20"/>
        <v>221780.53</v>
      </c>
      <c r="E71" s="203">
        <f t="shared" si="20"/>
        <v>221780.53</v>
      </c>
      <c r="F71" s="203">
        <f t="shared" si="20"/>
        <v>221780.53</v>
      </c>
      <c r="G71" s="203">
        <f t="shared" si="20"/>
        <v>64887.479999999981</v>
      </c>
    </row>
    <row r="72" spans="1:7" x14ac:dyDescent="0.25">
      <c r="A72" s="85" t="s">
        <v>367</v>
      </c>
      <c r="B72" s="204">
        <v>0</v>
      </c>
      <c r="C72" s="204">
        <v>0</v>
      </c>
      <c r="D72" s="204">
        <v>0</v>
      </c>
      <c r="E72" s="204">
        <v>0</v>
      </c>
      <c r="F72" s="204">
        <v>0</v>
      </c>
      <c r="G72" s="204">
        <f>D72-E72</f>
        <v>0</v>
      </c>
    </row>
    <row r="73" spans="1:7" x14ac:dyDescent="0.25">
      <c r="A73" s="85" t="s">
        <v>368</v>
      </c>
      <c r="B73" s="204">
        <v>0</v>
      </c>
      <c r="C73" s="204">
        <v>0</v>
      </c>
      <c r="D73" s="204">
        <v>0</v>
      </c>
      <c r="E73" s="204">
        <v>0</v>
      </c>
      <c r="F73" s="204">
        <v>0</v>
      </c>
      <c r="G73" s="204">
        <f t="shared" ref="G73" si="21">D73-E73</f>
        <v>0</v>
      </c>
    </row>
    <row r="74" spans="1:7" x14ac:dyDescent="0.25">
      <c r="A74" s="85" t="s">
        <v>369</v>
      </c>
      <c r="B74" s="204">
        <v>401273.43</v>
      </c>
      <c r="C74" s="204">
        <v>-179492.9</v>
      </c>
      <c r="D74" s="204">
        <v>221780.53</v>
      </c>
      <c r="E74" s="204">
        <v>221780.53</v>
      </c>
      <c r="F74" s="204">
        <v>221780.53</v>
      </c>
      <c r="G74" s="204">
        <v>64887.479999999981</v>
      </c>
    </row>
    <row r="75" spans="1:7" x14ac:dyDescent="0.25">
      <c r="A75" s="84" t="s">
        <v>370</v>
      </c>
      <c r="B75" s="203">
        <f t="shared" ref="B75:G75" si="22">SUM(B76:B82)</f>
        <v>0</v>
      </c>
      <c r="C75" s="203">
        <f t="shared" si="22"/>
        <v>0</v>
      </c>
      <c r="D75" s="203">
        <f t="shared" si="22"/>
        <v>0</v>
      </c>
      <c r="E75" s="203">
        <f t="shared" si="22"/>
        <v>0</v>
      </c>
      <c r="F75" s="203">
        <f t="shared" si="22"/>
        <v>0</v>
      </c>
      <c r="G75" s="203">
        <f t="shared" si="22"/>
        <v>0</v>
      </c>
    </row>
    <row r="76" spans="1:7" x14ac:dyDescent="0.25">
      <c r="A76" s="85" t="s">
        <v>371</v>
      </c>
      <c r="B76" s="204">
        <v>0</v>
      </c>
      <c r="C76" s="204">
        <v>0</v>
      </c>
      <c r="D76" s="204">
        <v>0</v>
      </c>
      <c r="E76" s="204">
        <v>0</v>
      </c>
      <c r="F76" s="204">
        <v>0</v>
      </c>
      <c r="G76" s="204">
        <f>D76-E76</f>
        <v>0</v>
      </c>
    </row>
    <row r="77" spans="1:7" x14ac:dyDescent="0.25">
      <c r="A77" s="85" t="s">
        <v>372</v>
      </c>
      <c r="B77" s="204">
        <v>0</v>
      </c>
      <c r="C77" s="204">
        <v>0</v>
      </c>
      <c r="D77" s="204">
        <v>0</v>
      </c>
      <c r="E77" s="204">
        <v>0</v>
      </c>
      <c r="F77" s="204">
        <v>0</v>
      </c>
      <c r="G77" s="204">
        <f t="shared" ref="G77:G82" si="23">D77-E77</f>
        <v>0</v>
      </c>
    </row>
    <row r="78" spans="1:7" x14ac:dyDescent="0.25">
      <c r="A78" s="85" t="s">
        <v>373</v>
      </c>
      <c r="B78" s="204">
        <v>0</v>
      </c>
      <c r="C78" s="204">
        <v>0</v>
      </c>
      <c r="D78" s="204">
        <v>0</v>
      </c>
      <c r="E78" s="204">
        <v>0</v>
      </c>
      <c r="F78" s="204">
        <v>0</v>
      </c>
      <c r="G78" s="204">
        <f t="shared" si="23"/>
        <v>0</v>
      </c>
    </row>
    <row r="79" spans="1:7" x14ac:dyDescent="0.25">
      <c r="A79" s="85" t="s">
        <v>374</v>
      </c>
      <c r="B79" s="204">
        <v>0</v>
      </c>
      <c r="C79" s="204">
        <v>0</v>
      </c>
      <c r="D79" s="204">
        <v>0</v>
      </c>
      <c r="E79" s="204">
        <v>0</v>
      </c>
      <c r="F79" s="204">
        <v>0</v>
      </c>
      <c r="G79" s="204">
        <f t="shared" si="23"/>
        <v>0</v>
      </c>
    </row>
    <row r="80" spans="1:7" x14ac:dyDescent="0.25">
      <c r="A80" s="85" t="s">
        <v>375</v>
      </c>
      <c r="B80" s="204">
        <v>0</v>
      </c>
      <c r="C80" s="204">
        <v>0</v>
      </c>
      <c r="D80" s="204">
        <v>0</v>
      </c>
      <c r="E80" s="204">
        <v>0</v>
      </c>
      <c r="F80" s="204">
        <v>0</v>
      </c>
      <c r="G80" s="204">
        <f t="shared" si="23"/>
        <v>0</v>
      </c>
    </row>
    <row r="81" spans="1:7" x14ac:dyDescent="0.25">
      <c r="A81" s="85" t="s">
        <v>376</v>
      </c>
      <c r="B81" s="204">
        <v>0</v>
      </c>
      <c r="C81" s="204">
        <v>0</v>
      </c>
      <c r="D81" s="204">
        <v>0</v>
      </c>
      <c r="E81" s="204">
        <v>0</v>
      </c>
      <c r="F81" s="204">
        <v>0</v>
      </c>
      <c r="G81" s="204">
        <f t="shared" si="23"/>
        <v>0</v>
      </c>
    </row>
    <row r="82" spans="1:7" x14ac:dyDescent="0.25">
      <c r="A82" s="85" t="s">
        <v>377</v>
      </c>
      <c r="B82" s="204">
        <v>0</v>
      </c>
      <c r="C82" s="204">
        <v>0</v>
      </c>
      <c r="D82" s="204">
        <v>0</v>
      </c>
      <c r="E82" s="204">
        <v>0</v>
      </c>
      <c r="F82" s="204">
        <v>0</v>
      </c>
      <c r="G82" s="204">
        <f t="shared" si="23"/>
        <v>0</v>
      </c>
    </row>
    <row r="83" spans="1:7" x14ac:dyDescent="0.25">
      <c r="A83" s="86"/>
      <c r="B83" s="204"/>
      <c r="C83" s="204"/>
      <c r="D83" s="204"/>
      <c r="E83" s="204"/>
      <c r="F83" s="204"/>
      <c r="G83" s="204"/>
    </row>
    <row r="84" spans="1:7" x14ac:dyDescent="0.25">
      <c r="A84" s="28" t="s">
        <v>378</v>
      </c>
      <c r="B84" s="203">
        <f t="shared" ref="B84:G84" si="24">SUM(B85,B93,B103,B113,B123,B133,B137,B146,B150)</f>
        <v>0</v>
      </c>
      <c r="C84" s="203">
        <f t="shared" si="24"/>
        <v>0</v>
      </c>
      <c r="D84" s="203">
        <f t="shared" si="24"/>
        <v>0</v>
      </c>
      <c r="E84" s="203">
        <f t="shared" si="24"/>
        <v>0</v>
      </c>
      <c r="F84" s="203">
        <f t="shared" si="24"/>
        <v>0</v>
      </c>
      <c r="G84" s="203">
        <f t="shared" si="24"/>
        <v>0</v>
      </c>
    </row>
    <row r="85" spans="1:7" x14ac:dyDescent="0.25">
      <c r="A85" s="84" t="s">
        <v>305</v>
      </c>
      <c r="B85" s="203">
        <f t="shared" ref="B85:G85" si="25">SUM(B86:B92)</f>
        <v>0</v>
      </c>
      <c r="C85" s="203">
        <f t="shared" si="25"/>
        <v>0</v>
      </c>
      <c r="D85" s="203">
        <f t="shared" si="25"/>
        <v>0</v>
      </c>
      <c r="E85" s="203">
        <f t="shared" si="25"/>
        <v>0</v>
      </c>
      <c r="F85" s="203">
        <f t="shared" si="25"/>
        <v>0</v>
      </c>
      <c r="G85" s="203">
        <f t="shared" si="25"/>
        <v>0</v>
      </c>
    </row>
    <row r="86" spans="1:7" x14ac:dyDescent="0.25">
      <c r="A86" s="85" t="s">
        <v>306</v>
      </c>
      <c r="B86" s="204">
        <v>0</v>
      </c>
      <c r="C86" s="204">
        <v>0</v>
      </c>
      <c r="D86" s="204">
        <v>0</v>
      </c>
      <c r="E86" s="204">
        <v>0</v>
      </c>
      <c r="F86" s="204">
        <v>0</v>
      </c>
      <c r="G86" s="204">
        <f>D86-E86</f>
        <v>0</v>
      </c>
    </row>
    <row r="87" spans="1:7" x14ac:dyDescent="0.25">
      <c r="A87" s="85" t="s">
        <v>307</v>
      </c>
      <c r="B87" s="204">
        <v>0</v>
      </c>
      <c r="C87" s="204">
        <v>0</v>
      </c>
      <c r="D87" s="204">
        <v>0</v>
      </c>
      <c r="E87" s="204">
        <v>0</v>
      </c>
      <c r="F87" s="204">
        <v>0</v>
      </c>
      <c r="G87" s="204">
        <f t="shared" ref="G87:G92" si="26">D87-E87</f>
        <v>0</v>
      </c>
    </row>
    <row r="88" spans="1:7" x14ac:dyDescent="0.25">
      <c r="A88" s="85" t="s">
        <v>308</v>
      </c>
      <c r="B88" s="204">
        <v>0</v>
      </c>
      <c r="C88" s="204">
        <v>0</v>
      </c>
      <c r="D88" s="204">
        <v>0</v>
      </c>
      <c r="E88" s="204">
        <v>0</v>
      </c>
      <c r="F88" s="204">
        <v>0</v>
      </c>
      <c r="G88" s="204">
        <f t="shared" si="26"/>
        <v>0</v>
      </c>
    </row>
    <row r="89" spans="1:7" x14ac:dyDescent="0.25">
      <c r="A89" s="85" t="s">
        <v>309</v>
      </c>
      <c r="B89" s="204">
        <v>0</v>
      </c>
      <c r="C89" s="204">
        <v>0</v>
      </c>
      <c r="D89" s="204">
        <v>0</v>
      </c>
      <c r="E89" s="204">
        <v>0</v>
      </c>
      <c r="F89" s="204">
        <v>0</v>
      </c>
      <c r="G89" s="204">
        <f t="shared" si="26"/>
        <v>0</v>
      </c>
    </row>
    <row r="90" spans="1:7" x14ac:dyDescent="0.25">
      <c r="A90" s="85" t="s">
        <v>310</v>
      </c>
      <c r="B90" s="204">
        <v>0</v>
      </c>
      <c r="C90" s="204">
        <v>0</v>
      </c>
      <c r="D90" s="204">
        <v>0</v>
      </c>
      <c r="E90" s="204">
        <v>0</v>
      </c>
      <c r="F90" s="204">
        <v>0</v>
      </c>
      <c r="G90" s="204">
        <f t="shared" si="26"/>
        <v>0</v>
      </c>
    </row>
    <row r="91" spans="1:7" x14ac:dyDescent="0.25">
      <c r="A91" s="85" t="s">
        <v>311</v>
      </c>
      <c r="B91" s="204">
        <v>0</v>
      </c>
      <c r="C91" s="204">
        <v>0</v>
      </c>
      <c r="D91" s="204">
        <v>0</v>
      </c>
      <c r="E91" s="204">
        <v>0</v>
      </c>
      <c r="F91" s="204">
        <v>0</v>
      </c>
      <c r="G91" s="204">
        <f t="shared" si="26"/>
        <v>0</v>
      </c>
    </row>
    <row r="92" spans="1:7" x14ac:dyDescent="0.25">
      <c r="A92" s="85" t="s">
        <v>312</v>
      </c>
      <c r="B92" s="204">
        <v>0</v>
      </c>
      <c r="C92" s="204">
        <v>0</v>
      </c>
      <c r="D92" s="204">
        <v>0</v>
      </c>
      <c r="E92" s="204">
        <v>0</v>
      </c>
      <c r="F92" s="204">
        <v>0</v>
      </c>
      <c r="G92" s="204">
        <f t="shared" si="26"/>
        <v>0</v>
      </c>
    </row>
    <row r="93" spans="1:7" x14ac:dyDescent="0.25">
      <c r="A93" s="84" t="s">
        <v>313</v>
      </c>
      <c r="B93" s="203">
        <f t="shared" ref="B93:G93" si="27">SUM(B94:B102)</f>
        <v>0</v>
      </c>
      <c r="C93" s="203">
        <f t="shared" si="27"/>
        <v>0</v>
      </c>
      <c r="D93" s="203">
        <f t="shared" si="27"/>
        <v>0</v>
      </c>
      <c r="E93" s="203">
        <f t="shared" si="27"/>
        <v>0</v>
      </c>
      <c r="F93" s="203">
        <f t="shared" si="27"/>
        <v>0</v>
      </c>
      <c r="G93" s="203">
        <f t="shared" si="27"/>
        <v>0</v>
      </c>
    </row>
    <row r="94" spans="1:7" x14ac:dyDescent="0.25">
      <c r="A94" s="85" t="s">
        <v>314</v>
      </c>
      <c r="B94" s="204">
        <v>0</v>
      </c>
      <c r="C94" s="204">
        <v>0</v>
      </c>
      <c r="D94" s="204">
        <v>0</v>
      </c>
      <c r="E94" s="204">
        <v>0</v>
      </c>
      <c r="F94" s="204">
        <v>0</v>
      </c>
      <c r="G94" s="204">
        <f>D94-E94</f>
        <v>0</v>
      </c>
    </row>
    <row r="95" spans="1:7" x14ac:dyDescent="0.25">
      <c r="A95" s="85" t="s">
        <v>315</v>
      </c>
      <c r="B95" s="204">
        <v>0</v>
      </c>
      <c r="C95" s="204">
        <v>0</v>
      </c>
      <c r="D95" s="204">
        <v>0</v>
      </c>
      <c r="E95" s="204">
        <v>0</v>
      </c>
      <c r="F95" s="204">
        <v>0</v>
      </c>
      <c r="G95" s="204">
        <f t="shared" ref="G95:G102" si="28">D95-E95</f>
        <v>0</v>
      </c>
    </row>
    <row r="96" spans="1:7" x14ac:dyDescent="0.25">
      <c r="A96" s="85" t="s">
        <v>316</v>
      </c>
      <c r="B96" s="204">
        <v>0</v>
      </c>
      <c r="C96" s="204">
        <v>0</v>
      </c>
      <c r="D96" s="204">
        <v>0</v>
      </c>
      <c r="E96" s="204">
        <v>0</v>
      </c>
      <c r="F96" s="204">
        <v>0</v>
      </c>
      <c r="G96" s="204">
        <f t="shared" si="28"/>
        <v>0</v>
      </c>
    </row>
    <row r="97" spans="1:7" x14ac:dyDescent="0.25">
      <c r="A97" s="85" t="s">
        <v>317</v>
      </c>
      <c r="B97" s="204">
        <v>0</v>
      </c>
      <c r="C97" s="204">
        <v>0</v>
      </c>
      <c r="D97" s="204">
        <v>0</v>
      </c>
      <c r="E97" s="204">
        <v>0</v>
      </c>
      <c r="F97" s="204">
        <v>0</v>
      </c>
      <c r="G97" s="204">
        <f t="shared" si="28"/>
        <v>0</v>
      </c>
    </row>
    <row r="98" spans="1:7" x14ac:dyDescent="0.25">
      <c r="A98" s="87" t="s">
        <v>318</v>
      </c>
      <c r="B98" s="204">
        <v>0</v>
      </c>
      <c r="C98" s="204">
        <v>0</v>
      </c>
      <c r="D98" s="204">
        <v>0</v>
      </c>
      <c r="E98" s="204">
        <v>0</v>
      </c>
      <c r="F98" s="204">
        <v>0</v>
      </c>
      <c r="G98" s="204">
        <f t="shared" si="28"/>
        <v>0</v>
      </c>
    </row>
    <row r="99" spans="1:7" x14ac:dyDescent="0.25">
      <c r="A99" s="85" t="s">
        <v>319</v>
      </c>
      <c r="B99" s="204">
        <v>0</v>
      </c>
      <c r="C99" s="204">
        <v>0</v>
      </c>
      <c r="D99" s="204">
        <v>0</v>
      </c>
      <c r="E99" s="204">
        <v>0</v>
      </c>
      <c r="F99" s="204">
        <v>0</v>
      </c>
      <c r="G99" s="204">
        <f t="shared" si="28"/>
        <v>0</v>
      </c>
    </row>
    <row r="100" spans="1:7" x14ac:dyDescent="0.25">
      <c r="A100" s="85" t="s">
        <v>320</v>
      </c>
      <c r="B100" s="204">
        <v>0</v>
      </c>
      <c r="C100" s="204">
        <v>0</v>
      </c>
      <c r="D100" s="204">
        <v>0</v>
      </c>
      <c r="E100" s="204">
        <v>0</v>
      </c>
      <c r="F100" s="204">
        <v>0</v>
      </c>
      <c r="G100" s="204">
        <f t="shared" si="28"/>
        <v>0</v>
      </c>
    </row>
    <row r="101" spans="1:7" x14ac:dyDescent="0.25">
      <c r="A101" s="85" t="s">
        <v>321</v>
      </c>
      <c r="B101" s="204">
        <v>0</v>
      </c>
      <c r="C101" s="204">
        <v>0</v>
      </c>
      <c r="D101" s="204">
        <v>0</v>
      </c>
      <c r="E101" s="204">
        <v>0</v>
      </c>
      <c r="F101" s="204">
        <v>0</v>
      </c>
      <c r="G101" s="204">
        <f t="shared" si="28"/>
        <v>0</v>
      </c>
    </row>
    <row r="102" spans="1:7" x14ac:dyDescent="0.25">
      <c r="A102" s="85" t="s">
        <v>322</v>
      </c>
      <c r="B102" s="204">
        <v>0</v>
      </c>
      <c r="C102" s="204">
        <v>0</v>
      </c>
      <c r="D102" s="204">
        <v>0</v>
      </c>
      <c r="E102" s="204">
        <v>0</v>
      </c>
      <c r="F102" s="204">
        <v>0</v>
      </c>
      <c r="G102" s="204">
        <f t="shared" si="28"/>
        <v>0</v>
      </c>
    </row>
    <row r="103" spans="1:7" x14ac:dyDescent="0.25">
      <c r="A103" s="84" t="s">
        <v>323</v>
      </c>
      <c r="B103" s="203">
        <f>SUM(B104:B112)</f>
        <v>0</v>
      </c>
      <c r="C103" s="203">
        <f>SUM(C104:C112)</f>
        <v>0</v>
      </c>
      <c r="D103" s="203">
        <v>0</v>
      </c>
      <c r="E103" s="203">
        <f>SUM(E104:E112)</f>
        <v>0</v>
      </c>
      <c r="F103" s="203">
        <f>SUM(F104:F112)</f>
        <v>0</v>
      </c>
      <c r="G103" s="203">
        <f>SUM(G104:G112)</f>
        <v>0</v>
      </c>
    </row>
    <row r="104" spans="1:7" x14ac:dyDescent="0.25">
      <c r="A104" s="85" t="s">
        <v>324</v>
      </c>
      <c r="B104" s="204">
        <v>0</v>
      </c>
      <c r="C104" s="204">
        <v>0</v>
      </c>
      <c r="D104" s="204">
        <v>0</v>
      </c>
      <c r="E104" s="204">
        <v>0</v>
      </c>
      <c r="F104" s="204">
        <v>0</v>
      </c>
      <c r="G104" s="204">
        <f>D104-E104</f>
        <v>0</v>
      </c>
    </row>
    <row r="105" spans="1:7" x14ac:dyDescent="0.25">
      <c r="A105" s="85" t="s">
        <v>325</v>
      </c>
      <c r="B105" s="204">
        <v>0</v>
      </c>
      <c r="C105" s="204">
        <v>0</v>
      </c>
      <c r="D105" s="204">
        <v>0</v>
      </c>
      <c r="E105" s="204">
        <v>0</v>
      </c>
      <c r="F105" s="204">
        <v>0</v>
      </c>
      <c r="G105" s="204">
        <f t="shared" ref="G105:G112" si="29">D105-E105</f>
        <v>0</v>
      </c>
    </row>
    <row r="106" spans="1:7" x14ac:dyDescent="0.25">
      <c r="A106" s="85" t="s">
        <v>326</v>
      </c>
      <c r="B106" s="204">
        <v>0</v>
      </c>
      <c r="C106" s="204">
        <v>0</v>
      </c>
      <c r="D106" s="204">
        <v>0</v>
      </c>
      <c r="E106" s="204">
        <v>0</v>
      </c>
      <c r="F106" s="204">
        <v>0</v>
      </c>
      <c r="G106" s="204">
        <f t="shared" si="29"/>
        <v>0</v>
      </c>
    </row>
    <row r="107" spans="1:7" x14ac:dyDescent="0.25">
      <c r="A107" s="85" t="s">
        <v>327</v>
      </c>
      <c r="B107" s="204">
        <v>0</v>
      </c>
      <c r="C107" s="204">
        <v>0</v>
      </c>
      <c r="D107" s="204">
        <v>0</v>
      </c>
      <c r="E107" s="204">
        <v>0</v>
      </c>
      <c r="F107" s="204">
        <v>0</v>
      </c>
      <c r="G107" s="204">
        <f t="shared" si="29"/>
        <v>0</v>
      </c>
    </row>
    <row r="108" spans="1:7" x14ac:dyDescent="0.25">
      <c r="A108" s="85" t="s">
        <v>328</v>
      </c>
      <c r="B108" s="204">
        <v>0</v>
      </c>
      <c r="C108" s="204">
        <v>0</v>
      </c>
      <c r="D108" s="204">
        <v>0</v>
      </c>
      <c r="E108" s="204">
        <v>0</v>
      </c>
      <c r="F108" s="204">
        <v>0</v>
      </c>
      <c r="G108" s="204">
        <f t="shared" si="29"/>
        <v>0</v>
      </c>
    </row>
    <row r="109" spans="1:7" x14ac:dyDescent="0.25">
      <c r="A109" s="85" t="s">
        <v>329</v>
      </c>
      <c r="B109" s="204">
        <v>0</v>
      </c>
      <c r="C109" s="204">
        <v>0</v>
      </c>
      <c r="D109" s="204">
        <v>0</v>
      </c>
      <c r="E109" s="204">
        <v>0</v>
      </c>
      <c r="F109" s="204">
        <v>0</v>
      </c>
      <c r="G109" s="204">
        <f t="shared" si="29"/>
        <v>0</v>
      </c>
    </row>
    <row r="110" spans="1:7" x14ac:dyDescent="0.25">
      <c r="A110" s="85" t="s">
        <v>330</v>
      </c>
      <c r="B110" s="204">
        <v>0</v>
      </c>
      <c r="C110" s="204">
        <v>0</v>
      </c>
      <c r="D110" s="204">
        <v>0</v>
      </c>
      <c r="E110" s="204">
        <v>0</v>
      </c>
      <c r="F110" s="204">
        <v>0</v>
      </c>
      <c r="G110" s="204">
        <f t="shared" si="29"/>
        <v>0</v>
      </c>
    </row>
    <row r="111" spans="1:7" x14ac:dyDescent="0.25">
      <c r="A111" s="85" t="s">
        <v>331</v>
      </c>
      <c r="B111" s="204">
        <v>0</v>
      </c>
      <c r="C111" s="204">
        <v>0</v>
      </c>
      <c r="D111" s="204">
        <v>0</v>
      </c>
      <c r="E111" s="204">
        <v>0</v>
      </c>
      <c r="F111" s="204">
        <v>0</v>
      </c>
      <c r="G111" s="204">
        <f t="shared" si="29"/>
        <v>0</v>
      </c>
    </row>
    <row r="112" spans="1:7" x14ac:dyDescent="0.25">
      <c r="A112" s="85" t="s">
        <v>332</v>
      </c>
      <c r="B112" s="204">
        <v>0</v>
      </c>
      <c r="C112" s="204">
        <v>0</v>
      </c>
      <c r="D112" s="204">
        <v>0</v>
      </c>
      <c r="E112" s="204">
        <v>0</v>
      </c>
      <c r="F112" s="204">
        <v>0</v>
      </c>
      <c r="G112" s="204">
        <f t="shared" si="29"/>
        <v>0</v>
      </c>
    </row>
    <row r="113" spans="1:7" x14ac:dyDescent="0.25">
      <c r="A113" s="84" t="s">
        <v>333</v>
      </c>
      <c r="B113" s="203">
        <f t="shared" ref="B113:G113" si="30">SUM(B114:B122)</f>
        <v>0</v>
      </c>
      <c r="C113" s="203">
        <f t="shared" si="30"/>
        <v>0</v>
      </c>
      <c r="D113" s="203">
        <f t="shared" si="30"/>
        <v>0</v>
      </c>
      <c r="E113" s="203">
        <f t="shared" si="30"/>
        <v>0</v>
      </c>
      <c r="F113" s="203">
        <f t="shared" si="30"/>
        <v>0</v>
      </c>
      <c r="G113" s="203">
        <f t="shared" si="30"/>
        <v>0</v>
      </c>
    </row>
    <row r="114" spans="1:7" x14ac:dyDescent="0.25">
      <c r="A114" s="85" t="s">
        <v>334</v>
      </c>
      <c r="B114" s="204">
        <v>0</v>
      </c>
      <c r="C114" s="204">
        <v>0</v>
      </c>
      <c r="D114" s="204">
        <v>0</v>
      </c>
      <c r="E114" s="204">
        <v>0</v>
      </c>
      <c r="F114" s="204">
        <v>0</v>
      </c>
      <c r="G114" s="204">
        <f>D114-E114</f>
        <v>0</v>
      </c>
    </row>
    <row r="115" spans="1:7" x14ac:dyDescent="0.25">
      <c r="A115" s="85" t="s">
        <v>335</v>
      </c>
      <c r="B115" s="204">
        <v>0</v>
      </c>
      <c r="C115" s="204">
        <v>0</v>
      </c>
      <c r="D115" s="204">
        <v>0</v>
      </c>
      <c r="E115" s="204">
        <v>0</v>
      </c>
      <c r="F115" s="204">
        <v>0</v>
      </c>
      <c r="G115" s="204">
        <f t="shared" ref="G115:G122" si="31">D115-E115</f>
        <v>0</v>
      </c>
    </row>
    <row r="116" spans="1:7" x14ac:dyDescent="0.25">
      <c r="A116" s="85" t="s">
        <v>336</v>
      </c>
      <c r="B116" s="204">
        <v>0</v>
      </c>
      <c r="C116" s="204">
        <v>0</v>
      </c>
      <c r="D116" s="204">
        <v>0</v>
      </c>
      <c r="E116" s="204">
        <v>0</v>
      </c>
      <c r="F116" s="204">
        <v>0</v>
      </c>
      <c r="G116" s="204">
        <f t="shared" si="31"/>
        <v>0</v>
      </c>
    </row>
    <row r="117" spans="1:7" x14ac:dyDescent="0.25">
      <c r="A117" s="85" t="s">
        <v>337</v>
      </c>
      <c r="B117" s="204">
        <v>0</v>
      </c>
      <c r="C117" s="204">
        <v>0</v>
      </c>
      <c r="D117" s="204">
        <v>0</v>
      </c>
      <c r="E117" s="204">
        <v>0</v>
      </c>
      <c r="F117" s="204">
        <v>0</v>
      </c>
      <c r="G117" s="204">
        <f t="shared" si="31"/>
        <v>0</v>
      </c>
    </row>
    <row r="118" spans="1:7" x14ac:dyDescent="0.25">
      <c r="A118" s="85" t="s">
        <v>338</v>
      </c>
      <c r="B118" s="204">
        <v>0</v>
      </c>
      <c r="C118" s="204">
        <v>0</v>
      </c>
      <c r="D118" s="204">
        <v>0</v>
      </c>
      <c r="E118" s="204">
        <v>0</v>
      </c>
      <c r="F118" s="204">
        <v>0</v>
      </c>
      <c r="G118" s="204">
        <f t="shared" si="31"/>
        <v>0</v>
      </c>
    </row>
    <row r="119" spans="1:7" x14ac:dyDescent="0.25">
      <c r="A119" s="85" t="s">
        <v>339</v>
      </c>
      <c r="B119" s="204">
        <v>0</v>
      </c>
      <c r="C119" s="204">
        <v>0</v>
      </c>
      <c r="D119" s="204">
        <v>0</v>
      </c>
      <c r="E119" s="204">
        <v>0</v>
      </c>
      <c r="F119" s="204">
        <v>0</v>
      </c>
      <c r="G119" s="204">
        <f t="shared" si="31"/>
        <v>0</v>
      </c>
    </row>
    <row r="120" spans="1:7" x14ac:dyDescent="0.25">
      <c r="A120" s="85" t="s">
        <v>340</v>
      </c>
      <c r="B120" s="204">
        <v>0</v>
      </c>
      <c r="C120" s="204">
        <v>0</v>
      </c>
      <c r="D120" s="204">
        <v>0</v>
      </c>
      <c r="E120" s="204">
        <v>0</v>
      </c>
      <c r="F120" s="204">
        <v>0</v>
      </c>
      <c r="G120" s="204">
        <f t="shared" si="31"/>
        <v>0</v>
      </c>
    </row>
    <row r="121" spans="1:7" x14ac:dyDescent="0.25">
      <c r="A121" s="85" t="s">
        <v>341</v>
      </c>
      <c r="B121" s="204">
        <v>0</v>
      </c>
      <c r="C121" s="204">
        <v>0</v>
      </c>
      <c r="D121" s="204">
        <v>0</v>
      </c>
      <c r="E121" s="204">
        <v>0</v>
      </c>
      <c r="F121" s="204">
        <v>0</v>
      </c>
      <c r="G121" s="204">
        <f t="shared" si="31"/>
        <v>0</v>
      </c>
    </row>
    <row r="122" spans="1:7" x14ac:dyDescent="0.25">
      <c r="A122" s="85" t="s">
        <v>342</v>
      </c>
      <c r="B122" s="204">
        <v>0</v>
      </c>
      <c r="C122" s="204">
        <v>0</v>
      </c>
      <c r="D122" s="204">
        <v>0</v>
      </c>
      <c r="E122" s="204">
        <v>0</v>
      </c>
      <c r="F122" s="204">
        <v>0</v>
      </c>
      <c r="G122" s="204">
        <f t="shared" si="31"/>
        <v>0</v>
      </c>
    </row>
    <row r="123" spans="1:7" x14ac:dyDescent="0.25">
      <c r="A123" s="84" t="s">
        <v>343</v>
      </c>
      <c r="B123" s="203">
        <f t="shared" ref="B123:G123" si="32">SUM(B124:B132)</f>
        <v>0</v>
      </c>
      <c r="C123" s="203">
        <f t="shared" si="32"/>
        <v>0</v>
      </c>
      <c r="D123" s="203">
        <f t="shared" si="32"/>
        <v>0</v>
      </c>
      <c r="E123" s="203">
        <f t="shared" si="32"/>
        <v>0</v>
      </c>
      <c r="F123" s="203">
        <f t="shared" si="32"/>
        <v>0</v>
      </c>
      <c r="G123" s="203">
        <f t="shared" si="32"/>
        <v>0</v>
      </c>
    </row>
    <row r="124" spans="1:7" x14ac:dyDescent="0.25">
      <c r="A124" s="85" t="s">
        <v>344</v>
      </c>
      <c r="B124" s="204">
        <v>0</v>
      </c>
      <c r="C124" s="204">
        <v>0</v>
      </c>
      <c r="D124" s="204">
        <v>0</v>
      </c>
      <c r="E124" s="204">
        <v>0</v>
      </c>
      <c r="F124" s="204">
        <v>0</v>
      </c>
      <c r="G124" s="204">
        <f>D124-E124</f>
        <v>0</v>
      </c>
    </row>
    <row r="125" spans="1:7" x14ac:dyDescent="0.25">
      <c r="A125" s="85" t="s">
        <v>345</v>
      </c>
      <c r="B125" s="204">
        <v>0</v>
      </c>
      <c r="C125" s="204">
        <v>0</v>
      </c>
      <c r="D125" s="204">
        <v>0</v>
      </c>
      <c r="E125" s="204">
        <v>0</v>
      </c>
      <c r="F125" s="204">
        <v>0</v>
      </c>
      <c r="G125" s="204">
        <f t="shared" ref="G125:G132" si="33">D125-E125</f>
        <v>0</v>
      </c>
    </row>
    <row r="126" spans="1:7" x14ac:dyDescent="0.25">
      <c r="A126" s="85" t="s">
        <v>346</v>
      </c>
      <c r="B126" s="204">
        <v>0</v>
      </c>
      <c r="C126" s="204">
        <v>0</v>
      </c>
      <c r="D126" s="204">
        <v>0</v>
      </c>
      <c r="E126" s="204">
        <v>0</v>
      </c>
      <c r="F126" s="204">
        <v>0</v>
      </c>
      <c r="G126" s="204">
        <f t="shared" si="33"/>
        <v>0</v>
      </c>
    </row>
    <row r="127" spans="1:7" x14ac:dyDescent="0.25">
      <c r="A127" s="85" t="s">
        <v>347</v>
      </c>
      <c r="B127" s="204">
        <v>0</v>
      </c>
      <c r="C127" s="204">
        <v>0</v>
      </c>
      <c r="D127" s="204">
        <v>0</v>
      </c>
      <c r="E127" s="204">
        <v>0</v>
      </c>
      <c r="F127" s="204">
        <v>0</v>
      </c>
      <c r="G127" s="204">
        <f t="shared" si="33"/>
        <v>0</v>
      </c>
    </row>
    <row r="128" spans="1:7" x14ac:dyDescent="0.25">
      <c r="A128" s="85" t="s">
        <v>348</v>
      </c>
      <c r="B128" s="204">
        <v>0</v>
      </c>
      <c r="C128" s="204">
        <v>0</v>
      </c>
      <c r="D128" s="204">
        <v>0</v>
      </c>
      <c r="E128" s="204">
        <v>0</v>
      </c>
      <c r="F128" s="204">
        <v>0</v>
      </c>
      <c r="G128" s="204">
        <f t="shared" si="33"/>
        <v>0</v>
      </c>
    </row>
    <row r="129" spans="1:7" x14ac:dyDescent="0.25">
      <c r="A129" s="85" t="s">
        <v>349</v>
      </c>
      <c r="B129" s="204">
        <v>0</v>
      </c>
      <c r="C129" s="204">
        <v>0</v>
      </c>
      <c r="D129" s="204">
        <v>0</v>
      </c>
      <c r="E129" s="204">
        <v>0</v>
      </c>
      <c r="F129" s="204">
        <v>0</v>
      </c>
      <c r="G129" s="204">
        <f t="shared" si="33"/>
        <v>0</v>
      </c>
    </row>
    <row r="130" spans="1:7" x14ac:dyDescent="0.25">
      <c r="A130" s="85" t="s">
        <v>350</v>
      </c>
      <c r="B130" s="204">
        <v>0</v>
      </c>
      <c r="C130" s="204">
        <v>0</v>
      </c>
      <c r="D130" s="204">
        <v>0</v>
      </c>
      <c r="E130" s="204">
        <v>0</v>
      </c>
      <c r="F130" s="204">
        <v>0</v>
      </c>
      <c r="G130" s="204">
        <f t="shared" si="33"/>
        <v>0</v>
      </c>
    </row>
    <row r="131" spans="1:7" x14ac:dyDescent="0.25">
      <c r="A131" s="85" t="s">
        <v>351</v>
      </c>
      <c r="B131" s="204">
        <v>0</v>
      </c>
      <c r="C131" s="204">
        <v>0</v>
      </c>
      <c r="D131" s="204">
        <v>0</v>
      </c>
      <c r="E131" s="204">
        <v>0</v>
      </c>
      <c r="F131" s="204">
        <v>0</v>
      </c>
      <c r="G131" s="204">
        <f t="shared" si="33"/>
        <v>0</v>
      </c>
    </row>
    <row r="132" spans="1:7" x14ac:dyDescent="0.25">
      <c r="A132" s="85" t="s">
        <v>352</v>
      </c>
      <c r="B132" s="204">
        <v>0</v>
      </c>
      <c r="C132" s="204">
        <v>0</v>
      </c>
      <c r="D132" s="204">
        <v>0</v>
      </c>
      <c r="E132" s="204">
        <v>0</v>
      </c>
      <c r="F132" s="204">
        <v>0</v>
      </c>
      <c r="G132" s="204">
        <f t="shared" si="33"/>
        <v>0</v>
      </c>
    </row>
    <row r="133" spans="1:7" x14ac:dyDescent="0.25">
      <c r="A133" s="84" t="s">
        <v>353</v>
      </c>
      <c r="B133" s="203">
        <f t="shared" ref="B133:G133" si="34">SUM(B134:B136)</f>
        <v>0</v>
      </c>
      <c r="C133" s="203">
        <f t="shared" si="34"/>
        <v>0</v>
      </c>
      <c r="D133" s="203">
        <f t="shared" si="34"/>
        <v>0</v>
      </c>
      <c r="E133" s="203">
        <f t="shared" si="34"/>
        <v>0</v>
      </c>
      <c r="F133" s="203">
        <f t="shared" si="34"/>
        <v>0</v>
      </c>
      <c r="G133" s="203">
        <f t="shared" si="34"/>
        <v>0</v>
      </c>
    </row>
    <row r="134" spans="1:7" x14ac:dyDescent="0.25">
      <c r="A134" s="85" t="s">
        <v>354</v>
      </c>
      <c r="B134" s="204">
        <v>0</v>
      </c>
      <c r="C134" s="204">
        <v>0</v>
      </c>
      <c r="D134" s="204">
        <v>0</v>
      </c>
      <c r="E134" s="204">
        <v>0</v>
      </c>
      <c r="F134" s="204">
        <v>0</v>
      </c>
      <c r="G134" s="204">
        <f>D134-E134</f>
        <v>0</v>
      </c>
    </row>
    <row r="135" spans="1:7" x14ac:dyDescent="0.25">
      <c r="A135" s="85" t="s">
        <v>355</v>
      </c>
      <c r="B135" s="204">
        <v>0</v>
      </c>
      <c r="C135" s="204">
        <v>0</v>
      </c>
      <c r="D135" s="204">
        <v>0</v>
      </c>
      <c r="E135" s="204">
        <v>0</v>
      </c>
      <c r="F135" s="204">
        <v>0</v>
      </c>
      <c r="G135" s="204">
        <f t="shared" ref="G135:G136" si="35">D135-E135</f>
        <v>0</v>
      </c>
    </row>
    <row r="136" spans="1:7" x14ac:dyDescent="0.25">
      <c r="A136" s="85" t="s">
        <v>356</v>
      </c>
      <c r="B136" s="204">
        <v>0</v>
      </c>
      <c r="C136" s="204">
        <v>0</v>
      </c>
      <c r="D136" s="204">
        <v>0</v>
      </c>
      <c r="E136" s="204">
        <v>0</v>
      </c>
      <c r="F136" s="204">
        <v>0</v>
      </c>
      <c r="G136" s="204">
        <f t="shared" si="35"/>
        <v>0</v>
      </c>
    </row>
    <row r="137" spans="1:7" x14ac:dyDescent="0.25">
      <c r="A137" s="84" t="s">
        <v>357</v>
      </c>
      <c r="B137" s="203">
        <f t="shared" ref="B137:G137" si="36">SUM(B138:B142,B144:B145)</f>
        <v>0</v>
      </c>
      <c r="C137" s="203">
        <f t="shared" si="36"/>
        <v>0</v>
      </c>
      <c r="D137" s="203">
        <f t="shared" si="36"/>
        <v>0</v>
      </c>
      <c r="E137" s="203">
        <f t="shared" si="36"/>
        <v>0</v>
      </c>
      <c r="F137" s="203">
        <f t="shared" si="36"/>
        <v>0</v>
      </c>
      <c r="G137" s="203">
        <f t="shared" si="36"/>
        <v>0</v>
      </c>
    </row>
    <row r="138" spans="1:7" x14ac:dyDescent="0.25">
      <c r="A138" s="85" t="s">
        <v>358</v>
      </c>
      <c r="B138" s="204">
        <v>0</v>
      </c>
      <c r="C138" s="204">
        <v>0</v>
      </c>
      <c r="D138" s="204">
        <v>0</v>
      </c>
      <c r="E138" s="204">
        <v>0</v>
      </c>
      <c r="F138" s="204">
        <v>0</v>
      </c>
      <c r="G138" s="204">
        <f>D138-E138</f>
        <v>0</v>
      </c>
    </row>
    <row r="139" spans="1:7" x14ac:dyDescent="0.25">
      <c r="A139" s="85" t="s">
        <v>359</v>
      </c>
      <c r="B139" s="204">
        <v>0</v>
      </c>
      <c r="C139" s="204">
        <v>0</v>
      </c>
      <c r="D139" s="204">
        <v>0</v>
      </c>
      <c r="E139" s="204">
        <v>0</v>
      </c>
      <c r="F139" s="204">
        <v>0</v>
      </c>
      <c r="G139" s="204">
        <f t="shared" ref="G139:G145" si="37">D139-E139</f>
        <v>0</v>
      </c>
    </row>
    <row r="140" spans="1:7" x14ac:dyDescent="0.25">
      <c r="A140" s="85" t="s">
        <v>360</v>
      </c>
      <c r="B140" s="204">
        <v>0</v>
      </c>
      <c r="C140" s="204">
        <v>0</v>
      </c>
      <c r="D140" s="204">
        <v>0</v>
      </c>
      <c r="E140" s="204">
        <v>0</v>
      </c>
      <c r="F140" s="204">
        <v>0</v>
      </c>
      <c r="G140" s="204">
        <f t="shared" si="37"/>
        <v>0</v>
      </c>
    </row>
    <row r="141" spans="1:7" x14ac:dyDescent="0.25">
      <c r="A141" s="85" t="s">
        <v>361</v>
      </c>
      <c r="B141" s="204">
        <v>0</v>
      </c>
      <c r="C141" s="204">
        <v>0</v>
      </c>
      <c r="D141" s="204">
        <v>0</v>
      </c>
      <c r="E141" s="204">
        <v>0</v>
      </c>
      <c r="F141" s="204">
        <v>0</v>
      </c>
      <c r="G141" s="204">
        <f t="shared" si="37"/>
        <v>0</v>
      </c>
    </row>
    <row r="142" spans="1:7" x14ac:dyDescent="0.25">
      <c r="A142" s="85" t="s">
        <v>362</v>
      </c>
      <c r="B142" s="204">
        <v>0</v>
      </c>
      <c r="C142" s="204">
        <v>0</v>
      </c>
      <c r="D142" s="204">
        <v>0</v>
      </c>
      <c r="E142" s="204">
        <v>0</v>
      </c>
      <c r="F142" s="204">
        <v>0</v>
      </c>
      <c r="G142" s="204">
        <f t="shared" si="37"/>
        <v>0</v>
      </c>
    </row>
    <row r="143" spans="1:7" x14ac:dyDescent="0.25">
      <c r="A143" s="85" t="s">
        <v>363</v>
      </c>
      <c r="B143" s="204">
        <v>0</v>
      </c>
      <c r="C143" s="204">
        <v>0</v>
      </c>
      <c r="D143" s="204">
        <v>0</v>
      </c>
      <c r="E143" s="204">
        <v>0</v>
      </c>
      <c r="F143" s="204">
        <v>0</v>
      </c>
      <c r="G143" s="204">
        <f t="shared" si="37"/>
        <v>0</v>
      </c>
    </row>
    <row r="144" spans="1:7" x14ac:dyDescent="0.25">
      <c r="A144" s="85" t="s">
        <v>364</v>
      </c>
      <c r="B144" s="204">
        <v>0</v>
      </c>
      <c r="C144" s="204">
        <v>0</v>
      </c>
      <c r="D144" s="204">
        <v>0</v>
      </c>
      <c r="E144" s="204">
        <v>0</v>
      </c>
      <c r="F144" s="204">
        <v>0</v>
      </c>
      <c r="G144" s="204">
        <f t="shared" si="37"/>
        <v>0</v>
      </c>
    </row>
    <row r="145" spans="1:7" x14ac:dyDescent="0.25">
      <c r="A145" s="85" t="s">
        <v>365</v>
      </c>
      <c r="B145" s="204">
        <v>0</v>
      </c>
      <c r="C145" s="204">
        <v>0</v>
      </c>
      <c r="D145" s="204">
        <v>0</v>
      </c>
      <c r="E145" s="204">
        <v>0</v>
      </c>
      <c r="F145" s="204">
        <v>0</v>
      </c>
      <c r="G145" s="204">
        <f t="shared" si="37"/>
        <v>0</v>
      </c>
    </row>
    <row r="146" spans="1:7" x14ac:dyDescent="0.25">
      <c r="A146" s="84" t="s">
        <v>366</v>
      </c>
      <c r="B146" s="203">
        <f t="shared" ref="B146:G146" si="38">SUM(B147:B149)</f>
        <v>0</v>
      </c>
      <c r="C146" s="203">
        <f t="shared" si="38"/>
        <v>0</v>
      </c>
      <c r="D146" s="203">
        <f t="shared" si="38"/>
        <v>0</v>
      </c>
      <c r="E146" s="203">
        <f t="shared" si="38"/>
        <v>0</v>
      </c>
      <c r="F146" s="203">
        <f t="shared" si="38"/>
        <v>0</v>
      </c>
      <c r="G146" s="203">
        <f t="shared" si="38"/>
        <v>0</v>
      </c>
    </row>
    <row r="147" spans="1:7" x14ac:dyDescent="0.25">
      <c r="A147" s="85" t="s">
        <v>367</v>
      </c>
      <c r="B147" s="204">
        <v>0</v>
      </c>
      <c r="C147" s="204">
        <v>0</v>
      </c>
      <c r="D147" s="204">
        <v>0</v>
      </c>
      <c r="E147" s="204">
        <v>0</v>
      </c>
      <c r="F147" s="204">
        <v>0</v>
      </c>
      <c r="G147" s="204">
        <f>D147-E147</f>
        <v>0</v>
      </c>
    </row>
    <row r="148" spans="1:7" x14ac:dyDescent="0.25">
      <c r="A148" s="85" t="s">
        <v>368</v>
      </c>
      <c r="B148" s="204">
        <v>0</v>
      </c>
      <c r="C148" s="204">
        <v>0</v>
      </c>
      <c r="D148" s="204">
        <v>0</v>
      </c>
      <c r="E148" s="204">
        <v>0</v>
      </c>
      <c r="F148" s="204">
        <v>0</v>
      </c>
      <c r="G148" s="204">
        <f t="shared" ref="G148:G149" si="39">D148-E148</f>
        <v>0</v>
      </c>
    </row>
    <row r="149" spans="1:7" x14ac:dyDescent="0.25">
      <c r="A149" s="85" t="s">
        <v>369</v>
      </c>
      <c r="B149" s="204">
        <v>0</v>
      </c>
      <c r="C149" s="204">
        <v>0</v>
      </c>
      <c r="D149" s="204">
        <v>0</v>
      </c>
      <c r="E149" s="204">
        <v>0</v>
      </c>
      <c r="F149" s="204">
        <v>0</v>
      </c>
      <c r="G149" s="204">
        <f t="shared" si="39"/>
        <v>0</v>
      </c>
    </row>
    <row r="150" spans="1:7" x14ac:dyDescent="0.25">
      <c r="A150" s="84" t="s">
        <v>370</v>
      </c>
      <c r="B150" s="203">
        <f t="shared" ref="B150:G150" si="40">SUM(B151:B157)</f>
        <v>0</v>
      </c>
      <c r="C150" s="203">
        <f t="shared" si="40"/>
        <v>0</v>
      </c>
      <c r="D150" s="203">
        <f t="shared" si="40"/>
        <v>0</v>
      </c>
      <c r="E150" s="203">
        <f t="shared" si="40"/>
        <v>0</v>
      </c>
      <c r="F150" s="203">
        <f t="shared" si="40"/>
        <v>0</v>
      </c>
      <c r="G150" s="203">
        <f t="shared" si="40"/>
        <v>0</v>
      </c>
    </row>
    <row r="151" spans="1:7" x14ac:dyDescent="0.25">
      <c r="A151" s="85" t="s">
        <v>371</v>
      </c>
      <c r="B151" s="204">
        <v>0</v>
      </c>
      <c r="C151" s="204">
        <v>0</v>
      </c>
      <c r="D151" s="204">
        <v>0</v>
      </c>
      <c r="E151" s="204">
        <v>0</v>
      </c>
      <c r="F151" s="204">
        <v>0</v>
      </c>
      <c r="G151" s="204">
        <f>D151-E151</f>
        <v>0</v>
      </c>
    </row>
    <row r="152" spans="1:7" x14ac:dyDescent="0.25">
      <c r="A152" s="85" t="s">
        <v>372</v>
      </c>
      <c r="B152" s="204">
        <v>0</v>
      </c>
      <c r="C152" s="204">
        <v>0</v>
      </c>
      <c r="D152" s="204">
        <v>0</v>
      </c>
      <c r="E152" s="204">
        <v>0</v>
      </c>
      <c r="F152" s="204">
        <v>0</v>
      </c>
      <c r="G152" s="204">
        <f t="shared" ref="G152:G157" si="41">D152-E152</f>
        <v>0</v>
      </c>
    </row>
    <row r="153" spans="1:7" x14ac:dyDescent="0.25">
      <c r="A153" s="85" t="s">
        <v>373</v>
      </c>
      <c r="B153" s="204">
        <v>0</v>
      </c>
      <c r="C153" s="204">
        <v>0</v>
      </c>
      <c r="D153" s="204">
        <v>0</v>
      </c>
      <c r="E153" s="204">
        <v>0</v>
      </c>
      <c r="F153" s="204">
        <v>0</v>
      </c>
      <c r="G153" s="204">
        <f t="shared" si="41"/>
        <v>0</v>
      </c>
    </row>
    <row r="154" spans="1:7" x14ac:dyDescent="0.25">
      <c r="A154" s="87" t="s">
        <v>374</v>
      </c>
      <c r="B154" s="204">
        <v>0</v>
      </c>
      <c r="C154" s="204">
        <v>0</v>
      </c>
      <c r="D154" s="204">
        <v>0</v>
      </c>
      <c r="E154" s="204">
        <v>0</v>
      </c>
      <c r="F154" s="204">
        <v>0</v>
      </c>
      <c r="G154" s="204">
        <f t="shared" si="41"/>
        <v>0</v>
      </c>
    </row>
    <row r="155" spans="1:7" x14ac:dyDescent="0.25">
      <c r="A155" s="85" t="s">
        <v>375</v>
      </c>
      <c r="B155" s="204">
        <v>0</v>
      </c>
      <c r="C155" s="204">
        <v>0</v>
      </c>
      <c r="D155" s="204">
        <v>0</v>
      </c>
      <c r="E155" s="204">
        <v>0</v>
      </c>
      <c r="F155" s="204">
        <v>0</v>
      </c>
      <c r="G155" s="204">
        <f t="shared" si="41"/>
        <v>0</v>
      </c>
    </row>
    <row r="156" spans="1:7" x14ac:dyDescent="0.25">
      <c r="A156" s="85" t="s">
        <v>376</v>
      </c>
      <c r="B156" s="204">
        <v>0</v>
      </c>
      <c r="C156" s="204">
        <v>0</v>
      </c>
      <c r="D156" s="204">
        <v>0</v>
      </c>
      <c r="E156" s="204">
        <v>0</v>
      </c>
      <c r="F156" s="204">
        <v>0</v>
      </c>
      <c r="G156" s="204">
        <f t="shared" si="41"/>
        <v>0</v>
      </c>
    </row>
    <row r="157" spans="1:7" x14ac:dyDescent="0.25">
      <c r="A157" s="85" t="s">
        <v>377</v>
      </c>
      <c r="B157" s="204">
        <v>0</v>
      </c>
      <c r="C157" s="204">
        <v>0</v>
      </c>
      <c r="D157" s="204">
        <v>0</v>
      </c>
      <c r="E157" s="204">
        <v>0</v>
      </c>
      <c r="F157" s="204">
        <v>0</v>
      </c>
      <c r="G157" s="204">
        <f t="shared" si="41"/>
        <v>0</v>
      </c>
    </row>
    <row r="158" spans="1:7" x14ac:dyDescent="0.25">
      <c r="A158" s="88"/>
      <c r="B158" s="205"/>
      <c r="C158" s="205"/>
      <c r="D158" s="205"/>
      <c r="E158" s="205"/>
      <c r="F158" s="205"/>
      <c r="G158" s="205"/>
    </row>
    <row r="159" spans="1:7" x14ac:dyDescent="0.25">
      <c r="A159" s="29" t="s">
        <v>379</v>
      </c>
      <c r="B159" s="206">
        <f t="shared" ref="B159:G159" si="42">B9+B84</f>
        <v>18556748.489999998</v>
      </c>
      <c r="C159" s="206">
        <f t="shared" si="42"/>
        <v>1809849.86</v>
      </c>
      <c r="D159" s="207">
        <f t="shared" si="42"/>
        <v>20366598.350000001</v>
      </c>
      <c r="E159" s="206">
        <f t="shared" si="42"/>
        <v>18706073.869999997</v>
      </c>
      <c r="F159" s="206">
        <f t="shared" si="42"/>
        <v>18706073.869999997</v>
      </c>
      <c r="G159" s="206">
        <f t="shared" si="42"/>
        <v>1725411.9599999997</v>
      </c>
    </row>
    <row r="160" spans="1:7" x14ac:dyDescent="0.25">
      <c r="A160" s="55"/>
      <c r="B160" s="208"/>
      <c r="C160" s="208"/>
      <c r="D160" s="209"/>
      <c r="E160" s="208"/>
      <c r="F160" s="208"/>
      <c r="G160" s="208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8:F28 B39:G41 B38:F38 D53:D57 B48:F48 B59:G61 B58:F58 B63:G70 B62:F62 B71:F73 B94:F159 B93:C93 E93:F93 B43:G47 B75:F92 G53:G57" unlockedFormula="1"/>
    <ignoredError sqref="G28 G38 G48 G58 G62 G71:G73 G75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30"/>
  <sheetViews>
    <sheetView showGridLines="0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4" t="s">
        <v>380</v>
      </c>
      <c r="B1" s="175"/>
      <c r="C1" s="175"/>
      <c r="D1" s="175"/>
      <c r="E1" s="175"/>
      <c r="F1" s="175"/>
      <c r="G1" s="176"/>
    </row>
    <row r="2" spans="1:7" ht="15" customHeight="1" x14ac:dyDescent="0.25">
      <c r="A2" s="108" t="str">
        <f>'Formato 1'!A2</f>
        <v>Sistema para el Desarrollo Integral de la Familia del Municipio de Apaseo el Grande, Gto.</v>
      </c>
      <c r="B2" s="109"/>
      <c r="C2" s="109"/>
      <c r="D2" s="109"/>
      <c r="E2" s="109"/>
      <c r="F2" s="109"/>
      <c r="G2" s="110"/>
    </row>
    <row r="3" spans="1:7" ht="15" customHeight="1" x14ac:dyDescent="0.25">
      <c r="A3" s="111" t="s">
        <v>296</v>
      </c>
      <c r="B3" s="112"/>
      <c r="C3" s="112"/>
      <c r="D3" s="112"/>
      <c r="E3" s="112"/>
      <c r="F3" s="112"/>
      <c r="G3" s="113"/>
    </row>
    <row r="4" spans="1:7" ht="15" customHeight="1" x14ac:dyDescent="0.25">
      <c r="A4" s="111" t="s">
        <v>381</v>
      </c>
      <c r="B4" s="112"/>
      <c r="C4" s="112"/>
      <c r="D4" s="112"/>
      <c r="E4" s="112"/>
      <c r="F4" s="112"/>
      <c r="G4" s="113"/>
    </row>
    <row r="5" spans="1:7" ht="15" customHeight="1" x14ac:dyDescent="0.25">
      <c r="A5" s="111" t="str">
        <f>'Formato 3'!A4</f>
        <v>Del 1 de Enero al 31 de Diciembre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" customHeight="1" x14ac:dyDescent="0.25">
      <c r="A7" s="169" t="s">
        <v>4</v>
      </c>
      <c r="B7" s="171" t="s">
        <v>298</v>
      </c>
      <c r="C7" s="171"/>
      <c r="D7" s="171"/>
      <c r="E7" s="171"/>
      <c r="F7" s="171"/>
      <c r="G7" s="173" t="s">
        <v>299</v>
      </c>
    </row>
    <row r="8" spans="1:7" ht="30" x14ac:dyDescent="0.25">
      <c r="A8" s="17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2"/>
    </row>
    <row r="9" spans="1:7" ht="15.75" customHeight="1" x14ac:dyDescent="0.25">
      <c r="A9" s="26" t="s">
        <v>382</v>
      </c>
      <c r="B9" s="30">
        <f>SUM(B10:B17)</f>
        <v>18556748.489999998</v>
      </c>
      <c r="C9" s="30">
        <f t="shared" ref="C9:G9" si="0">SUM(C10:C17)</f>
        <v>1809849.86</v>
      </c>
      <c r="D9" s="30">
        <f t="shared" si="0"/>
        <v>20366598.349999998</v>
      </c>
      <c r="E9" s="30">
        <f t="shared" si="0"/>
        <v>18706073.870000001</v>
      </c>
      <c r="F9" s="30">
        <f t="shared" si="0"/>
        <v>18706073.870000001</v>
      </c>
      <c r="G9" s="30">
        <f t="shared" si="0"/>
        <v>1660524.4799999967</v>
      </c>
    </row>
    <row r="10" spans="1:7" x14ac:dyDescent="0.25">
      <c r="A10" s="63" t="s">
        <v>383</v>
      </c>
      <c r="B10" s="163">
        <v>18556748.489999998</v>
      </c>
      <c r="C10" s="163">
        <v>1809849.86</v>
      </c>
      <c r="D10" s="164">
        <v>20366598.349999998</v>
      </c>
      <c r="E10" s="163">
        <v>18706073.870000001</v>
      </c>
      <c r="F10" s="163">
        <v>18706073.870000001</v>
      </c>
      <c r="G10" s="164">
        <v>1660524.4799999967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18556748.489999998</v>
      </c>
      <c r="C29" s="4">
        <f t="shared" ref="C29:G29" si="2">SUM(C19,C9)</f>
        <v>1809849.86</v>
      </c>
      <c r="D29" s="4">
        <f t="shared" si="2"/>
        <v>20366598.349999998</v>
      </c>
      <c r="E29" s="4">
        <f t="shared" si="2"/>
        <v>18706073.870000001</v>
      </c>
      <c r="F29" s="4">
        <f t="shared" si="2"/>
        <v>18706073.870000001</v>
      </c>
      <c r="G29" s="4">
        <f t="shared" si="2"/>
        <v>1660524.4799999967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67" zoomScaleNormal="100" workbookViewId="0">
      <selection activeCell="G24" sqref="G24:G2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0" t="s">
        <v>392</v>
      </c>
      <c r="B1" s="181"/>
      <c r="C1" s="181"/>
      <c r="D1" s="181"/>
      <c r="E1" s="181"/>
      <c r="F1" s="181"/>
      <c r="G1" s="181"/>
    </row>
    <row r="2" spans="1:7" x14ac:dyDescent="0.25">
      <c r="A2" s="108" t="str">
        <f>'Formato 1'!A2</f>
        <v>Sistema para el Desarrollo Integral de la Familia del Municipio de Apaseo el Grande, Gto.</v>
      </c>
      <c r="B2" s="109"/>
      <c r="C2" s="109"/>
      <c r="D2" s="109"/>
      <c r="E2" s="109"/>
      <c r="F2" s="109"/>
      <c r="G2" s="110"/>
    </row>
    <row r="3" spans="1:7" x14ac:dyDescent="0.25">
      <c r="A3" s="111" t="s">
        <v>393</v>
      </c>
      <c r="B3" s="112"/>
      <c r="C3" s="112"/>
      <c r="D3" s="112"/>
      <c r="E3" s="112"/>
      <c r="F3" s="112"/>
      <c r="G3" s="113"/>
    </row>
    <row r="4" spans="1:7" x14ac:dyDescent="0.25">
      <c r="A4" s="111" t="s">
        <v>394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31 de Diciembre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.75" customHeight="1" x14ac:dyDescent="0.25">
      <c r="A7" s="169" t="s">
        <v>4</v>
      </c>
      <c r="B7" s="177" t="s">
        <v>298</v>
      </c>
      <c r="C7" s="178"/>
      <c r="D7" s="178"/>
      <c r="E7" s="178"/>
      <c r="F7" s="179"/>
      <c r="G7" s="173" t="s">
        <v>395</v>
      </c>
    </row>
    <row r="8" spans="1:7" ht="30" x14ac:dyDescent="0.25">
      <c r="A8" s="17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2"/>
    </row>
    <row r="9" spans="1:7" ht="16.5" customHeight="1" x14ac:dyDescent="0.25">
      <c r="A9" s="26" t="s">
        <v>397</v>
      </c>
      <c r="B9" s="30">
        <f>SUM(B10,B19,B27,B37)</f>
        <v>18556748.489999998</v>
      </c>
      <c r="C9" s="30">
        <f t="shared" ref="C9:G9" si="0">SUM(C10,C19,C27,C37)</f>
        <v>1809849.8599999999</v>
      </c>
      <c r="D9" s="30">
        <f t="shared" si="0"/>
        <v>20366598.349999998</v>
      </c>
      <c r="E9" s="30">
        <f t="shared" si="0"/>
        <v>18706073.870000005</v>
      </c>
      <c r="F9" s="30">
        <f t="shared" si="0"/>
        <v>18706073.870000005</v>
      </c>
      <c r="G9" s="30">
        <f t="shared" si="0"/>
        <v>1660524.4799999986</v>
      </c>
    </row>
    <row r="10" spans="1:7" ht="15" customHeight="1" x14ac:dyDescent="0.25">
      <c r="A10" s="58" t="s">
        <v>398</v>
      </c>
      <c r="B10" s="47">
        <f>SUM(B11:B18)</f>
        <v>1229266.8999999999</v>
      </c>
      <c r="C10" s="47">
        <f t="shared" ref="C10:G10" si="1">SUM(C11:C18)</f>
        <v>-10450</v>
      </c>
      <c r="D10" s="47">
        <f t="shared" si="1"/>
        <v>1218816.8999999999</v>
      </c>
      <c r="E10" s="47">
        <f t="shared" si="1"/>
        <v>1162750.42</v>
      </c>
      <c r="F10" s="47">
        <f t="shared" si="1"/>
        <v>1162750.42</v>
      </c>
      <c r="G10" s="47">
        <f t="shared" si="1"/>
        <v>56066.479999999981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1229266.8999999999</v>
      </c>
      <c r="C15" s="47">
        <v>-10450</v>
      </c>
      <c r="D15" s="47">
        <v>1218816.8999999999</v>
      </c>
      <c r="E15" s="47">
        <v>1162750.42</v>
      </c>
      <c r="F15" s="47">
        <v>1162750.42</v>
      </c>
      <c r="G15" s="47">
        <v>56066.479999999981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17327481.59</v>
      </c>
      <c r="C19" s="47">
        <f t="shared" ref="C19:G19" si="2">SUM(C20:C26)</f>
        <v>1820299.8599999999</v>
      </c>
      <c r="D19" s="47">
        <f t="shared" si="2"/>
        <v>19147781.449999999</v>
      </c>
      <c r="E19" s="47">
        <f t="shared" si="2"/>
        <v>17543323.450000003</v>
      </c>
      <c r="F19" s="47">
        <f t="shared" si="2"/>
        <v>17543323.450000003</v>
      </c>
      <c r="G19" s="47">
        <f t="shared" si="2"/>
        <v>1604457.9999999986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1044743.98</v>
      </c>
      <c r="C21" s="47">
        <v>-26615.8</v>
      </c>
      <c r="D21" s="47">
        <v>1018128.1799999999</v>
      </c>
      <c r="E21" s="47">
        <v>916725.45</v>
      </c>
      <c r="F21" s="47">
        <v>916725.45</v>
      </c>
      <c r="G21" s="47">
        <v>101402.72999999998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1912769.08</v>
      </c>
      <c r="C24" s="47">
        <v>325863.40999999997</v>
      </c>
      <c r="D24" s="47">
        <v>2238632.4900000002</v>
      </c>
      <c r="E24" s="47">
        <v>2097900.29</v>
      </c>
      <c r="F24" s="47">
        <v>2097900.29</v>
      </c>
      <c r="G24" s="47">
        <v>140732.20000000019</v>
      </c>
    </row>
    <row r="25" spans="1:7" x14ac:dyDescent="0.25">
      <c r="A25" s="77" t="s">
        <v>413</v>
      </c>
      <c r="B25" s="47">
        <v>14369968.529999999</v>
      </c>
      <c r="C25" s="47">
        <v>1521052.25</v>
      </c>
      <c r="D25" s="47">
        <v>15891020.779999999</v>
      </c>
      <c r="E25" s="47">
        <v>14528697.710000001</v>
      </c>
      <c r="F25" s="47">
        <v>14528697.710000001</v>
      </c>
      <c r="G25" s="47">
        <v>1362323.0699999984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18556748.489999998</v>
      </c>
      <c r="C77" s="4">
        <f t="shared" ref="C77:G77" si="10">C43+C9</f>
        <v>1809849.8599999999</v>
      </c>
      <c r="D77" s="4">
        <f t="shared" si="10"/>
        <v>20366598.349999998</v>
      </c>
      <c r="E77" s="4">
        <f t="shared" si="10"/>
        <v>18706073.870000005</v>
      </c>
      <c r="F77" s="4">
        <f t="shared" si="10"/>
        <v>18706073.870000005</v>
      </c>
      <c r="G77" s="4">
        <f t="shared" si="10"/>
        <v>1660524.4799999986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4" t="s">
        <v>431</v>
      </c>
      <c r="B1" s="166"/>
      <c r="C1" s="166"/>
      <c r="D1" s="166"/>
      <c r="E1" s="166"/>
      <c r="F1" s="166"/>
      <c r="G1" s="167"/>
    </row>
    <row r="2" spans="1:7" x14ac:dyDescent="0.25">
      <c r="A2" s="108" t="str">
        <f>'Formato 1'!A2</f>
        <v>Sistema para el Desarrollo Integral de la Familia del Municipio de Apaseo el Grande, Gto.</v>
      </c>
      <c r="B2" s="109"/>
      <c r="C2" s="109"/>
      <c r="D2" s="109"/>
      <c r="E2" s="109"/>
      <c r="F2" s="109"/>
      <c r="G2" s="110"/>
    </row>
    <row r="3" spans="1:7" x14ac:dyDescent="0.25">
      <c r="A3" s="111" t="s">
        <v>296</v>
      </c>
      <c r="B3" s="112"/>
      <c r="C3" s="112"/>
      <c r="D3" s="112"/>
      <c r="E3" s="112"/>
      <c r="F3" s="112"/>
      <c r="G3" s="113"/>
    </row>
    <row r="4" spans="1:7" x14ac:dyDescent="0.25">
      <c r="A4" s="111" t="s">
        <v>432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31 de Diciembre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x14ac:dyDescent="0.25">
      <c r="A7" s="169" t="s">
        <v>433</v>
      </c>
      <c r="B7" s="172" t="s">
        <v>298</v>
      </c>
      <c r="C7" s="172"/>
      <c r="D7" s="172"/>
      <c r="E7" s="172"/>
      <c r="F7" s="172"/>
      <c r="G7" s="172" t="s">
        <v>299</v>
      </c>
    </row>
    <row r="8" spans="1:7" ht="30" x14ac:dyDescent="0.25">
      <c r="A8" s="17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2"/>
    </row>
    <row r="9" spans="1:7" ht="15.75" customHeight="1" x14ac:dyDescent="0.25">
      <c r="A9" s="26" t="s">
        <v>434</v>
      </c>
      <c r="B9" s="117">
        <f>SUM(B10,B11,B12,B15,B16,B19)</f>
        <v>15637813.18</v>
      </c>
      <c r="C9" s="117">
        <f t="shared" ref="C9:G9" si="0">SUM(C10,C11,C12,C15,C16,C19)</f>
        <v>-131807.35</v>
      </c>
      <c r="D9" s="117">
        <f t="shared" si="0"/>
        <v>15506005.83</v>
      </c>
      <c r="E9" s="117">
        <f t="shared" si="0"/>
        <v>14315865.970000001</v>
      </c>
      <c r="F9" s="117">
        <f t="shared" si="0"/>
        <v>14315865.970000001</v>
      </c>
      <c r="G9" s="117">
        <f t="shared" si="0"/>
        <v>1190139.8599999994</v>
      </c>
    </row>
    <row r="10" spans="1:7" x14ac:dyDescent="0.25">
      <c r="A10" s="58" t="s">
        <v>435</v>
      </c>
      <c r="B10" s="75">
        <v>15637813.18</v>
      </c>
      <c r="C10" s="75">
        <v>-131807.35</v>
      </c>
      <c r="D10" s="75">
        <v>15506005.83</v>
      </c>
      <c r="E10" s="75">
        <v>14315865.970000001</v>
      </c>
      <c r="F10" s="75">
        <v>14315865.970000001</v>
      </c>
      <c r="G10" s="76">
        <v>1190139.8599999994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7">
        <f>SUM(B22,B23,B24,B27,B28,B31)</f>
        <v>0</v>
      </c>
      <c r="C21" s="117">
        <f t="shared" ref="C21:F21" si="4">SUM(C22,C23,C24,C27,C28,C31)</f>
        <v>0</v>
      </c>
      <c r="D21" s="117">
        <f t="shared" si="4"/>
        <v>0</v>
      </c>
      <c r="E21" s="117">
        <f t="shared" si="4"/>
        <v>0</v>
      </c>
      <c r="F21" s="117">
        <f t="shared" si="4"/>
        <v>0</v>
      </c>
      <c r="G21" s="117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7">
        <f>B21+B9</f>
        <v>15637813.18</v>
      </c>
      <c r="C33" s="117">
        <f t="shared" ref="C33:G33" si="8">C21+C9</f>
        <v>-131807.35</v>
      </c>
      <c r="D33" s="117">
        <f t="shared" si="8"/>
        <v>15506005.83</v>
      </c>
      <c r="E33" s="117">
        <f t="shared" si="8"/>
        <v>14315865.970000001</v>
      </c>
      <c r="F33" s="117">
        <f t="shared" si="8"/>
        <v>14315865.970000001</v>
      </c>
      <c r="G33" s="117">
        <f t="shared" si="8"/>
        <v>1190139.8599999994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6aa8a68a-ab09-4ac8-a697-fdce915bc567"/>
    <ds:schemaRef ds:uri="0c865bf4-0f22-4e4d-b041-7b0c1657e5a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 Apaseo el Grande</cp:lastModifiedBy>
  <cp:revision/>
  <cp:lastPrinted>2024-03-20T14:35:03Z</cp:lastPrinted>
  <dcterms:created xsi:type="dcterms:W3CDTF">2023-03-16T22:14:51Z</dcterms:created>
  <dcterms:modified xsi:type="dcterms:W3CDTF">2025-01-30T22:54:25Z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