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ANUAL\"/>
    </mc:Choice>
  </mc:AlternateContent>
  <bookViews>
    <workbookView xWindow="0" yWindow="0" windowWidth="28800" windowHeight="11580" activeTab="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0" l="1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E12" i="10"/>
  <c r="D12" i="10"/>
  <c r="C12" i="10"/>
  <c r="B12" i="10"/>
  <c r="D11" i="10"/>
  <c r="G11" i="10" s="1"/>
  <c r="D10" i="10"/>
  <c r="G10" i="10" s="1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D10" i="9" s="1"/>
  <c r="D12" i="9"/>
  <c r="G12" i="9" s="1"/>
  <c r="D11" i="9"/>
  <c r="G11" i="9" s="1"/>
  <c r="F10" i="9"/>
  <c r="E10" i="9"/>
  <c r="C10" i="9"/>
  <c r="B10" i="9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D74" i="7"/>
  <c r="G74" i="7" s="1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D42" i="7"/>
  <c r="G42" i="7" s="1"/>
  <c r="D37" i="7"/>
  <c r="G37" i="7" s="1"/>
  <c r="D36" i="7"/>
  <c r="G36" i="7" s="1"/>
  <c r="D35" i="7"/>
  <c r="G35" i="7" s="1"/>
  <c r="D34" i="7"/>
  <c r="G34" i="7" s="1"/>
  <c r="G33" i="7"/>
  <c r="D33" i="7"/>
  <c r="D32" i="7"/>
  <c r="G32" i="7" s="1"/>
  <c r="D31" i="7"/>
  <c r="G31" i="7" s="1"/>
  <c r="D30" i="7"/>
  <c r="G30" i="7" s="1"/>
  <c r="D29" i="7"/>
  <c r="G29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D18" i="7" s="1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B18" i="7"/>
  <c r="C18" i="7"/>
  <c r="E18" i="7"/>
  <c r="F18" i="7"/>
  <c r="D11" i="5"/>
  <c r="C11" i="5"/>
  <c r="B11" i="5"/>
  <c r="F75" i="2"/>
  <c r="E75" i="2"/>
  <c r="F68" i="2"/>
  <c r="E68" i="2"/>
  <c r="F63" i="2"/>
  <c r="E63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G10" i="9" l="1"/>
  <c r="G13" i="9"/>
  <c r="G19" i="7"/>
  <c r="G18" i="7" s="1"/>
  <c r="A4" i="3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40" i="7"/>
  <c r="G41" i="7"/>
  <c r="G43" i="7"/>
  <c r="G44" i="7"/>
  <c r="G45" i="7"/>
  <c r="G46" i="7"/>
  <c r="G47" i="7"/>
  <c r="G3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9" i="2"/>
  <c r="E79" i="2"/>
  <c r="F57" i="2"/>
  <c r="E57" i="2"/>
  <c r="C60" i="2"/>
  <c r="B60" i="2"/>
  <c r="C9" i="9" l="1"/>
  <c r="B9" i="7"/>
  <c r="B159" i="7" s="1"/>
  <c r="F47" i="2"/>
  <c r="F59" i="2" s="1"/>
  <c r="F81" i="2" s="1"/>
  <c r="G28" i="7"/>
  <c r="C9" i="7"/>
  <c r="E47" i="2"/>
  <c r="E59" i="2" s="1"/>
  <c r="E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38" i="7"/>
  <c r="G75" i="7"/>
  <c r="G93" i="7"/>
  <c r="G133" i="7"/>
  <c r="G150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E77" i="9"/>
  <c r="D77" i="9"/>
  <c r="C159" i="7"/>
  <c r="G9" i="7"/>
  <c r="B77" i="9"/>
  <c r="F77" i="9"/>
  <c r="D159" i="7"/>
  <c r="G84" i="7"/>
  <c r="G42" i="6"/>
  <c r="G70" i="6"/>
  <c r="G159" i="7" l="1"/>
  <c r="C47" i="2" l="1"/>
  <c r="C62" i="2" s="1"/>
  <c r="B47" i="2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<sst xmlns="http://schemas.openxmlformats.org/spreadsheetml/2006/main" count="820" uniqueCount="569">
  <si>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</si>
  <si>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</si>
  <si>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</si>
  <si>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</si>
  <si>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</si>
  <si>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</si>
  <si>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</si>
  <si>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</si>
  <si>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</si>
  <si>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</si>
  <si>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</si>
  <si>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</si>
  <si>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</si>
  <si>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</si>
  <si>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</si>
  <si>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</si>
  <si>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</si>
  <si>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</si>
  <si>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</si>
  <si>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</si>
  <si>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</si>
  <si>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</si>
  <si>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</si>
  <si>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</si>
  <si>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</si>
  <si>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</si>
  <si>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</si>
  <si>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</si>
  <si>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</si>
  <si>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</si>
  <si>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</si>
  <si>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</si>
  <si>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</si>
  <si>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</si>
  <si>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</si>
  <si>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</si>
  <si>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</si>
  <si>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</si>
  <si>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</si>
  <si>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</si>
  <si>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</si>
  <si>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</si>
  <si>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</si>
  <si>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</si>
  <si>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</si>
  <si>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</si>
  <si>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</si>
  <si>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</si>
  <si>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</si>
  <si>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</si>
  <si>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</si>
  <si>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</si>
  <si>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</si>
  <si>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</si>
  <si>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</si>
  <si>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</si>
  <si>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</si>
  <si>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</si>
  <si>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</si>
  <si>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</si>
  <si>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</si>
  <si>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</si>
  <si>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</si>
  <si>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</si>
  <si>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</si>
  <si>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</si>
  <si>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</si>
  <si>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</si>
  <si>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</si>
  <si>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</si>
  <si>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</si>
  <si>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</si>
  <si>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</si>
  <si>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</si>
  <si>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</si>
  <si>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</si>
  <si>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</si>
  <si>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</si>
  <si>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</si>
  <si>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</si>
  <si>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</si>
  <si>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</si>
  <si>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</si>
  <si>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</si>
  <si>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</si>
  <si>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</si>
  <si>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</si>
  <si>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</si>
  <si>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</si>
  <si>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</si>
  <si>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</si>
  <si>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</si>
  <si>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</si>
  <si>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</si>
  <si>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</si>
  <si>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</si>
  <si>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</si>
  <si>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</si>
  <si>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</si>
  <si>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</si>
  <si>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</si>
  <si>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</si>
  <si>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</si>
  <si>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</si>
  <si>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</si>
  <si>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</si>
  <si>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</si>
  <si>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</si>
  <si>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</si>
  <si>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</si>
  <si>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</si>
  <si>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</si>
  <si>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</si>
  <si>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</si>
  <si>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</si>
  <si>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</si>
  <si>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</si>
  <si>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</si>
  <si>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</si>
  <si>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</si>
  <si>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</si>
  <si>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</si>
  <si>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</si>
  <si>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</si>
  <si>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</si>
  <si>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</si>
  <si>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</si>
  <si>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</si>
  <si>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</si>
  <si>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</si>
  <si>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</si>
  <si>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</si>
  <si>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</si>
  <si>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</si>
  <si>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</si>
  <si>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</si>
  <si>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</si>
  <si>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</si>
  <si>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</si>
  <si>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</si>
  <si>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</si>
  <si>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</si>
  <si>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</si>
  <si>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</si>
  <si>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</si>
  <si>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</si>
  <si>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</si>
  <si>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</si>
  <si>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</si>
  <si>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</si>
  <si>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</si>
  <si>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</si>
  <si>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</si>
  <si>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</si>
  <si>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</si>
  <si>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</si>
  <si>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</si>
  <si>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</si>
  <si>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</si>
  <si>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</si>
  <si>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</si>
  <si>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</si>
  <si>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</si>
  <si>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</si>
  <si>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</si>
  <si>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</si>
  <si>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</si>
  <si>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</si>
  <si>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</si>
  <si>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</si>
  <si>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</si>
  <si>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</si>
  <si>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</si>
  <si>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</si>
  <si>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</si>
  <si>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</si>
  <si>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</si>
  <si>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</si>
  <si>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</si>
  <si>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</si>
  <si>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</si>
  <si>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</si>
  <si>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</si>
  <si>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</si>
  <si>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</si>
  <si>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</si>
  <si>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</si>
  <si>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</si>
  <si>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</si>
  <si>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</si>
  <si>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</si>
  <si>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</si>
  <si>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</si>
  <si>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</si>
  <si>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</si>
  <si>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</si>
  <si>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</si>
  <si>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</si>
  <si>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</si>
  <si>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</si>
  <si>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</si>
  <si>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</si>
  <si>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</si>
  <si>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</si>
  <si>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</si>
  <si>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</si>
  <si>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</si>
  <si>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</si>
  <si>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</si>
  <si>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</si>
  <si>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</si>
  <si>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</si>
  <si>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</si>
  <si>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</si>
  <si>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</si>
  <si>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</si>
  <si>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</si>
  <si>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</si>
  <si>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</si>
  <si>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</si>
  <si>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</si>
  <si>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</si>
  <si>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</si>
  <si>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</si>
  <si>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</si>
  <si>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</si>
  <si>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</si>
  <si>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</si>
  <si>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</si>
  <si>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</si>
  <si>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</si>
  <si>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</si>
  <si>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</si>
  <si>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</si>
  <si>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</si>
  <si>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</si>
  <si>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</si>
  <si>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</si>
  <si>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</si>
  <si>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</si>
  <si>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</si>
  <si>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</si>
  <si>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</si>
  <si>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</si>
  <si>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</si>
  <si>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</si>
  <si>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</si>
  <si>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</si>
  <si>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</si>
  <si>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</si>
  <si>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</si>
  <si>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</si>
  <si>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</si>
  <si>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</si>
  <si>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</si>
  <si>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</si>
  <si>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</si>
  <si>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</si>
  <si>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</si>
  <si>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</si>
  <si>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</si>
  <si>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</si>
  <si>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</si>
  <si>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</si>
  <si>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</si>
  <si>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</si>
  <si>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</si>
  <si>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</si>
  <si>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</si>
  <si>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</si>
  <si>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</si>
  <si>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</si>
  <si>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</si>
  <si>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</si>
  <si>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</si>
  <si>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</si>
  <si>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</si>
  <si>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</si>
  <si>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</si>
  <si>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</si>
  <si>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</si>
  <si>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</si>
  <si>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</si>
  <si>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</si>
  <si>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</si>
  <si>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</si>
  <si>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</si>
  <si>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</si>
  <si>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</si>
  <si>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</si>
  <si>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</si>
  <si>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</si>
  <si>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</si>
  <si>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</si>
  <si>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</si>
  <si>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</si>
  <si>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</si>
  <si>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</si>
  <si>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</si>
  <si>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</si>
  <si>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</si>
  <si>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</si>
  <si>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</si>
  <si>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</si>
  <si>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</si>
  <si>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</si>
  <si>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</si>
  <si>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</si>
  <si>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</si>
  <si>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</si>
  <si>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</si>
  <si>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</si>
  <si>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</si>
  <si>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</si>
  <si>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</si>
  <si>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</si>
  <si>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</si>
  <si>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</si>
  <si>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</si>
  <si>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</si>
  <si>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</si>
  <si>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</si>
  <si>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</si>
  <si>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</si>
  <si>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</si>
  <si>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</si>
  <si>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</si>
  <si>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</si>
  <si>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</si>
  <si>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</si>
  <si>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</si>
  <si>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</si>
  <si>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</si>
  <si>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</si>
  <si>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</si>
  <si>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</si>
  <si>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</si>
  <si>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</si>
  <si>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</si>
  <si>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</si>
  <si>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</si>
  <si>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</si>
  <si>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</si>
  <si>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</si>
  <si>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</si>
  <si>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</si>
  <si>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</si>
  <si>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</si>
  <si>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</si>
  <si>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</si>
  <si>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</si>
  <si>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</si>
  <si>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</si>
  <si>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</si>
  <si>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</si>
  <si>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</si>
  <si>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</si>
  <si>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</si>
  <si>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</si>
  <si>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</si>
  <si>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</si>
  <si>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</si>
  <si>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</si>
  <si>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</si>
  <si>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</si>
  <si>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</si>
  <si>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</si>
  <si>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</si>
  <si>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</si>
  <si>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</si>
  <si>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</si>
  <si>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</si>
  <si>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</si>
  <si>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</si>
  <si>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</si>
  <si>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</si>
  <si>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</si>
  <si>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</si>
  <si>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</si>
  <si>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</si>
  <si>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</si>
  <si>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</si>
  <si>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</si>
  <si>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</si>
  <si>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</si>
  <si>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</si>
  <si>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</si>
  <si>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</si>
  <si>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</si>
  <si>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</si>
  <si>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</si>
  <si>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</si>
  <si>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</si>
  <si>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</si>
  <si>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</si>
  <si>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</si>
  <si>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</si>
  <si>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</si>
  <si>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</si>
  <si>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</si>
  <si>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</si>
  <si>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</si>
  <si>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</si>
  <si>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</si>
  <si>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</si>
  <si>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</si>
  <si>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</si>
  <si>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</si>
  <si>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</si>
  <si>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</si>
  <si>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</si>
  <si>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</si>
  <si>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</si>
  <si>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</si>
  <si>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</si>
  <si>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</si>
  <si>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</si>
  <si>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</si>
  <si>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</si>
  <si>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</si>
  <si>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</si>
  <si>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</si>
  <si>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</si>
  <si>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</si>
  <si>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</si>
  <si>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</si>
  <si>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</si>
  <si>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</si>
  <si>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</si>
  <si>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</si>
  <si>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</si>
  <si>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</si>
  <si>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</si>
  <si>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</si>
  <si>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</si>
  <si>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</si>
  <si>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</si>
  <si>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</si>
  <si>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</si>
  <si>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</si>
  <si>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</si>
  <si>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</si>
  <si>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</si>
  <si>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</si>
  <si>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</si>
  <si>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</si>
  <si>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</si>
  <si>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</si>
  <si>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</si>
  <si>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</si>
  <si>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</si>
  <si>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</si>
  <si>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</si>
  <si>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</si>
  <si>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</si>
  <si>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</si>
  <si>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</si>
  <si>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</si>
  <si>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</si>
  <si>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</si>
  <si>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</si>
  <si>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</si>
  <si>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</si>
  <si>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</si>
  <si>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</si>
  <si>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</si>
  <si>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</si>
  <si>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</si>
  <si>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</si>
  <si>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</si>
  <si>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</si>
  <si>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</si>
  <si>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</si>
  <si>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</si>
  <si>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</si>
  <si>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</si>
  <si>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</si>
  <si>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</si>
  <si>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</si>
  <si>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</si>
  <si>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</si>
  <si>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</si>
  <si>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</si>
  <si>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</si>
  <si>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</si>
  <si>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</si>
  <si>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</si>
  <si>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</si>
  <si>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</si>
  <si>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</si>
  <si>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</si>
  <si>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</si>
  <si>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</si>
  <si>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</si>
  <si>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</si>
  <si>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</si>
  <si>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</si>
  <si>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</si>
  <si>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</si>
  <si>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</si>
  <si>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</si>
  <si>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</si>
  <si>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</si>
  <si>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</si>
  <si>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</si>
  <si>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</si>
  <si>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</si>
  <si>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</si>
  <si>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</si>
  <si>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</si>
  <si>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</si>
  <si>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</si>
  <si>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</si>
  <si>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</si>
  <si>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</si>
  <si>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</si>
  <si>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</si>
  <si>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</si>
  <si>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</si>
  <si>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</si>
  <si>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</si>
  <si>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</si>
  <si>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</si>
  <si>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</si>
  <si>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</si>
  <si>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</si>
  <si>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</si>
  <si>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</si>
  <si>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</si>
  <si>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</si>
  <si>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</si>
  <si>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</si>
  <si>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</si>
  <si>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</si>
  <si>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</si>
  <si>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</si>
  <si>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</si>
  <si>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</si>
  <si>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</si>
  <si>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</si>
  <si>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</si>
  <si>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</si>
  <si>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</si>
  <si>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</si>
  <si>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</si>
  <si>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</si>
  <si>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</si>
  <si>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</si>
  <si>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</si>
  <si>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</si>
  <si>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</si>
  <si>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</si>
  <si>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</si>
  <si>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</si>
  <si>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</si>
  <si>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</si>
  <si>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</si>
  <si>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</si>
  <si>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</si>
  <si>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</si>
  <si>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</si>
  <si>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al 31 de Diciembre de 2023 y al 31 de Diciembre de 2022
</t>
  </si>
  <si>
    <t>del 01 de Enero al 31 de Diciembre de 2023</t>
  </si>
  <si>
    <t>Monto pagado de la inversión al 31 de Diciembre de 2023 (k)</t>
  </si>
  <si>
    <t>Monto pagado de la inversión actualizado al 31 de Diciembre de 2023 (l)</t>
  </si>
  <si>
    <t>Saldo pendiente por pagar de la inversión al 31 de Diciembre de 2023 (m = g – l)</t>
  </si>
  <si>
    <t>31120M04D010101 COORDINACION ADMINISTRATIVA</t>
  </si>
  <si>
    <t>31120M04D010102 COORDINACION FINANZAS</t>
  </si>
  <si>
    <t xml:space="preserve"> Sistema para el Desarrollo Integral de la Familia del Municipio de Apaseo el Grande,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</si>
</sst>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20" fillId="0" borderId="0"/>
    <xf numFmtId="0" fontId="19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7" xfId="0" applyFont="1" applyFill="1" applyBorder="1" applyAlignment="1">
      <alignment horizontal="centerContinuous" vertical="center" wrapText="1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4" fontId="1" fillId="0" borderId="14" xfId="6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1" fillId="0" borderId="14" xfId="6" applyNumberFormat="1" applyFont="1" applyFill="1" applyBorder="1" applyAlignment="1" applyProtection="1">
      <alignment vertical="center"/>
      <protection locked="0"/>
    </xf>
    <xf numFmtId="4" fontId="0" fillId="0" borderId="14" xfId="6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horizontal="left" vertical="center" indent="6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6"/>
    <cellStyle name="Normal" xfId="0" builtinId="0"/>
    <cellStyle name="Normal 2" xfId="3"/>
    <cellStyle name="Normal 2 2" xfId="2"/>
    <cellStyle name="Normal 2 3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0" zoomScaleNormal="70" workbookViewId="0">
      <selection activeCell="A3" sqref="A3"/>
    </sheetView>
  </sheetViews>
  <sheetFormatPr baseColWidth="10" defaultColWidth="11" defaultRowHeight="15" x14ac:dyDescent="0.25"/>
  <cols>
    <col min="1" max="1" width="96.42578125" customWidth="1"/>
    <col min="2" max="2" width="20" customWidth="1"/>
    <col min="3" max="3" width="19.28515625" bestFit="1" customWidth="1"/>
    <col min="4" max="4" width="98.7109375" bestFit="1" customWidth="1"/>
    <col min="5" max="5" width="19.5703125" bestFit="1" customWidth="1"/>
    <col min="6" max="6" width="19.28515625" bestFit="1" customWidth="1"/>
  </cols>
  <sheetData>
    <row r="1" spans="1:6" ht="40.9" customHeight="1" x14ac:dyDescent="0.25">
      <c r="A1" s="165" t="s">
        <v>0</v>
      </c>
      <c r="B1" s="166"/>
      <c r="C1" s="166"/>
      <c r="D1" s="166"/>
      <c r="E1" s="166"/>
      <c r="F1" s="167"/>
    </row>
    <row r="2" spans="1:6" ht="33.75" customHeight="1" x14ac:dyDescent="0.25">
      <c r="A2" s="143" t="s">
        <v>568</v>
      </c>
      <c r="B2" s="115"/>
      <c r="C2" s="115"/>
      <c r="D2" s="115"/>
      <c r="E2" s="115"/>
      <c r="F2" s="116"/>
    </row>
    <row r="3" spans="1:6" x14ac:dyDescent="0.25">
      <c r="A3" s="117" t="s">
        <v>1</v>
      </c>
      <c r="B3" s="118"/>
      <c r="C3" s="118"/>
      <c r="D3" s="118"/>
      <c r="E3" s="118"/>
      <c r="F3" s="119"/>
    </row>
    <row r="4" spans="1:6" ht="25.5" customHeight="1" x14ac:dyDescent="0.25">
      <c r="A4" s="144" t="s">
        <v>561</v>
      </c>
      <c r="B4" s="118"/>
      <c r="C4" s="118"/>
      <c r="D4" s="118"/>
      <c r="E4" s="118"/>
      <c r="F4" s="119"/>
    </row>
    <row r="5" spans="1:6" ht="12.95" customHeight="1" x14ac:dyDescent="0.25">
      <c r="A5" s="120" t="s">
        <v>2</v>
      </c>
      <c r="B5" s="121"/>
      <c r="C5" s="121"/>
      <c r="D5" s="121"/>
      <c r="E5" s="121"/>
      <c r="F5" s="122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v>1400001.22</v>
      </c>
      <c r="C9" s="49">
        <v>353550.72</v>
      </c>
      <c r="D9" s="48" t="s">
        <v>12</v>
      </c>
      <c r="E9" s="148">
        <f>SUM(E10:E18)</f>
        <v>1031792.8600000002</v>
      </c>
      <c r="F9" s="148">
        <f>SUM(F10:F18)</f>
        <v>1307311.24</v>
      </c>
    </row>
    <row r="10" spans="1:6" x14ac:dyDescent="0.25">
      <c r="A10" s="50" t="s">
        <v>13</v>
      </c>
      <c r="B10" s="49">
        <v>0</v>
      </c>
      <c r="C10" s="147">
        <v>0</v>
      </c>
      <c r="D10" s="50" t="s">
        <v>14</v>
      </c>
      <c r="E10" s="149">
        <v>-301457.57</v>
      </c>
      <c r="F10" s="149">
        <v>0</v>
      </c>
    </row>
    <row r="11" spans="1:6" x14ac:dyDescent="0.25">
      <c r="A11" s="50" t="s">
        <v>15</v>
      </c>
      <c r="B11" s="49">
        <v>1400001.22</v>
      </c>
      <c r="C11" s="147">
        <v>0</v>
      </c>
      <c r="D11" s="50" t="s">
        <v>16</v>
      </c>
      <c r="E11" s="149">
        <v>779.4</v>
      </c>
      <c r="F11" s="149">
        <v>-0.6</v>
      </c>
    </row>
    <row r="12" spans="1:6" x14ac:dyDescent="0.25">
      <c r="A12" s="50" t="s">
        <v>17</v>
      </c>
      <c r="B12" s="49">
        <v>0</v>
      </c>
      <c r="C12" s="147">
        <v>353550.72</v>
      </c>
      <c r="D12" s="50" t="s">
        <v>18</v>
      </c>
      <c r="E12" s="149">
        <v>0</v>
      </c>
      <c r="F12" s="149">
        <v>0</v>
      </c>
    </row>
    <row r="13" spans="1:6" x14ac:dyDescent="0.25">
      <c r="A13" s="50" t="s">
        <v>19</v>
      </c>
      <c r="B13" s="49">
        <v>0</v>
      </c>
      <c r="C13" s="147">
        <v>0</v>
      </c>
      <c r="D13" s="50" t="s">
        <v>20</v>
      </c>
      <c r="E13" s="149">
        <v>0</v>
      </c>
      <c r="F13" s="149">
        <v>0</v>
      </c>
    </row>
    <row r="14" spans="1:6" x14ac:dyDescent="0.25">
      <c r="A14" s="50" t="s">
        <v>21</v>
      </c>
      <c r="B14" s="49">
        <v>0</v>
      </c>
      <c r="C14" s="147">
        <v>0</v>
      </c>
      <c r="D14" s="50" t="s">
        <v>22</v>
      </c>
      <c r="E14" s="149">
        <v>0</v>
      </c>
      <c r="F14" s="149">
        <v>0</v>
      </c>
    </row>
    <row r="15" spans="1:6" x14ac:dyDescent="0.25">
      <c r="A15" s="50" t="s">
        <v>23</v>
      </c>
      <c r="B15" s="49">
        <v>0</v>
      </c>
      <c r="C15" s="147">
        <v>0</v>
      </c>
      <c r="D15" s="50" t="s">
        <v>24</v>
      </c>
      <c r="E15" s="149">
        <v>0</v>
      </c>
      <c r="F15" s="149">
        <v>0</v>
      </c>
    </row>
    <row r="16" spans="1:6" x14ac:dyDescent="0.25">
      <c r="A16" s="50" t="s">
        <v>25</v>
      </c>
      <c r="B16" s="49">
        <v>0</v>
      </c>
      <c r="C16" s="147">
        <v>0</v>
      </c>
      <c r="D16" s="50" t="s">
        <v>26</v>
      </c>
      <c r="E16" s="149">
        <v>1276034.6200000001</v>
      </c>
      <c r="F16" s="149">
        <v>1233773.73</v>
      </c>
    </row>
    <row r="17" spans="1:6" x14ac:dyDescent="0.25">
      <c r="A17" s="48" t="s">
        <v>27</v>
      </c>
      <c r="B17" s="49">
        <v>183960.75</v>
      </c>
      <c r="C17" s="49">
        <v>177799.25</v>
      </c>
      <c r="D17" s="50" t="s">
        <v>28</v>
      </c>
      <c r="E17" s="149">
        <v>0</v>
      </c>
      <c r="F17" s="149">
        <v>0</v>
      </c>
    </row>
    <row r="18" spans="1:6" x14ac:dyDescent="0.25">
      <c r="A18" s="50" t="s">
        <v>29</v>
      </c>
      <c r="B18" s="49">
        <v>0</v>
      </c>
      <c r="C18" s="147">
        <v>0</v>
      </c>
      <c r="D18" s="50" t="s">
        <v>30</v>
      </c>
      <c r="E18" s="149">
        <v>56436.41</v>
      </c>
      <c r="F18" s="149">
        <v>73538.11</v>
      </c>
    </row>
    <row r="19" spans="1:6" x14ac:dyDescent="0.25">
      <c r="A19" s="50" t="s">
        <v>31</v>
      </c>
      <c r="B19" s="49">
        <v>-100717.3</v>
      </c>
      <c r="C19" s="147">
        <v>-100446.3</v>
      </c>
      <c r="D19" s="48" t="s">
        <v>32</v>
      </c>
      <c r="E19" s="148">
        <f>SUM(E20:E22)</f>
        <v>0</v>
      </c>
      <c r="F19" s="148">
        <f>SUM(F20:F22)</f>
        <v>0</v>
      </c>
    </row>
    <row r="20" spans="1:6" x14ac:dyDescent="0.25">
      <c r="A20" s="50" t="s">
        <v>33</v>
      </c>
      <c r="B20" s="49">
        <v>61242.42</v>
      </c>
      <c r="C20" s="147">
        <v>47589.919999999998</v>
      </c>
      <c r="D20" s="50" t="s">
        <v>34</v>
      </c>
      <c r="E20" s="149">
        <v>0</v>
      </c>
      <c r="F20" s="149">
        <v>0</v>
      </c>
    </row>
    <row r="21" spans="1:6" x14ac:dyDescent="0.25">
      <c r="A21" s="50" t="s">
        <v>35</v>
      </c>
      <c r="B21" s="49">
        <v>0</v>
      </c>
      <c r="C21" s="147">
        <v>0</v>
      </c>
      <c r="D21" s="50" t="s">
        <v>36</v>
      </c>
      <c r="E21" s="149">
        <v>0</v>
      </c>
      <c r="F21" s="149">
        <v>0</v>
      </c>
    </row>
    <row r="22" spans="1:6" x14ac:dyDescent="0.25">
      <c r="A22" s="50" t="s">
        <v>37</v>
      </c>
      <c r="B22" s="49">
        <v>11307.53</v>
      </c>
      <c r="C22" s="147">
        <v>8307.5300000000007</v>
      </c>
      <c r="D22" s="50" t="s">
        <v>38</v>
      </c>
      <c r="E22" s="149">
        <v>0</v>
      </c>
      <c r="F22" s="149">
        <v>0</v>
      </c>
    </row>
    <row r="23" spans="1:6" x14ac:dyDescent="0.25">
      <c r="A23" s="50" t="s">
        <v>39</v>
      </c>
      <c r="B23" s="147">
        <v>0</v>
      </c>
      <c r="C23" s="147">
        <v>0</v>
      </c>
      <c r="D23" s="48" t="s">
        <v>40</v>
      </c>
      <c r="E23" s="148">
        <f>E24+E25</f>
        <v>0</v>
      </c>
      <c r="F23" s="148">
        <f>F24+F25</f>
        <v>0</v>
      </c>
    </row>
    <row r="24" spans="1:6" x14ac:dyDescent="0.25">
      <c r="A24" s="50" t="s">
        <v>41</v>
      </c>
      <c r="B24" s="49">
        <v>212128.1</v>
      </c>
      <c r="C24" s="147">
        <v>222348.1</v>
      </c>
      <c r="D24" s="50" t="s">
        <v>42</v>
      </c>
      <c r="E24" s="149">
        <v>0</v>
      </c>
      <c r="F24" s="149">
        <v>0</v>
      </c>
    </row>
    <row r="25" spans="1:6" x14ac:dyDescent="0.25">
      <c r="A25" s="48" t="s">
        <v>43</v>
      </c>
      <c r="B25" s="49">
        <v>0</v>
      </c>
      <c r="C25" s="49">
        <v>0</v>
      </c>
      <c r="D25" s="50" t="s">
        <v>44</v>
      </c>
      <c r="E25" s="149">
        <v>0</v>
      </c>
      <c r="F25" s="149">
        <v>0</v>
      </c>
    </row>
    <row r="26" spans="1:6" x14ac:dyDescent="0.25">
      <c r="A26" s="50" t="s">
        <v>45</v>
      </c>
      <c r="B26" s="49">
        <v>0</v>
      </c>
      <c r="C26" s="49">
        <v>0</v>
      </c>
      <c r="D26" s="48" t="s">
        <v>46</v>
      </c>
      <c r="E26" s="149">
        <v>0</v>
      </c>
      <c r="F26" s="149">
        <v>0</v>
      </c>
    </row>
    <row r="27" spans="1:6" x14ac:dyDescent="0.25">
      <c r="A27" s="50" t="s">
        <v>47</v>
      </c>
      <c r="B27" s="49">
        <v>0</v>
      </c>
      <c r="C27" s="49">
        <v>0</v>
      </c>
      <c r="D27" s="48" t="s">
        <v>48</v>
      </c>
      <c r="E27" s="148">
        <f>SUM(E28:E30)</f>
        <v>0</v>
      </c>
      <c r="F27" s="148">
        <f>SUM(F28:F30)</f>
        <v>0</v>
      </c>
    </row>
    <row r="28" spans="1:6" x14ac:dyDescent="0.25">
      <c r="A28" s="50" t="s">
        <v>49</v>
      </c>
      <c r="B28" s="49">
        <v>0</v>
      </c>
      <c r="C28" s="49">
        <v>0</v>
      </c>
      <c r="D28" s="50" t="s">
        <v>50</v>
      </c>
      <c r="E28" s="149">
        <v>0</v>
      </c>
      <c r="F28" s="149">
        <v>0</v>
      </c>
    </row>
    <row r="29" spans="1:6" x14ac:dyDescent="0.25">
      <c r="A29" s="50" t="s">
        <v>51</v>
      </c>
      <c r="B29" s="49">
        <v>0</v>
      </c>
      <c r="C29" s="49">
        <v>0</v>
      </c>
      <c r="D29" s="50" t="s">
        <v>52</v>
      </c>
      <c r="E29" s="149">
        <v>0</v>
      </c>
      <c r="F29" s="149">
        <v>0</v>
      </c>
    </row>
    <row r="30" spans="1:6" x14ac:dyDescent="0.25">
      <c r="A30" s="50" t="s">
        <v>53</v>
      </c>
      <c r="B30" s="49">
        <v>0</v>
      </c>
      <c r="C30" s="49">
        <v>0</v>
      </c>
      <c r="D30" s="50" t="s">
        <v>54</v>
      </c>
      <c r="E30" s="149">
        <v>0</v>
      </c>
      <c r="F30" s="149">
        <v>0</v>
      </c>
    </row>
    <row r="31" spans="1:6" x14ac:dyDescent="0.25">
      <c r="A31" s="48" t="s">
        <v>55</v>
      </c>
      <c r="B31" s="49">
        <v>0</v>
      </c>
      <c r="C31" s="49">
        <v>0</v>
      </c>
      <c r="D31" s="48" t="s">
        <v>56</v>
      </c>
      <c r="E31" s="148">
        <f>SUM(E32:E37)</f>
        <v>0</v>
      </c>
      <c r="F31" s="148">
        <f>SUM(F32:F37)</f>
        <v>0</v>
      </c>
    </row>
    <row r="32" spans="1:6" x14ac:dyDescent="0.25">
      <c r="A32" s="50" t="s">
        <v>57</v>
      </c>
      <c r="B32" s="49">
        <v>0</v>
      </c>
      <c r="C32" s="49">
        <v>0</v>
      </c>
      <c r="D32" s="50" t="s">
        <v>58</v>
      </c>
      <c r="E32" s="148">
        <v>0</v>
      </c>
      <c r="F32" s="148">
        <v>0</v>
      </c>
    </row>
    <row r="33" spans="1:6" ht="14.45" customHeight="1" x14ac:dyDescent="0.25">
      <c r="A33" s="50" t="s">
        <v>59</v>
      </c>
      <c r="B33" s="49">
        <v>0</v>
      </c>
      <c r="C33" s="49">
        <v>0</v>
      </c>
      <c r="D33" s="50" t="s">
        <v>60</v>
      </c>
      <c r="E33" s="149">
        <v>0</v>
      </c>
      <c r="F33" s="149">
        <v>0</v>
      </c>
    </row>
    <row r="34" spans="1:6" ht="14.45" customHeight="1" x14ac:dyDescent="0.25">
      <c r="A34" s="50" t="s">
        <v>61</v>
      </c>
      <c r="B34" s="49">
        <v>0</v>
      </c>
      <c r="C34" s="49">
        <v>0</v>
      </c>
      <c r="D34" s="50" t="s">
        <v>62</v>
      </c>
      <c r="E34" s="149">
        <v>0</v>
      </c>
      <c r="F34" s="149">
        <v>0</v>
      </c>
    </row>
    <row r="35" spans="1:6" ht="14.45" customHeight="1" x14ac:dyDescent="0.25">
      <c r="A35" s="50" t="s">
        <v>63</v>
      </c>
      <c r="B35" s="49">
        <v>0</v>
      </c>
      <c r="C35" s="49">
        <v>0</v>
      </c>
      <c r="D35" s="50" t="s">
        <v>64</v>
      </c>
      <c r="E35" s="149">
        <v>0</v>
      </c>
      <c r="F35" s="149">
        <v>0</v>
      </c>
    </row>
    <row r="36" spans="1:6" ht="14.45" customHeight="1" x14ac:dyDescent="0.25">
      <c r="A36" s="50" t="s">
        <v>65</v>
      </c>
      <c r="B36" s="49">
        <v>0</v>
      </c>
      <c r="C36" s="49">
        <v>0</v>
      </c>
      <c r="D36" s="50" t="s">
        <v>66</v>
      </c>
      <c r="E36" s="149">
        <v>0</v>
      </c>
      <c r="F36" s="149">
        <v>0</v>
      </c>
    </row>
    <row r="37" spans="1:6" ht="14.45" customHeight="1" x14ac:dyDescent="0.25">
      <c r="A37" s="48" t="s">
        <v>67</v>
      </c>
      <c r="B37" s="49">
        <v>0</v>
      </c>
      <c r="C37" s="147">
        <v>0</v>
      </c>
      <c r="D37" s="50" t="s">
        <v>68</v>
      </c>
      <c r="E37" s="149">
        <v>0</v>
      </c>
      <c r="F37" s="149">
        <v>0</v>
      </c>
    </row>
    <row r="38" spans="1:6" x14ac:dyDescent="0.25">
      <c r="A38" s="48" t="s">
        <v>69</v>
      </c>
      <c r="B38" s="49">
        <v>0</v>
      </c>
      <c r="C38" s="49">
        <v>0</v>
      </c>
      <c r="D38" s="48" t="s">
        <v>70</v>
      </c>
      <c r="E38" s="148">
        <f>SUM(E39:E41)</f>
        <v>0</v>
      </c>
      <c r="F38" s="148">
        <f>SUM(F39:F41)</f>
        <v>0</v>
      </c>
    </row>
    <row r="39" spans="1:6" x14ac:dyDescent="0.25">
      <c r="A39" s="50" t="s">
        <v>71</v>
      </c>
      <c r="B39" s="49">
        <v>0</v>
      </c>
      <c r="C39" s="49">
        <v>0</v>
      </c>
      <c r="D39" s="50" t="s">
        <v>72</v>
      </c>
      <c r="E39" s="149">
        <v>0</v>
      </c>
      <c r="F39" s="149">
        <v>0</v>
      </c>
    </row>
    <row r="40" spans="1:6" x14ac:dyDescent="0.25">
      <c r="A40" s="50" t="s">
        <v>73</v>
      </c>
      <c r="B40" s="49">
        <v>0</v>
      </c>
      <c r="C40" s="49">
        <v>0</v>
      </c>
      <c r="D40" s="50" t="s">
        <v>74</v>
      </c>
      <c r="E40" s="149">
        <v>0</v>
      </c>
      <c r="F40" s="149">
        <v>0</v>
      </c>
    </row>
    <row r="41" spans="1:6" x14ac:dyDescent="0.25">
      <c r="A41" s="48" t="s">
        <v>75</v>
      </c>
      <c r="B41" s="49">
        <v>0</v>
      </c>
      <c r="C41" s="49">
        <v>0</v>
      </c>
      <c r="D41" s="50" t="s">
        <v>76</v>
      </c>
      <c r="E41" s="149">
        <v>0</v>
      </c>
      <c r="F41" s="149">
        <v>0</v>
      </c>
    </row>
    <row r="42" spans="1:6" x14ac:dyDescent="0.25">
      <c r="A42" s="50" t="s">
        <v>77</v>
      </c>
      <c r="B42" s="49">
        <v>0</v>
      </c>
      <c r="C42" s="49">
        <v>0</v>
      </c>
      <c r="D42" s="48" t="s">
        <v>78</v>
      </c>
      <c r="E42" s="148">
        <f>SUM(E43:E45)</f>
        <v>5470.02</v>
      </c>
      <c r="F42" s="148">
        <f>SUM(F43:F45)</f>
        <v>952.01</v>
      </c>
    </row>
    <row r="43" spans="1:6" x14ac:dyDescent="0.25">
      <c r="A43" s="50" t="s">
        <v>79</v>
      </c>
      <c r="B43" s="49">
        <v>0</v>
      </c>
      <c r="C43" s="49">
        <v>0</v>
      </c>
      <c r="D43" s="50" t="s">
        <v>80</v>
      </c>
      <c r="E43" s="149">
        <v>5470.02</v>
      </c>
      <c r="F43" s="149">
        <v>952.01</v>
      </c>
    </row>
    <row r="44" spans="1:6" x14ac:dyDescent="0.25">
      <c r="A44" s="50" t="s">
        <v>81</v>
      </c>
      <c r="B44" s="49">
        <v>0</v>
      </c>
      <c r="C44" s="49">
        <v>0</v>
      </c>
      <c r="D44" s="50" t="s">
        <v>82</v>
      </c>
      <c r="E44" s="149">
        <v>0</v>
      </c>
      <c r="F44" s="149">
        <v>0</v>
      </c>
    </row>
    <row r="45" spans="1:6" x14ac:dyDescent="0.25">
      <c r="A45" s="50" t="s">
        <v>83</v>
      </c>
      <c r="B45" s="49">
        <v>0</v>
      </c>
      <c r="C45" s="49">
        <v>0</v>
      </c>
      <c r="D45" s="50" t="s">
        <v>84</v>
      </c>
      <c r="E45" s="149">
        <v>0</v>
      </c>
      <c r="F45" s="149">
        <v>0</v>
      </c>
    </row>
    <row r="46" spans="1:6" x14ac:dyDescent="0.25">
      <c r="A46" s="47"/>
      <c r="B46" s="51"/>
      <c r="C46" s="51"/>
      <c r="D46" s="47"/>
      <c r="E46" s="150"/>
      <c r="F46" s="150"/>
    </row>
    <row r="47" spans="1:6" x14ac:dyDescent="0.25">
      <c r="A47" s="3" t="s">
        <v>85</v>
      </c>
      <c r="B47" s="4">
        <f>B9+B17+B25+B31+B37+B38+B41</f>
        <v>1583961.97</v>
      </c>
      <c r="C47" s="4">
        <f>C9+C17+C25+C31+C37+C38+C41</f>
        <v>531349.97</v>
      </c>
      <c r="D47" s="2" t="s">
        <v>86</v>
      </c>
      <c r="E47" s="4">
        <f>E9+E19+E23+E26+E27+E31+E38+E42</f>
        <v>1037262.8800000002</v>
      </c>
      <c r="F47" s="4">
        <f>F9+F19+F23+F26+F27+F31+F38+F42</f>
        <v>1308263.25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149">
        <v>0</v>
      </c>
      <c r="C50" s="149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149">
        <v>0</v>
      </c>
      <c r="C51" s="149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149">
        <v>4892356.93</v>
      </c>
      <c r="C52" s="149">
        <v>4892356.93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149">
        <v>2280149.79</v>
      </c>
      <c r="C53" s="149">
        <v>2139193.41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149">
        <v>72771</v>
      </c>
      <c r="C54" s="149">
        <v>72771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149">
        <v>-2427128.6</v>
      </c>
      <c r="C55" s="149">
        <v>-2263802.77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149">
        <v>0</v>
      </c>
      <c r="C56" s="149">
        <v>0</v>
      </c>
      <c r="D56" s="47"/>
      <c r="E56" s="51"/>
      <c r="F56" s="51"/>
    </row>
    <row r="57" spans="1:6" x14ac:dyDescent="0.25">
      <c r="A57" s="48" t="s">
        <v>102</v>
      </c>
      <c r="B57" s="149">
        <v>0</v>
      </c>
      <c r="C57" s="149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149">
        <v>0</v>
      </c>
      <c r="C58" s="149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1037262.8800000002</v>
      </c>
      <c r="F59" s="4">
        <f>F47+F57</f>
        <v>1308263.25</v>
      </c>
    </row>
    <row r="60" spans="1:6" x14ac:dyDescent="0.25">
      <c r="A60" s="3" t="s">
        <v>106</v>
      </c>
      <c r="B60" s="4">
        <f>SUM(B50:B58)</f>
        <v>4818149.1199999992</v>
      </c>
      <c r="C60" s="4">
        <f>SUM(C50:C58)</f>
        <v>4840518.57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6402111.0899999989</v>
      </c>
      <c r="C62" s="4">
        <f>SUM(C47+C60)</f>
        <v>5371868.54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148">
        <f>SUM(E64:E66)</f>
        <v>1560119.94</v>
      </c>
      <c r="F63" s="148">
        <f>SUM(F64:F66)</f>
        <v>1560119.94</v>
      </c>
    </row>
    <row r="64" spans="1:6" x14ac:dyDescent="0.25">
      <c r="A64" s="47"/>
      <c r="B64" s="47"/>
      <c r="C64" s="47"/>
      <c r="D64" s="48" t="s">
        <v>110</v>
      </c>
      <c r="E64" s="149">
        <v>1560119.94</v>
      </c>
      <c r="F64" s="149">
        <v>1560119.94</v>
      </c>
    </row>
    <row r="65" spans="1:6" x14ac:dyDescent="0.25">
      <c r="A65" s="47"/>
      <c r="B65" s="47"/>
      <c r="C65" s="47"/>
      <c r="D65" s="52" t="s">
        <v>111</v>
      </c>
      <c r="E65" s="149">
        <v>0</v>
      </c>
      <c r="F65" s="149">
        <v>0</v>
      </c>
    </row>
    <row r="66" spans="1:6" x14ac:dyDescent="0.25">
      <c r="A66" s="47"/>
      <c r="B66" s="47"/>
      <c r="C66" s="47"/>
      <c r="D66" s="48" t="s">
        <v>112</v>
      </c>
      <c r="E66" s="149">
        <v>0</v>
      </c>
      <c r="F66" s="149">
        <v>0</v>
      </c>
    </row>
    <row r="67" spans="1:6" x14ac:dyDescent="0.25">
      <c r="A67" s="47"/>
      <c r="B67" s="47"/>
      <c r="C67" s="47"/>
      <c r="D67" s="47"/>
      <c r="E67" s="150"/>
      <c r="F67" s="150"/>
    </row>
    <row r="68" spans="1:6" x14ac:dyDescent="0.25">
      <c r="A68" s="47"/>
      <c r="B68" s="47"/>
      <c r="C68" s="47"/>
      <c r="D68" s="54" t="s">
        <v>113</v>
      </c>
      <c r="E68" s="148">
        <f>SUM(E69:E73)</f>
        <v>3804728.27</v>
      </c>
      <c r="F68" s="148">
        <f>SUM(F69:F73)</f>
        <v>2503485.35</v>
      </c>
    </row>
    <row r="69" spans="1:6" x14ac:dyDescent="0.25">
      <c r="A69" s="55"/>
      <c r="B69" s="47"/>
      <c r="C69" s="47"/>
      <c r="D69" s="48" t="s">
        <v>114</v>
      </c>
      <c r="E69" s="149">
        <v>1301242.92</v>
      </c>
      <c r="F69" s="149">
        <v>83980.25</v>
      </c>
    </row>
    <row r="70" spans="1:6" x14ac:dyDescent="0.25">
      <c r="A70" s="55"/>
      <c r="B70" s="47"/>
      <c r="C70" s="47"/>
      <c r="D70" s="48" t="s">
        <v>115</v>
      </c>
      <c r="E70" s="149">
        <v>2503485.35</v>
      </c>
      <c r="F70" s="149">
        <v>2419505.1</v>
      </c>
    </row>
    <row r="71" spans="1:6" x14ac:dyDescent="0.25">
      <c r="A71" s="55"/>
      <c r="B71" s="47"/>
      <c r="C71" s="47"/>
      <c r="D71" s="48" t="s">
        <v>116</v>
      </c>
      <c r="E71" s="149">
        <v>0</v>
      </c>
      <c r="F71" s="149">
        <v>0</v>
      </c>
    </row>
    <row r="72" spans="1:6" x14ac:dyDescent="0.25">
      <c r="A72" s="55"/>
      <c r="B72" s="47"/>
      <c r="C72" s="47"/>
      <c r="D72" s="48" t="s">
        <v>117</v>
      </c>
      <c r="E72" s="149">
        <v>0</v>
      </c>
      <c r="F72" s="149">
        <v>0</v>
      </c>
    </row>
    <row r="73" spans="1:6" x14ac:dyDescent="0.25">
      <c r="A73" s="55"/>
      <c r="B73" s="47"/>
      <c r="C73" s="47"/>
      <c r="D73" s="48" t="s">
        <v>118</v>
      </c>
      <c r="E73" s="149">
        <v>0</v>
      </c>
      <c r="F73" s="149">
        <v>0</v>
      </c>
    </row>
    <row r="74" spans="1:6" x14ac:dyDescent="0.25">
      <c r="A74" s="55"/>
      <c r="B74" s="47"/>
      <c r="C74" s="47"/>
      <c r="D74" s="47"/>
      <c r="E74" s="150"/>
      <c r="F74" s="150"/>
    </row>
    <row r="75" spans="1:6" x14ac:dyDescent="0.25">
      <c r="A75" s="55"/>
      <c r="B75" s="47"/>
      <c r="C75" s="47"/>
      <c r="D75" s="54" t="s">
        <v>119</v>
      </c>
      <c r="E75" s="148">
        <f>E76+E77</f>
        <v>0</v>
      </c>
      <c r="F75" s="148">
        <f>F76+F77</f>
        <v>0</v>
      </c>
    </row>
    <row r="76" spans="1:6" x14ac:dyDescent="0.25">
      <c r="A76" s="55"/>
      <c r="B76" s="47"/>
      <c r="C76" s="47"/>
      <c r="D76" s="48" t="s">
        <v>120</v>
      </c>
      <c r="E76" s="149">
        <v>0</v>
      </c>
      <c r="F76" s="149">
        <v>0</v>
      </c>
    </row>
    <row r="77" spans="1:6" x14ac:dyDescent="0.25">
      <c r="A77" s="55"/>
      <c r="B77" s="47"/>
      <c r="C77" s="47"/>
      <c r="D77" s="48" t="s">
        <v>121</v>
      </c>
      <c r="E77" s="149">
        <v>0</v>
      </c>
      <c r="F77" s="1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5364848.21</v>
      </c>
      <c r="F79" s="4">
        <f>F63+F68+F75</f>
        <v>4063605.29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6402111.0899999999</v>
      </c>
      <c r="F81" s="4">
        <f>F59+F79</f>
        <v>5371868.54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8:F38 B59:C62 E42:F42 E9:F9 E19:F19 E23:F23 E27:F27 E31:F31 B9:C49 E50:F63 E78:F81 E67:F68 E74:F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59:C62 E47:F62 E78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88" t="s">
        <v>450</v>
      </c>
      <c r="B1" s="188"/>
      <c r="C1" s="188"/>
      <c r="D1" s="188"/>
      <c r="E1" s="188"/>
      <c r="F1" s="188"/>
      <c r="G1" s="188"/>
    </row>
    <row r="2" spans="1:7" x14ac:dyDescent="0.25">
      <c r="A2" s="132" t="str">
        <f>'Formato 1'!A2</f>
        <v xml:space="preserve"> Sistema para el Desarrollo Integral de la Familia del Municipio de Apaseo el Grande, Gto.</v>
      </c>
      <c r="B2" s="133"/>
      <c r="C2" s="133"/>
      <c r="D2" s="133"/>
      <c r="E2" s="133"/>
      <c r="F2" s="133"/>
      <c r="G2" s="134"/>
    </row>
    <row r="3" spans="1:7" x14ac:dyDescent="0.25">
      <c r="A3" s="135" t="s">
        <v>451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452</v>
      </c>
      <c r="B5" s="136"/>
      <c r="C5" s="136"/>
      <c r="D5" s="136"/>
      <c r="E5" s="136"/>
      <c r="F5" s="136"/>
      <c r="G5" s="137"/>
    </row>
    <row r="6" spans="1:7" x14ac:dyDescent="0.25">
      <c r="A6" s="186" t="s">
        <v>453</v>
      </c>
      <c r="B6" s="38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25">
      <c r="A7" s="187"/>
      <c r="B7" s="72" t="s">
        <v>454</v>
      </c>
      <c r="C7" s="187"/>
      <c r="D7" s="187"/>
      <c r="E7" s="187"/>
      <c r="F7" s="187"/>
      <c r="G7" s="187"/>
    </row>
    <row r="8" spans="1:7" ht="30" x14ac:dyDescent="0.25">
      <c r="A8" s="73" t="s">
        <v>455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237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238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239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456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457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458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459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262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263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460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462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463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464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288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289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292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467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296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9" t="s">
        <v>469</v>
      </c>
      <c r="B1" s="189"/>
      <c r="C1" s="189"/>
      <c r="D1" s="189"/>
      <c r="E1" s="189"/>
      <c r="F1" s="189"/>
      <c r="G1" s="189"/>
    </row>
    <row r="2" spans="1:7" x14ac:dyDescent="0.25">
      <c r="A2" s="132" t="str">
        <f>'Formato 1'!A2</f>
        <v xml:space="preserve"> Sistema para el Desarrollo Integral de la Familia del Municipio de Apaseo el Grande,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470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452</v>
      </c>
      <c r="B5" s="118"/>
      <c r="C5" s="118"/>
      <c r="D5" s="118"/>
      <c r="E5" s="118"/>
      <c r="F5" s="118"/>
      <c r="G5" s="119"/>
    </row>
    <row r="6" spans="1:7" x14ac:dyDescent="0.25">
      <c r="A6" s="190" t="s">
        <v>471</v>
      </c>
      <c r="B6" s="38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25">
      <c r="A7" s="191"/>
      <c r="B7" s="39" t="s">
        <v>454</v>
      </c>
      <c r="C7" s="187"/>
      <c r="D7" s="187"/>
      <c r="E7" s="187"/>
      <c r="F7" s="187"/>
      <c r="G7" s="187"/>
    </row>
    <row r="8" spans="1:7" x14ac:dyDescent="0.25">
      <c r="A8" s="27" t="s">
        <v>472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473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474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475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476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477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478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479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480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481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474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475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479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483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481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484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9" t="s">
        <v>485</v>
      </c>
      <c r="B1" s="189"/>
      <c r="C1" s="189"/>
      <c r="D1" s="189"/>
      <c r="E1" s="189"/>
      <c r="F1" s="189"/>
      <c r="G1" s="189"/>
    </row>
    <row r="2" spans="1:7" x14ac:dyDescent="0.25">
      <c r="A2" s="132" t="str">
        <f>'Formato 1'!A2</f>
        <v xml:space="preserve"> Sistema para el Desarrollo Integral de la Familia del Municipio de Apaseo el Grande,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486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193" t="s">
        <v>453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8">
        <f>+F5+1</f>
        <v>2022</v>
      </c>
    </row>
    <row r="6" spans="1:7" ht="32.25" x14ac:dyDescent="0.25">
      <c r="A6" s="176"/>
      <c r="B6" s="195"/>
      <c r="C6" s="195"/>
      <c r="D6" s="195"/>
      <c r="E6" s="195"/>
      <c r="F6" s="195"/>
      <c r="G6" s="39" t="s">
        <v>487</v>
      </c>
    </row>
    <row r="7" spans="1:7" x14ac:dyDescent="0.25">
      <c r="A7" s="64" t="s">
        <v>455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488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489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491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492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495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496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497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498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499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504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292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505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467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506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92" t="s">
        <v>508</v>
      </c>
      <c r="B39" s="192"/>
      <c r="C39" s="192"/>
      <c r="D39" s="192"/>
      <c r="E39" s="192"/>
      <c r="F39" s="192"/>
      <c r="G39" s="192"/>
    </row>
    <row r="40" spans="1:7" x14ac:dyDescent="0.25">
      <c r="A40" s="192" t="s">
        <v>509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9" t="s">
        <v>510</v>
      </c>
      <c r="B1" s="189"/>
      <c r="C1" s="189"/>
      <c r="D1" s="189"/>
      <c r="E1" s="189"/>
      <c r="F1" s="189"/>
      <c r="G1" s="189"/>
    </row>
    <row r="2" spans="1:7" x14ac:dyDescent="0.25">
      <c r="A2" s="132" t="str">
        <f>'Formato 1'!A2</f>
        <v xml:space="preserve"> Sistema para el Desarrollo Integral de la Familia del Municipio de Apaseo el Grande,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511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196" t="s">
        <v>471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8">
        <v>2022</v>
      </c>
    </row>
    <row r="6" spans="1:7" ht="48.75" customHeight="1" x14ac:dyDescent="0.25">
      <c r="A6" s="197"/>
      <c r="B6" s="195"/>
      <c r="C6" s="195"/>
      <c r="D6" s="195"/>
      <c r="E6" s="195"/>
      <c r="F6" s="195"/>
      <c r="G6" s="39" t="s">
        <v>512</v>
      </c>
    </row>
    <row r="7" spans="1:7" x14ac:dyDescent="0.25">
      <c r="A7" s="27" t="s">
        <v>472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473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474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475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476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477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478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479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473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474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475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476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479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483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481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513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92" t="s">
        <v>508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509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98" t="s">
        <v>514</v>
      </c>
      <c r="B1" s="198"/>
      <c r="C1" s="198"/>
      <c r="D1" s="198"/>
      <c r="E1" s="198"/>
      <c r="F1" s="198"/>
    </row>
    <row r="2" spans="1:6" ht="20.100000000000001" customHeight="1" x14ac:dyDescent="0.25">
      <c r="A2" s="114" t="str">
        <f>'Formato 1'!A2</f>
        <v xml:space="preserve"> Sistema para el Desarrollo Integral de la Familia del Municipio de Apaseo el Grande, Gto.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515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516</v>
      </c>
      <c r="C4" s="125" t="s">
        <v>517</v>
      </c>
      <c r="D4" s="125" t="s">
        <v>518</v>
      </c>
      <c r="E4" s="125" t="s">
        <v>519</v>
      </c>
      <c r="F4" s="125" t="s">
        <v>520</v>
      </c>
    </row>
    <row r="5" spans="1:6" ht="12.75" customHeight="1" x14ac:dyDescent="0.25">
      <c r="A5" s="19" t="s">
        <v>521</v>
      </c>
      <c r="B5" s="55"/>
      <c r="C5" s="55"/>
      <c r="D5" s="55"/>
      <c r="E5" s="55"/>
      <c r="F5" s="55"/>
    </row>
    <row r="6" spans="1:6" ht="30" x14ac:dyDescent="0.25">
      <c r="A6" s="61" t="s">
        <v>522</v>
      </c>
      <c r="B6" s="62"/>
      <c r="C6" s="62"/>
      <c r="D6" s="62"/>
      <c r="E6" s="62"/>
      <c r="F6" s="62"/>
    </row>
    <row r="7" spans="1:6" ht="15" x14ac:dyDescent="0.25">
      <c r="A7" s="61" t="s">
        <v>523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524</v>
      </c>
      <c r="B9" s="47"/>
      <c r="C9" s="47"/>
      <c r="D9" s="47"/>
      <c r="E9" s="47"/>
      <c r="F9" s="47"/>
    </row>
    <row r="10" spans="1:6" ht="15" x14ac:dyDescent="0.25">
      <c r="A10" s="61" t="s">
        <v>525</v>
      </c>
      <c r="B10" s="62"/>
      <c r="C10" s="62"/>
      <c r="D10" s="62"/>
      <c r="E10" s="62"/>
      <c r="F10" s="62"/>
    </row>
    <row r="11" spans="1:6" ht="15" x14ac:dyDescent="0.25">
      <c r="A11" s="83" t="s">
        <v>526</v>
      </c>
      <c r="B11" s="62"/>
      <c r="C11" s="62"/>
      <c r="D11" s="62"/>
      <c r="E11" s="62"/>
      <c r="F11" s="62"/>
    </row>
    <row r="12" spans="1:6" ht="15" x14ac:dyDescent="0.25">
      <c r="A12" s="83" t="s">
        <v>527</v>
      </c>
      <c r="B12" s="62"/>
      <c r="C12" s="62"/>
      <c r="D12" s="62"/>
      <c r="E12" s="62"/>
      <c r="F12" s="62"/>
    </row>
    <row r="13" spans="1:6" ht="15" x14ac:dyDescent="0.25">
      <c r="A13" s="83" t="s">
        <v>528</v>
      </c>
      <c r="B13" s="62"/>
      <c r="C13" s="62"/>
      <c r="D13" s="62"/>
      <c r="E13" s="62"/>
      <c r="F13" s="62"/>
    </row>
    <row r="14" spans="1:6" ht="15" x14ac:dyDescent="0.25">
      <c r="A14" s="61" t="s">
        <v>529</v>
      </c>
      <c r="B14" s="62"/>
      <c r="C14" s="62"/>
      <c r="D14" s="62"/>
      <c r="E14" s="62"/>
      <c r="F14" s="62"/>
    </row>
    <row r="15" spans="1:6" ht="15" x14ac:dyDescent="0.25">
      <c r="A15" s="83" t="s">
        <v>526</v>
      </c>
      <c r="B15" s="62"/>
      <c r="C15" s="62"/>
      <c r="D15" s="62"/>
      <c r="E15" s="62"/>
      <c r="F15" s="62"/>
    </row>
    <row r="16" spans="1:6" ht="15" x14ac:dyDescent="0.25">
      <c r="A16" s="83" t="s">
        <v>527</v>
      </c>
      <c r="B16" s="62"/>
      <c r="C16" s="62"/>
      <c r="D16" s="62"/>
      <c r="E16" s="62"/>
      <c r="F16" s="62"/>
    </row>
    <row r="17" spans="1:6" ht="15" x14ac:dyDescent="0.25">
      <c r="A17" s="83" t="s">
        <v>528</v>
      </c>
      <c r="B17" s="62"/>
      <c r="C17" s="62"/>
      <c r="D17" s="62"/>
      <c r="E17" s="62"/>
      <c r="F17" s="62"/>
    </row>
    <row r="18" spans="1:6" ht="15" x14ac:dyDescent="0.25">
      <c r="A18" s="61" t="s">
        <v>530</v>
      </c>
      <c r="B18" s="126"/>
      <c r="C18" s="62"/>
      <c r="D18" s="62"/>
      <c r="E18" s="62"/>
      <c r="F18" s="62"/>
    </row>
    <row r="19" spans="1:6" ht="15" x14ac:dyDescent="0.25">
      <c r="A19" s="61" t="s">
        <v>531</v>
      </c>
      <c r="B19" s="62"/>
      <c r="C19" s="62"/>
      <c r="D19" s="62"/>
      <c r="E19" s="62"/>
      <c r="F19" s="62"/>
    </row>
    <row r="20" spans="1:6" ht="30" x14ac:dyDescent="0.25">
      <c r="A20" s="61" t="s">
        <v>532</v>
      </c>
      <c r="B20" s="127"/>
      <c r="C20" s="127"/>
      <c r="D20" s="127"/>
      <c r="E20" s="127"/>
      <c r="F20" s="127"/>
    </row>
    <row r="21" spans="1:6" ht="30" x14ac:dyDescent="0.25">
      <c r="A21" s="61" t="s">
        <v>533</v>
      </c>
      <c r="B21" s="127"/>
      <c r="C21" s="127"/>
      <c r="D21" s="127"/>
      <c r="E21" s="127"/>
      <c r="F21" s="127"/>
    </row>
    <row r="22" spans="1:6" ht="30" x14ac:dyDescent="0.25">
      <c r="A22" s="61" t="s">
        <v>534</v>
      </c>
      <c r="B22" s="127"/>
      <c r="C22" s="127"/>
      <c r="D22" s="127"/>
      <c r="E22" s="127"/>
      <c r="F22" s="127"/>
    </row>
    <row r="23" spans="1:6" ht="15" x14ac:dyDescent="0.25">
      <c r="A23" s="61" t="s">
        <v>535</v>
      </c>
      <c r="B23" s="127"/>
      <c r="C23" s="127"/>
      <c r="D23" s="127"/>
      <c r="E23" s="127"/>
      <c r="F23" s="127"/>
    </row>
    <row r="24" spans="1:6" ht="15" x14ac:dyDescent="0.25">
      <c r="A24" s="61" t="s">
        <v>536</v>
      </c>
      <c r="B24" s="128"/>
      <c r="C24" s="62"/>
      <c r="D24" s="62"/>
      <c r="E24" s="62"/>
      <c r="F24" s="62"/>
    </row>
    <row r="25" spans="1:6" ht="15" x14ac:dyDescent="0.25">
      <c r="A25" s="61" t="s">
        <v>537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538</v>
      </c>
      <c r="B27" s="47"/>
      <c r="C27" s="47"/>
      <c r="D27" s="47"/>
      <c r="E27" s="47"/>
      <c r="F27" s="47"/>
    </row>
    <row r="28" spans="1:6" ht="15" x14ac:dyDescent="0.25">
      <c r="A28" s="61" t="s">
        <v>539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540</v>
      </c>
      <c r="B30" s="47"/>
      <c r="C30" s="47"/>
      <c r="D30" s="47"/>
      <c r="E30" s="47"/>
      <c r="F30" s="47"/>
    </row>
    <row r="31" spans="1:6" ht="15" x14ac:dyDescent="0.25">
      <c r="A31" s="61" t="s">
        <v>525</v>
      </c>
      <c r="B31" s="62"/>
      <c r="C31" s="62"/>
      <c r="D31" s="62"/>
      <c r="E31" s="62"/>
      <c r="F31" s="62"/>
    </row>
    <row r="32" spans="1:6" ht="15" x14ac:dyDescent="0.25">
      <c r="A32" s="61" t="s">
        <v>529</v>
      </c>
      <c r="B32" s="62"/>
      <c r="C32" s="62"/>
      <c r="D32" s="62"/>
      <c r="E32" s="62"/>
      <c r="F32" s="62"/>
    </row>
    <row r="33" spans="1:6" ht="15" x14ac:dyDescent="0.25">
      <c r="A33" s="61" t="s">
        <v>541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542</v>
      </c>
      <c r="B35" s="47"/>
      <c r="C35" s="47"/>
      <c r="D35" s="47"/>
      <c r="E35" s="47"/>
      <c r="F35" s="47"/>
    </row>
    <row r="36" spans="1:6" ht="15" x14ac:dyDescent="0.25">
      <c r="A36" s="61" t="s">
        <v>543</v>
      </c>
      <c r="B36" s="62"/>
      <c r="C36" s="62"/>
      <c r="D36" s="62"/>
      <c r="E36" s="62"/>
      <c r="F36" s="62"/>
    </row>
    <row r="37" spans="1:6" ht="15" x14ac:dyDescent="0.25">
      <c r="A37" s="61" t="s">
        <v>544</v>
      </c>
      <c r="B37" s="62"/>
      <c r="C37" s="62"/>
      <c r="D37" s="62"/>
      <c r="E37" s="62"/>
      <c r="F37" s="62"/>
    </row>
    <row r="38" spans="1:6" ht="15" x14ac:dyDescent="0.25">
      <c r="A38" s="61" t="s">
        <v>545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546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547</v>
      </c>
      <c r="B42" s="47"/>
      <c r="C42" s="47"/>
      <c r="D42" s="47"/>
      <c r="E42" s="47"/>
      <c r="F42" s="47"/>
    </row>
    <row r="43" spans="1:6" ht="15" x14ac:dyDescent="0.25">
      <c r="A43" s="61" t="s">
        <v>548</v>
      </c>
      <c r="B43" s="62"/>
      <c r="C43" s="62"/>
      <c r="D43" s="62"/>
      <c r="E43" s="62"/>
      <c r="F43" s="62"/>
    </row>
    <row r="44" spans="1:6" ht="15" x14ac:dyDescent="0.25">
      <c r="A44" s="61" t="s">
        <v>549</v>
      </c>
      <c r="B44" s="62"/>
      <c r="C44" s="62"/>
      <c r="D44" s="62"/>
      <c r="E44" s="62"/>
      <c r="F44" s="62"/>
    </row>
    <row r="45" spans="1:6" ht="15" x14ac:dyDescent="0.25">
      <c r="A45" s="61" t="s">
        <v>550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551</v>
      </c>
      <c r="B47" s="47"/>
      <c r="C47" s="47"/>
      <c r="D47" s="47"/>
      <c r="E47" s="47"/>
      <c r="F47" s="47"/>
    </row>
    <row r="48" spans="1:6" ht="15" x14ac:dyDescent="0.25">
      <c r="A48" s="61" t="s">
        <v>549</v>
      </c>
      <c r="B48" s="127"/>
      <c r="C48" s="127"/>
      <c r="D48" s="127"/>
      <c r="E48" s="127"/>
      <c r="F48" s="127"/>
    </row>
    <row r="49" spans="1:6" ht="15" x14ac:dyDescent="0.25">
      <c r="A49" s="61" t="s">
        <v>550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552</v>
      </c>
      <c r="B51" s="47"/>
      <c r="C51" s="47"/>
      <c r="D51" s="47"/>
      <c r="E51" s="47"/>
      <c r="F51" s="47"/>
    </row>
    <row r="52" spans="1:6" ht="15" x14ac:dyDescent="0.25">
      <c r="A52" s="61" t="s">
        <v>549</v>
      </c>
      <c r="B52" s="62"/>
      <c r="C52" s="62"/>
      <c r="D52" s="62"/>
      <c r="E52" s="62"/>
      <c r="F52" s="62"/>
    </row>
    <row r="53" spans="1:6" ht="15" x14ac:dyDescent="0.25">
      <c r="A53" s="61" t="s">
        <v>550</v>
      </c>
      <c r="B53" s="62"/>
      <c r="C53" s="62"/>
      <c r="D53" s="62"/>
      <c r="E53" s="62"/>
      <c r="F53" s="62"/>
    </row>
    <row r="54" spans="1:6" ht="15" x14ac:dyDescent="0.25">
      <c r="A54" s="61" t="s">
        <v>553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554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549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550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555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556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557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558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559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560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5" t="s">
        <v>124</v>
      </c>
      <c r="B1" s="166"/>
      <c r="C1" s="166"/>
      <c r="D1" s="166"/>
      <c r="E1" s="166"/>
      <c r="F1" s="166"/>
      <c r="G1" s="166"/>
      <c r="H1" s="167"/>
    </row>
    <row r="2" spans="1:8" x14ac:dyDescent="0.25">
      <c r="A2" s="114" t="str">
        <f>'Formato 1'!A2</f>
        <v xml:space="preserve"> Sistema para el Desarrollo Integral de la Familia del Municipio de Apaseo el Grande, Gto.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3'!A4</f>
        <v>del 01 de Enero al 31 de Diciembre de 2023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4">
        <v>1308263.25</v>
      </c>
      <c r="C18" s="112"/>
      <c r="D18" s="112"/>
      <c r="E18" s="112"/>
      <c r="F18" s="4">
        <v>1037262.88</v>
      </c>
      <c r="G18" s="112"/>
      <c r="H18" s="112"/>
    </row>
    <row r="19" spans="1:8" ht="16.5" customHeight="1" x14ac:dyDescent="0.25">
      <c r="A19" s="111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144</v>
      </c>
      <c r="B20" s="4">
        <f t="shared" ref="B20:H20" si="3">B8+B18</f>
        <v>1308263.25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1037262.88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68" t="s">
        <v>154</v>
      </c>
      <c r="B33" s="168"/>
      <c r="C33" s="168"/>
      <c r="D33" s="168"/>
      <c r="E33" s="168"/>
      <c r="F33" s="168"/>
      <c r="G33" s="168"/>
      <c r="H33" s="168"/>
    </row>
    <row r="34" spans="1:8" ht="14.45" customHeight="1" x14ac:dyDescent="0.25">
      <c r="A34" s="168"/>
      <c r="B34" s="168"/>
      <c r="C34" s="168"/>
      <c r="D34" s="168"/>
      <c r="E34" s="168"/>
      <c r="F34" s="168"/>
      <c r="G34" s="168"/>
      <c r="H34" s="168"/>
    </row>
    <row r="35" spans="1:8" ht="14.45" customHeight="1" x14ac:dyDescent="0.25">
      <c r="A35" s="168"/>
      <c r="B35" s="168"/>
      <c r="C35" s="168"/>
      <c r="D35" s="168"/>
      <c r="E35" s="168"/>
      <c r="F35" s="168"/>
      <c r="G35" s="168"/>
      <c r="H35" s="168"/>
    </row>
    <row r="36" spans="1:8" ht="14.45" customHeight="1" x14ac:dyDescent="0.25">
      <c r="A36" s="168"/>
      <c r="B36" s="168"/>
      <c r="C36" s="168"/>
      <c r="D36" s="168"/>
      <c r="E36" s="168"/>
      <c r="F36" s="168"/>
      <c r="G36" s="168"/>
      <c r="H36" s="168"/>
    </row>
    <row r="37" spans="1:8" ht="14.45" customHeight="1" x14ac:dyDescent="0.25">
      <c r="A37" s="168"/>
      <c r="B37" s="168"/>
      <c r="C37" s="168"/>
      <c r="D37" s="168"/>
      <c r="E37" s="168"/>
      <c r="F37" s="168"/>
      <c r="G37" s="168"/>
      <c r="H37" s="168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66" workbookViewId="0">
      <selection activeCell="H26" sqref="H2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9" t="s">
        <v>165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</row>
    <row r="2" spans="1:11" x14ac:dyDescent="0.25">
      <c r="A2" s="114" t="str">
        <f>'Formato 1'!A2</f>
        <v xml:space="preserve"> Sistema para el Desarrollo Integral de la Familia del Municipio de Apaseo el Grande, Gto.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562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33.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563</v>
      </c>
      <c r="J6" s="1" t="s">
        <v>564</v>
      </c>
      <c r="K6" s="1" t="s">
        <v>565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175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176</v>
      </c>
      <c r="B9" s="104">
        <v>44927</v>
      </c>
      <c r="C9" s="104">
        <v>44927</v>
      </c>
      <c r="D9" s="104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177</v>
      </c>
      <c r="B10" s="104">
        <v>44927</v>
      </c>
      <c r="C10" s="104">
        <v>44927</v>
      </c>
      <c r="D10" s="104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178</v>
      </c>
      <c r="B11" s="104">
        <v>44927</v>
      </c>
      <c r="C11" s="104">
        <v>44927</v>
      </c>
      <c r="D11" s="104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179</v>
      </c>
      <c r="B12" s="104">
        <v>44927</v>
      </c>
      <c r="C12" s="104">
        <v>44927</v>
      </c>
      <c r="D12" s="104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180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181</v>
      </c>
      <c r="B15" s="104">
        <v>44927</v>
      </c>
      <c r="C15" s="104">
        <v>44927</v>
      </c>
      <c r="D15" s="104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182</v>
      </c>
      <c r="B16" s="104">
        <v>44927</v>
      </c>
      <c r="C16" s="104">
        <v>44927</v>
      </c>
      <c r="D16" s="104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183</v>
      </c>
      <c r="B17" s="104">
        <v>44927</v>
      </c>
      <c r="C17" s="104">
        <v>44927</v>
      </c>
      <c r="D17" s="104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184</v>
      </c>
      <c r="B18" s="104">
        <v>44927</v>
      </c>
      <c r="C18" s="104">
        <v>44927</v>
      </c>
      <c r="D18" s="104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185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67" zoomScaleNormal="67" workbookViewId="0">
      <selection activeCell="B8" sqref="B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9" t="s">
        <v>186</v>
      </c>
      <c r="B1" s="170"/>
      <c r="C1" s="170"/>
      <c r="D1" s="171"/>
    </row>
    <row r="2" spans="1:4" x14ac:dyDescent="0.25">
      <c r="A2" s="114" t="str">
        <f>'Formato 1'!A2</f>
        <v xml:space="preserve"> Sistema para el Desarrollo Integral de la Familia del Municipio de Apaseo el Grande, Gto.</v>
      </c>
      <c r="B2" s="115"/>
      <c r="C2" s="115"/>
      <c r="D2" s="116"/>
    </row>
    <row r="3" spans="1:4" x14ac:dyDescent="0.25">
      <c r="A3" s="117" t="s">
        <v>187</v>
      </c>
      <c r="B3" s="118"/>
      <c r="C3" s="118"/>
      <c r="D3" s="119"/>
    </row>
    <row r="4" spans="1:4" x14ac:dyDescent="0.25">
      <c r="A4" s="117" t="str">
        <f>'Formato 3'!A4</f>
        <v>del 01 de Enero al 31 de Diciembre de 2023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5">
        <f>SUM(B9:B11)</f>
        <v>17843027.399999999</v>
      </c>
      <c r="C8" s="15">
        <f>SUM(C9:C11)</f>
        <v>18754248.629999999</v>
      </c>
      <c r="D8" s="15">
        <f>SUM(D9:D11)</f>
        <v>18754248.629999999</v>
      </c>
    </row>
    <row r="9" spans="1:4" x14ac:dyDescent="0.25">
      <c r="A9" s="60" t="s">
        <v>192</v>
      </c>
      <c r="B9" s="151">
        <v>17843027.399999999</v>
      </c>
      <c r="C9" s="151">
        <v>18754248.629999999</v>
      </c>
      <c r="D9" s="151">
        <v>18754248.629999999</v>
      </c>
    </row>
    <row r="10" spans="1:4" x14ac:dyDescent="0.25">
      <c r="A10" s="60" t="s">
        <v>193</v>
      </c>
      <c r="B10" s="151">
        <v>0</v>
      </c>
      <c r="C10" s="151">
        <v>0</v>
      </c>
      <c r="D10" s="151">
        <v>0</v>
      </c>
    </row>
    <row r="11" spans="1:4" x14ac:dyDescent="0.25">
      <c r="A11" s="60" t="s">
        <v>194</v>
      </c>
      <c r="B11" s="152">
        <f>B44</f>
        <v>0</v>
      </c>
      <c r="C11" s="152">
        <f>C44</f>
        <v>0</v>
      </c>
      <c r="D11" s="152">
        <f>D44</f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195</v>
      </c>
      <c r="B13" s="15">
        <f>B14+B15</f>
        <v>17843027.399999999</v>
      </c>
      <c r="C13" s="15">
        <f>C14+C15</f>
        <v>17430636.260000002</v>
      </c>
      <c r="D13" s="15">
        <f>D14+D15</f>
        <v>17430636.260000002</v>
      </c>
    </row>
    <row r="14" spans="1:4" x14ac:dyDescent="0.25">
      <c r="A14" s="60" t="s">
        <v>196</v>
      </c>
      <c r="B14" s="151">
        <v>17843027.399999999</v>
      </c>
      <c r="C14" s="151">
        <v>17430636.260000002</v>
      </c>
      <c r="D14" s="151">
        <v>17430636.260000002</v>
      </c>
    </row>
    <row r="15" spans="1:4" x14ac:dyDescent="0.25">
      <c r="A15" s="60" t="s">
        <v>197</v>
      </c>
      <c r="B15" s="151">
        <v>0</v>
      </c>
      <c r="C15" s="151">
        <v>0</v>
      </c>
      <c r="D15" s="151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198</v>
      </c>
      <c r="B17" s="16">
        <v>0</v>
      </c>
      <c r="C17" s="15">
        <f>C18+C19</f>
        <v>0</v>
      </c>
      <c r="D17" s="15">
        <f>D18+D19</f>
        <v>0</v>
      </c>
    </row>
    <row r="18" spans="1:4" x14ac:dyDescent="0.25">
      <c r="A18" s="60" t="s">
        <v>199</v>
      </c>
      <c r="B18" s="17">
        <v>0</v>
      </c>
      <c r="C18" s="49">
        <v>0</v>
      </c>
      <c r="D18" s="49">
        <v>0</v>
      </c>
    </row>
    <row r="19" spans="1:4" x14ac:dyDescent="0.25">
      <c r="A19" s="60" t="s">
        <v>200</v>
      </c>
      <c r="B19" s="17">
        <v>0</v>
      </c>
      <c r="C19" s="49">
        <v>0</v>
      </c>
      <c r="D19" s="49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201</v>
      </c>
      <c r="B21" s="15">
        <f>B8-B13+B17</f>
        <v>0</v>
      </c>
      <c r="C21" s="15">
        <f>C8-C13+C17</f>
        <v>1323612.3699999973</v>
      </c>
      <c r="D21" s="15">
        <f>D8-D13+D17</f>
        <v>1323612.3699999973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202</v>
      </c>
      <c r="B23" s="15">
        <f>B21-B11</f>
        <v>0</v>
      </c>
      <c r="C23" s="15">
        <f>C21-C11</f>
        <v>1323612.3699999973</v>
      </c>
      <c r="D23" s="15">
        <f>D21-D11</f>
        <v>1323612.3699999973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203</v>
      </c>
      <c r="B25" s="15">
        <f>B23-B17</f>
        <v>0</v>
      </c>
      <c r="C25" s="15">
        <f>C23-C17</f>
        <v>1323612.3699999973</v>
      </c>
      <c r="D25" s="15">
        <f>D23-D17</f>
        <v>1323612.3699999973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208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209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210</v>
      </c>
      <c r="B33" s="4">
        <f>B25+B29</f>
        <v>0</v>
      </c>
      <c r="C33" s="4">
        <f>C25+C29</f>
        <v>1323612.3699999973</v>
      </c>
      <c r="D33" s="4">
        <f>D25+D29</f>
        <v>1323612.3699999973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213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214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216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217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98" t="s">
        <v>219</v>
      </c>
      <c r="B48" s="99">
        <f>B9</f>
        <v>17843027.399999999</v>
      </c>
      <c r="C48" s="99">
        <f>C9</f>
        <v>18754248.629999999</v>
      </c>
      <c r="D48" s="99">
        <f>D9</f>
        <v>18754248.629999999</v>
      </c>
    </row>
    <row r="49" spans="1:4" x14ac:dyDescent="0.25">
      <c r="A49" s="22" t="s">
        <v>220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213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216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196</v>
      </c>
      <c r="B53" s="49">
        <f>B14</f>
        <v>17843027.399999999</v>
      </c>
      <c r="C53" s="49">
        <f>C14</f>
        <v>17430636.260000002</v>
      </c>
      <c r="D53" s="49">
        <f>D14</f>
        <v>17430636.260000002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199</v>
      </c>
      <c r="B55" s="23">
        <v>0</v>
      </c>
      <c r="C55" s="49">
        <f>C18</f>
        <v>0</v>
      </c>
      <c r="D55" s="49">
        <f>D18</f>
        <v>0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221</v>
      </c>
      <c r="B57" s="4">
        <f>B48+B49-B53+B55</f>
        <v>0</v>
      </c>
      <c r="C57" s="4">
        <f>C48+C49-C53+C55</f>
        <v>1323612.3699999973</v>
      </c>
      <c r="D57" s="4">
        <f>D48+D49-D53+D55</f>
        <v>1323612.3699999973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222</v>
      </c>
      <c r="B59" s="4">
        <f>B57-B49</f>
        <v>0</v>
      </c>
      <c r="C59" s="4">
        <f>C57-C49</f>
        <v>1323612.3699999973</v>
      </c>
      <c r="D59" s="4">
        <f>D57-D49</f>
        <v>1323612.3699999973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98" t="s">
        <v>193</v>
      </c>
      <c r="B63" s="101">
        <f>B10</f>
        <v>0</v>
      </c>
      <c r="C63" s="101">
        <f>C10</f>
        <v>0</v>
      </c>
      <c r="D63" s="101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214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217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224</v>
      </c>
      <c r="B68" s="97">
        <f>B15</f>
        <v>0</v>
      </c>
      <c r="C68" s="97">
        <f>C15</f>
        <v>0</v>
      </c>
      <c r="D68" s="97">
        <f>D15</f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200</v>
      </c>
      <c r="B70" s="17">
        <v>0</v>
      </c>
      <c r="C70" s="97">
        <f>C19</f>
        <v>0</v>
      </c>
      <c r="D70" s="97">
        <f>D19</f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D8 B29:D33 B37:D44 B48:D59 B63:D74 B12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6" zoomScaleNormal="76" workbookViewId="0">
      <selection activeCell="G41" sqref="G4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9" t="s">
        <v>227</v>
      </c>
      <c r="B1" s="170"/>
      <c r="C1" s="170"/>
      <c r="D1" s="170"/>
      <c r="E1" s="170"/>
      <c r="F1" s="170"/>
      <c r="G1" s="171"/>
    </row>
    <row r="2" spans="1:7" x14ac:dyDescent="0.25">
      <c r="A2" s="114" t="str">
        <f>'Formato 1'!A2</f>
        <v xml:space="preserve"> Sistema para el Desarrollo Integral de la Familia del Municipio de Apaseo el Grande,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228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01 de Enero al 31 de Diciembre de 2023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72" t="s">
        <v>229</v>
      </c>
      <c r="B6" s="174" t="s">
        <v>230</v>
      </c>
      <c r="C6" s="174"/>
      <c r="D6" s="174"/>
      <c r="E6" s="174"/>
      <c r="F6" s="174"/>
      <c r="G6" s="174" t="s">
        <v>231</v>
      </c>
    </row>
    <row r="7" spans="1:7" ht="30" x14ac:dyDescent="0.25">
      <c r="A7" s="173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174"/>
    </row>
    <row r="8" spans="1:7" x14ac:dyDescent="0.25">
      <c r="A8" s="27" t="s">
        <v>236</v>
      </c>
      <c r="B8" s="94"/>
      <c r="C8" s="94"/>
      <c r="D8" s="94"/>
      <c r="E8" s="94"/>
      <c r="F8" s="94"/>
      <c r="G8" s="94"/>
    </row>
    <row r="9" spans="1:7" x14ac:dyDescent="0.25">
      <c r="A9" s="60" t="s">
        <v>237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238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239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4" si="0">F11-B11</f>
        <v>0</v>
      </c>
    </row>
    <row r="12" spans="1:7" x14ac:dyDescent="0.25">
      <c r="A12" s="60" t="s">
        <v>240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60" t="s">
        <v>241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f t="shared" si="0"/>
        <v>0</v>
      </c>
    </row>
    <row r="14" spans="1:7" x14ac:dyDescent="0.25">
      <c r="A14" s="60" t="s">
        <v>242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25">
      <c r="A15" s="60" t="s">
        <v>243</v>
      </c>
      <c r="B15" s="153">
        <v>2423164.0099999998</v>
      </c>
      <c r="C15" s="153">
        <v>-221865.73</v>
      </c>
      <c r="D15" s="154">
        <v>2201298.2799999998</v>
      </c>
      <c r="E15" s="153">
        <v>2005595.12</v>
      </c>
      <c r="F15" s="153">
        <v>2005595.12</v>
      </c>
      <c r="G15" s="154">
        <v>-417568.88999999966</v>
      </c>
    </row>
    <row r="16" spans="1:7" x14ac:dyDescent="0.25">
      <c r="A16" s="95" t="s">
        <v>244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80" t="s">
        <v>245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80" t="s">
        <v>246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25">
      <c r="A19" s="80" t="s">
        <v>247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80" t="s">
        <v>248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80" t="s">
        <v>249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80" t="s">
        <v>250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80" t="s">
        <v>251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80" t="s">
        <v>252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80" t="s">
        <v>253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80" t="s">
        <v>254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80" t="s">
        <v>255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256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80" t="s">
        <v>257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80" t="s">
        <v>258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3" si="4">F30-B30</f>
        <v>0</v>
      </c>
    </row>
    <row r="31" spans="1:7" x14ac:dyDescent="0.25">
      <c r="A31" s="80" t="s">
        <v>259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80" t="s">
        <v>260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80" t="s">
        <v>261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60" t="s">
        <v>262</v>
      </c>
      <c r="B34" s="153">
        <v>15419863.390000001</v>
      </c>
      <c r="C34" s="153">
        <v>1338208.07</v>
      </c>
      <c r="D34" s="154">
        <v>16758071.460000001</v>
      </c>
      <c r="E34" s="153">
        <v>16748653.51</v>
      </c>
      <c r="F34" s="153">
        <v>16748653.51</v>
      </c>
      <c r="G34" s="154">
        <v>1328790.1199999992</v>
      </c>
    </row>
    <row r="35" spans="1:7" ht="14.45" customHeight="1" x14ac:dyDescent="0.25">
      <c r="A35" s="60" t="s">
        <v>263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265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266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267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268</v>
      </c>
      <c r="B41" s="4">
        <f t="shared" ref="B41:G41" si="7">SUM(B9,B10,B11,B12,B13,B14,B15,B16,B28,B34,B35,B37)</f>
        <v>17843027.399999999</v>
      </c>
      <c r="C41" s="4">
        <f t="shared" si="7"/>
        <v>1116342.3400000001</v>
      </c>
      <c r="D41" s="4">
        <f t="shared" si="7"/>
        <v>18959369.740000002</v>
      </c>
      <c r="E41" s="4">
        <f t="shared" si="7"/>
        <v>18754248.629999999</v>
      </c>
      <c r="F41" s="4">
        <f t="shared" si="7"/>
        <v>18754248.629999999</v>
      </c>
      <c r="G41" s="4">
        <f t="shared" si="7"/>
        <v>911221.22999999952</v>
      </c>
    </row>
    <row r="42" spans="1:7" x14ac:dyDescent="0.25">
      <c r="A42" s="3" t="s">
        <v>269</v>
      </c>
      <c r="B42" s="96"/>
      <c r="C42" s="96"/>
      <c r="D42" s="96"/>
      <c r="E42" s="96"/>
      <c r="F42" s="96"/>
      <c r="G42" s="4">
        <f>IF(G41&gt;0,G41,0)</f>
        <v>911221.22999999952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270</v>
      </c>
      <c r="B44" s="51"/>
      <c r="C44" s="51"/>
      <c r="D44" s="51"/>
      <c r="E44" s="51"/>
      <c r="F44" s="51"/>
      <c r="G44" s="51"/>
    </row>
    <row r="45" spans="1:7" x14ac:dyDescent="0.25">
      <c r="A45" s="60" t="s">
        <v>271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83" t="s">
        <v>272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273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25">
      <c r="A48" s="83" t="s">
        <v>274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x14ac:dyDescent="0.25">
      <c r="A49" s="83" t="s">
        <v>275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83" t="s">
        <v>276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83" t="s">
        <v>277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x14ac:dyDescent="0.25">
      <c r="A52" s="84" t="s">
        <v>278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80" t="s">
        <v>279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280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4" t="s">
        <v>281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282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3" t="s">
        <v>283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284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285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3" t="s">
        <v>286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287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288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289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290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291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60" t="s">
        <v>292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293</v>
      </c>
      <c r="B70" s="4">
        <f t="shared" ref="B70:G70" si="16">B41+B65+B67</f>
        <v>17843027.399999999</v>
      </c>
      <c r="C70" s="4">
        <f t="shared" si="16"/>
        <v>1116342.3400000001</v>
      </c>
      <c r="D70" s="4">
        <f t="shared" si="16"/>
        <v>18959369.740000002</v>
      </c>
      <c r="E70" s="4">
        <f t="shared" si="16"/>
        <v>18754248.629999999</v>
      </c>
      <c r="F70" s="4">
        <f t="shared" si="16"/>
        <v>18754248.629999999</v>
      </c>
      <c r="G70" s="4">
        <f t="shared" si="16"/>
        <v>911221.22999999952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294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295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296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297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3" zoomScale="85" zoomScaleNormal="85" workbookViewId="0">
      <selection activeCell="B74" sqref="B74:G7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7" t="s">
        <v>298</v>
      </c>
      <c r="B1" s="170"/>
      <c r="C1" s="170"/>
      <c r="D1" s="170"/>
      <c r="E1" s="170"/>
      <c r="F1" s="170"/>
      <c r="G1" s="171"/>
    </row>
    <row r="2" spans="1:7" x14ac:dyDescent="0.25">
      <c r="A2" s="129" t="str">
        <f>'Formato 1'!A2</f>
        <v xml:space="preserve"> Sistema para el Desarrollo Integral de la Familia del Municipio de Apaseo el Grande, Gto.</v>
      </c>
      <c r="B2" s="129"/>
      <c r="C2" s="129"/>
      <c r="D2" s="129"/>
      <c r="E2" s="129"/>
      <c r="F2" s="129"/>
      <c r="G2" s="129"/>
    </row>
    <row r="3" spans="1:7" x14ac:dyDescent="0.25">
      <c r="A3" s="130" t="s">
        <v>299</v>
      </c>
      <c r="B3" s="130"/>
      <c r="C3" s="130"/>
      <c r="D3" s="130"/>
      <c r="E3" s="130"/>
      <c r="F3" s="130"/>
      <c r="G3" s="130"/>
    </row>
    <row r="4" spans="1:7" x14ac:dyDescent="0.25">
      <c r="A4" s="130" t="s">
        <v>300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01 de Enero al 31 de Diciembre de 2023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175" t="s">
        <v>6</v>
      </c>
      <c r="B7" s="175" t="s">
        <v>301</v>
      </c>
      <c r="C7" s="175"/>
      <c r="D7" s="175"/>
      <c r="E7" s="175"/>
      <c r="F7" s="175"/>
      <c r="G7" s="176" t="s">
        <v>302</v>
      </c>
    </row>
    <row r="8" spans="1:7" ht="30" x14ac:dyDescent="0.25">
      <c r="A8" s="175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175"/>
    </row>
    <row r="9" spans="1:7" x14ac:dyDescent="0.25">
      <c r="A9" s="28" t="s">
        <v>307</v>
      </c>
      <c r="B9" s="86">
        <f t="shared" ref="B9:G9" si="0">SUM(B10,B18,B28,B38,B48,B58,B62,B71,B75)</f>
        <v>17843027.399999999</v>
      </c>
      <c r="C9" s="86">
        <f t="shared" si="0"/>
        <v>1116342.3400000001</v>
      </c>
      <c r="D9" s="86">
        <f t="shared" si="0"/>
        <v>18959369.739999998</v>
      </c>
      <c r="E9" s="86">
        <f t="shared" si="0"/>
        <v>17430636.260000002</v>
      </c>
      <c r="F9" s="86">
        <f t="shared" si="0"/>
        <v>17430636.260000002</v>
      </c>
      <c r="G9" s="86">
        <f t="shared" si="0"/>
        <v>1528733.4799999993</v>
      </c>
    </row>
    <row r="10" spans="1:7" x14ac:dyDescent="0.25">
      <c r="A10" s="87" t="s">
        <v>308</v>
      </c>
      <c r="B10" s="86">
        <f t="shared" ref="B10:G10" si="1">SUM(B11:B17)</f>
        <v>15070582.77</v>
      </c>
      <c r="C10" s="86">
        <f t="shared" si="1"/>
        <v>511387.70999999996</v>
      </c>
      <c r="D10" s="86">
        <f t="shared" si="1"/>
        <v>15581970.48</v>
      </c>
      <c r="E10" s="86">
        <f t="shared" si="1"/>
        <v>14162357.99</v>
      </c>
      <c r="F10" s="86">
        <f t="shared" si="1"/>
        <v>14162357.99</v>
      </c>
      <c r="G10" s="86">
        <f t="shared" si="1"/>
        <v>1419612.4899999993</v>
      </c>
    </row>
    <row r="11" spans="1:7" x14ac:dyDescent="0.25">
      <c r="A11" s="88" t="s">
        <v>309</v>
      </c>
      <c r="B11" s="156">
        <v>8417294.7899999991</v>
      </c>
      <c r="C11" s="156">
        <v>-409681.34</v>
      </c>
      <c r="D11" s="155">
        <f>B11+C11</f>
        <v>8007613.4499999993</v>
      </c>
      <c r="E11" s="156">
        <v>7185152.21</v>
      </c>
      <c r="F11" s="156">
        <v>7185152.21</v>
      </c>
      <c r="G11" s="155">
        <f>D11-E11</f>
        <v>822461.23999999929</v>
      </c>
    </row>
    <row r="12" spans="1:7" x14ac:dyDescent="0.25">
      <c r="A12" s="88" t="s">
        <v>310</v>
      </c>
      <c r="B12" s="156">
        <v>521267.65</v>
      </c>
      <c r="C12" s="156">
        <v>627624.65</v>
      </c>
      <c r="D12" s="155">
        <f t="shared" ref="D12:D17" si="2">B12+C12</f>
        <v>1148892.3</v>
      </c>
      <c r="E12" s="156">
        <v>1109623.44</v>
      </c>
      <c r="F12" s="156">
        <v>1109623.44</v>
      </c>
      <c r="G12" s="155">
        <f t="shared" ref="G12:G17" si="3">D12-E12</f>
        <v>39268.860000000102</v>
      </c>
    </row>
    <row r="13" spans="1:7" x14ac:dyDescent="0.25">
      <c r="A13" s="88" t="s">
        <v>311</v>
      </c>
      <c r="B13" s="156">
        <v>1307040.92</v>
      </c>
      <c r="C13" s="156">
        <v>-31415.5</v>
      </c>
      <c r="D13" s="155">
        <f t="shared" si="2"/>
        <v>1275625.42</v>
      </c>
      <c r="E13" s="156">
        <v>1220367.53</v>
      </c>
      <c r="F13" s="156">
        <v>1220367.53</v>
      </c>
      <c r="G13" s="155">
        <f t="shared" si="3"/>
        <v>55257.889999999898</v>
      </c>
    </row>
    <row r="14" spans="1:7" x14ac:dyDescent="0.25">
      <c r="A14" s="88" t="s">
        <v>312</v>
      </c>
      <c r="B14" s="156">
        <v>1930806.9</v>
      </c>
      <c r="C14" s="156">
        <v>-52532.22</v>
      </c>
      <c r="D14" s="155">
        <f t="shared" si="2"/>
        <v>1878274.68</v>
      </c>
      <c r="E14" s="156">
        <v>1731866.22</v>
      </c>
      <c r="F14" s="156">
        <v>1731866.22</v>
      </c>
      <c r="G14" s="155">
        <f t="shared" si="3"/>
        <v>146408.45999999996</v>
      </c>
    </row>
    <row r="15" spans="1:7" x14ac:dyDescent="0.25">
      <c r="A15" s="88" t="s">
        <v>313</v>
      </c>
      <c r="B15" s="156">
        <v>2894172.51</v>
      </c>
      <c r="C15" s="156">
        <v>377392.12</v>
      </c>
      <c r="D15" s="155">
        <f t="shared" si="2"/>
        <v>3271564.63</v>
      </c>
      <c r="E15" s="156">
        <v>2915348.59</v>
      </c>
      <c r="F15" s="156">
        <v>2915348.59</v>
      </c>
      <c r="G15" s="155">
        <f t="shared" si="3"/>
        <v>356216.04000000004</v>
      </c>
    </row>
    <row r="16" spans="1:7" x14ac:dyDescent="0.25">
      <c r="A16" s="88" t="s">
        <v>314</v>
      </c>
      <c r="B16" s="155">
        <v>0</v>
      </c>
      <c r="C16" s="155">
        <v>0</v>
      </c>
      <c r="D16" s="155">
        <f t="shared" si="2"/>
        <v>0</v>
      </c>
      <c r="E16" s="155">
        <v>0</v>
      </c>
      <c r="F16" s="155">
        <v>0</v>
      </c>
      <c r="G16" s="155">
        <f t="shared" si="3"/>
        <v>0</v>
      </c>
    </row>
    <row r="17" spans="1:7" x14ac:dyDescent="0.25">
      <c r="A17" s="88" t="s">
        <v>315</v>
      </c>
      <c r="B17" s="155">
        <v>0</v>
      </c>
      <c r="C17" s="155">
        <v>0</v>
      </c>
      <c r="D17" s="155">
        <f t="shared" si="2"/>
        <v>0</v>
      </c>
      <c r="E17" s="155">
        <v>0</v>
      </c>
      <c r="F17" s="155">
        <v>0</v>
      </c>
      <c r="G17" s="155">
        <f t="shared" si="3"/>
        <v>0</v>
      </c>
    </row>
    <row r="18" spans="1:7" x14ac:dyDescent="0.25">
      <c r="A18" s="87" t="s">
        <v>316</v>
      </c>
      <c r="B18" s="86">
        <f t="shared" ref="B18:G18" si="4">SUM(B19:B27)</f>
        <v>1045807.4500000001</v>
      </c>
      <c r="C18" s="86">
        <f t="shared" si="4"/>
        <v>124764.32999999999</v>
      </c>
      <c r="D18" s="86">
        <f t="shared" si="4"/>
        <v>1170571.78</v>
      </c>
      <c r="E18" s="86">
        <f t="shared" si="4"/>
        <v>1100336.3999999999</v>
      </c>
      <c r="F18" s="86">
        <f t="shared" si="4"/>
        <v>1100336.3999999999</v>
      </c>
      <c r="G18" s="86">
        <f t="shared" si="4"/>
        <v>70235.380000000063</v>
      </c>
    </row>
    <row r="19" spans="1:7" x14ac:dyDescent="0.25">
      <c r="A19" s="88" t="s">
        <v>317</v>
      </c>
      <c r="B19" s="156">
        <v>207294.39</v>
      </c>
      <c r="C19" s="156">
        <v>-60404.11</v>
      </c>
      <c r="D19" s="155">
        <f t="shared" ref="D19:D27" si="5">B19+C19</f>
        <v>146890.28000000003</v>
      </c>
      <c r="E19" s="156">
        <v>125353.79</v>
      </c>
      <c r="F19" s="156">
        <v>125353.79</v>
      </c>
      <c r="G19" s="155">
        <f t="shared" ref="G19:G27" si="6">D19-E19</f>
        <v>21536.490000000034</v>
      </c>
    </row>
    <row r="20" spans="1:7" x14ac:dyDescent="0.25">
      <c r="A20" s="88" t="s">
        <v>318</v>
      </c>
      <c r="B20" s="156">
        <v>213136</v>
      </c>
      <c r="C20" s="156">
        <v>50080.65</v>
      </c>
      <c r="D20" s="155">
        <f t="shared" si="5"/>
        <v>263216.65000000002</v>
      </c>
      <c r="E20" s="156">
        <v>260098.19</v>
      </c>
      <c r="F20" s="156">
        <v>260098.19</v>
      </c>
      <c r="G20" s="155">
        <f t="shared" si="6"/>
        <v>3118.460000000021</v>
      </c>
    </row>
    <row r="21" spans="1:7" x14ac:dyDescent="0.25">
      <c r="A21" s="88" t="s">
        <v>319</v>
      </c>
      <c r="B21" s="155">
        <v>0</v>
      </c>
      <c r="C21" s="155">
        <v>0</v>
      </c>
      <c r="D21" s="155">
        <f t="shared" si="5"/>
        <v>0</v>
      </c>
      <c r="E21" s="155">
        <v>0</v>
      </c>
      <c r="F21" s="155">
        <v>0</v>
      </c>
      <c r="G21" s="155">
        <f t="shared" si="6"/>
        <v>0</v>
      </c>
    </row>
    <row r="22" spans="1:7" x14ac:dyDescent="0.25">
      <c r="A22" s="88" t="s">
        <v>320</v>
      </c>
      <c r="B22" s="156">
        <v>21459.84</v>
      </c>
      <c r="C22" s="156">
        <v>32819.43</v>
      </c>
      <c r="D22" s="155">
        <f t="shared" si="5"/>
        <v>54279.270000000004</v>
      </c>
      <c r="E22" s="156">
        <v>48942.63</v>
      </c>
      <c r="F22" s="156">
        <v>48942.63</v>
      </c>
      <c r="G22" s="155">
        <f t="shared" si="6"/>
        <v>5336.6400000000067</v>
      </c>
    </row>
    <row r="23" spans="1:7" x14ac:dyDescent="0.25">
      <c r="A23" s="88" t="s">
        <v>321</v>
      </c>
      <c r="B23" s="156">
        <v>46314.75</v>
      </c>
      <c r="C23" s="156">
        <v>-13336.77</v>
      </c>
      <c r="D23" s="155">
        <f t="shared" si="5"/>
        <v>32977.979999999996</v>
      </c>
      <c r="E23" s="156">
        <v>23179.99</v>
      </c>
      <c r="F23" s="156">
        <v>23179.99</v>
      </c>
      <c r="G23" s="155">
        <f t="shared" si="6"/>
        <v>9797.9899999999943</v>
      </c>
    </row>
    <row r="24" spans="1:7" x14ac:dyDescent="0.25">
      <c r="A24" s="88" t="s">
        <v>322</v>
      </c>
      <c r="B24" s="156">
        <v>469170.37</v>
      </c>
      <c r="C24" s="156">
        <v>98039.9</v>
      </c>
      <c r="D24" s="155">
        <f t="shared" si="5"/>
        <v>567210.27</v>
      </c>
      <c r="E24" s="156">
        <v>545065.14</v>
      </c>
      <c r="F24" s="156">
        <v>545065.14</v>
      </c>
      <c r="G24" s="155">
        <f t="shared" si="6"/>
        <v>22145.130000000005</v>
      </c>
    </row>
    <row r="25" spans="1:7" x14ac:dyDescent="0.25">
      <c r="A25" s="88" t="s">
        <v>323</v>
      </c>
      <c r="B25" s="156">
        <v>2775</v>
      </c>
      <c r="C25" s="156">
        <v>4155.8999999999996</v>
      </c>
      <c r="D25" s="155">
        <f t="shared" si="5"/>
        <v>6930.9</v>
      </c>
      <c r="E25" s="156">
        <v>6723.39</v>
      </c>
      <c r="F25" s="156">
        <v>6723.39</v>
      </c>
      <c r="G25" s="155">
        <f t="shared" si="6"/>
        <v>207.50999999999931</v>
      </c>
    </row>
    <row r="26" spans="1:7" x14ac:dyDescent="0.25">
      <c r="A26" s="88" t="s">
        <v>324</v>
      </c>
      <c r="B26" s="155">
        <v>0</v>
      </c>
      <c r="C26" s="155">
        <v>0</v>
      </c>
      <c r="D26" s="155">
        <f t="shared" si="5"/>
        <v>0</v>
      </c>
      <c r="E26" s="155">
        <v>0</v>
      </c>
      <c r="F26" s="155">
        <v>0</v>
      </c>
      <c r="G26" s="155">
        <f t="shared" si="6"/>
        <v>0</v>
      </c>
    </row>
    <row r="27" spans="1:7" x14ac:dyDescent="0.25">
      <c r="A27" s="88" t="s">
        <v>325</v>
      </c>
      <c r="B27" s="156">
        <v>85657.1</v>
      </c>
      <c r="C27" s="156">
        <v>13409.33</v>
      </c>
      <c r="D27" s="155">
        <f t="shared" si="5"/>
        <v>99066.430000000008</v>
      </c>
      <c r="E27" s="156">
        <v>90973.27</v>
      </c>
      <c r="F27" s="156">
        <v>90973.27</v>
      </c>
      <c r="G27" s="155">
        <f t="shared" si="6"/>
        <v>8093.1600000000035</v>
      </c>
    </row>
    <row r="28" spans="1:7" x14ac:dyDescent="0.25">
      <c r="A28" s="87" t="s">
        <v>326</v>
      </c>
      <c r="B28" s="86">
        <f t="shared" ref="B28:G28" si="7">SUM(B29:B37)</f>
        <v>863631.35999999999</v>
      </c>
      <c r="C28" s="86">
        <f t="shared" si="7"/>
        <v>166306.80000000002</v>
      </c>
      <c r="D28" s="86">
        <f t="shared" si="7"/>
        <v>1029938.1599999999</v>
      </c>
      <c r="E28" s="86">
        <f t="shared" si="7"/>
        <v>991638.47</v>
      </c>
      <c r="F28" s="86">
        <f t="shared" si="7"/>
        <v>991638.47</v>
      </c>
      <c r="G28" s="86">
        <f t="shared" si="7"/>
        <v>38299.690000000046</v>
      </c>
    </row>
    <row r="29" spans="1:7" x14ac:dyDescent="0.25">
      <c r="A29" s="88" t="s">
        <v>327</v>
      </c>
      <c r="B29" s="156">
        <v>142898.56</v>
      </c>
      <c r="C29" s="156">
        <v>-10377.74</v>
      </c>
      <c r="D29" s="155">
        <f t="shared" ref="D29:D37" si="8">B29+C29</f>
        <v>132520.82</v>
      </c>
      <c r="E29" s="156">
        <v>129248.02</v>
      </c>
      <c r="F29" s="156">
        <v>129248.02</v>
      </c>
      <c r="G29" s="155">
        <f t="shared" ref="G29:G37" si="9">D29-E29</f>
        <v>3272.8000000000029</v>
      </c>
    </row>
    <row r="30" spans="1:7" x14ac:dyDescent="0.25">
      <c r="A30" s="88" t="s">
        <v>328</v>
      </c>
      <c r="B30" s="156">
        <v>48550</v>
      </c>
      <c r="C30" s="156">
        <v>-7670</v>
      </c>
      <c r="D30" s="155">
        <f t="shared" si="8"/>
        <v>40880</v>
      </c>
      <c r="E30" s="156">
        <v>36830</v>
      </c>
      <c r="F30" s="156">
        <v>36830</v>
      </c>
      <c r="G30" s="155">
        <f t="shared" si="9"/>
        <v>4050</v>
      </c>
    </row>
    <row r="31" spans="1:7" x14ac:dyDescent="0.25">
      <c r="A31" s="88" t="s">
        <v>329</v>
      </c>
      <c r="B31" s="156">
        <v>0</v>
      </c>
      <c r="C31" s="156">
        <v>47510</v>
      </c>
      <c r="D31" s="155">
        <f t="shared" si="8"/>
        <v>47510</v>
      </c>
      <c r="E31" s="156">
        <v>47190</v>
      </c>
      <c r="F31" s="156">
        <v>47190</v>
      </c>
      <c r="G31" s="155">
        <f t="shared" si="9"/>
        <v>320</v>
      </c>
    </row>
    <row r="32" spans="1:7" x14ac:dyDescent="0.25">
      <c r="A32" s="88" t="s">
        <v>330</v>
      </c>
      <c r="B32" s="156">
        <v>116509.37</v>
      </c>
      <c r="C32" s="156">
        <v>-33731.31</v>
      </c>
      <c r="D32" s="155">
        <f t="shared" si="8"/>
        <v>82778.06</v>
      </c>
      <c r="E32" s="156">
        <v>82778.06</v>
      </c>
      <c r="F32" s="156">
        <v>82778.06</v>
      </c>
      <c r="G32" s="155">
        <f t="shared" si="9"/>
        <v>0</v>
      </c>
    </row>
    <row r="33" spans="1:7" ht="14.45" customHeight="1" x14ac:dyDescent="0.25">
      <c r="A33" s="88" t="s">
        <v>331</v>
      </c>
      <c r="B33" s="156">
        <v>32657.1</v>
      </c>
      <c r="C33" s="156">
        <v>76019.63</v>
      </c>
      <c r="D33" s="155">
        <f t="shared" si="8"/>
        <v>108676.73000000001</v>
      </c>
      <c r="E33" s="156">
        <v>108354.87</v>
      </c>
      <c r="F33" s="156">
        <v>108354.87</v>
      </c>
      <c r="G33" s="155">
        <f t="shared" si="9"/>
        <v>321.86000000001513</v>
      </c>
    </row>
    <row r="34" spans="1:7" ht="14.45" customHeight="1" x14ac:dyDescent="0.25">
      <c r="A34" s="88" t="s">
        <v>332</v>
      </c>
      <c r="B34" s="155">
        <v>0</v>
      </c>
      <c r="C34" s="155">
        <v>0</v>
      </c>
      <c r="D34" s="155">
        <f t="shared" si="8"/>
        <v>0</v>
      </c>
      <c r="E34" s="155">
        <v>0</v>
      </c>
      <c r="F34" s="155">
        <v>0</v>
      </c>
      <c r="G34" s="155">
        <f t="shared" si="9"/>
        <v>0</v>
      </c>
    </row>
    <row r="35" spans="1:7" ht="14.45" customHeight="1" x14ac:dyDescent="0.25">
      <c r="A35" s="88" t="s">
        <v>333</v>
      </c>
      <c r="B35" s="156">
        <v>29431.26</v>
      </c>
      <c r="C35" s="156">
        <v>-6197.44</v>
      </c>
      <c r="D35" s="155">
        <f t="shared" si="8"/>
        <v>23233.82</v>
      </c>
      <c r="E35" s="156">
        <v>23233.82</v>
      </c>
      <c r="F35" s="156">
        <v>23233.82</v>
      </c>
      <c r="G35" s="155">
        <f t="shared" si="9"/>
        <v>0</v>
      </c>
    </row>
    <row r="36" spans="1:7" ht="14.45" customHeight="1" x14ac:dyDescent="0.25">
      <c r="A36" s="88" t="s">
        <v>334</v>
      </c>
      <c r="B36" s="156">
        <v>138039.54</v>
      </c>
      <c r="C36" s="156">
        <v>110428.49</v>
      </c>
      <c r="D36" s="155">
        <f t="shared" si="8"/>
        <v>248468.03000000003</v>
      </c>
      <c r="E36" s="156">
        <v>247884.7</v>
      </c>
      <c r="F36" s="156">
        <v>247884.7</v>
      </c>
      <c r="G36" s="155">
        <f t="shared" si="9"/>
        <v>583.3300000000163</v>
      </c>
    </row>
    <row r="37" spans="1:7" ht="14.45" customHeight="1" x14ac:dyDescent="0.25">
      <c r="A37" s="88" t="s">
        <v>335</v>
      </c>
      <c r="B37" s="156">
        <v>355545.53</v>
      </c>
      <c r="C37" s="156">
        <v>-9674.83</v>
      </c>
      <c r="D37" s="155">
        <f t="shared" si="8"/>
        <v>345870.7</v>
      </c>
      <c r="E37" s="156">
        <v>316119</v>
      </c>
      <c r="F37" s="156">
        <v>316119</v>
      </c>
      <c r="G37" s="155">
        <f t="shared" si="9"/>
        <v>29751.700000000012</v>
      </c>
    </row>
    <row r="38" spans="1:7" x14ac:dyDescent="0.25">
      <c r="A38" s="87" t="s">
        <v>336</v>
      </c>
      <c r="B38" s="86">
        <f t="shared" ref="B38:G38" si="10">SUM(B39:B47)</f>
        <v>477165.98</v>
      </c>
      <c r="C38" s="86">
        <f t="shared" si="10"/>
        <v>-33238.86</v>
      </c>
      <c r="D38" s="86">
        <f t="shared" si="10"/>
        <v>443927.12</v>
      </c>
      <c r="E38" s="86">
        <f t="shared" si="10"/>
        <v>443341.2</v>
      </c>
      <c r="F38" s="86">
        <f t="shared" si="10"/>
        <v>443341.2</v>
      </c>
      <c r="G38" s="86">
        <f t="shared" si="10"/>
        <v>585.9199999999837</v>
      </c>
    </row>
    <row r="39" spans="1:7" x14ac:dyDescent="0.25">
      <c r="A39" s="88" t="s">
        <v>337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f>D39-E39</f>
        <v>0</v>
      </c>
    </row>
    <row r="40" spans="1:7" x14ac:dyDescent="0.25">
      <c r="A40" s="88" t="s">
        <v>338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f t="shared" ref="G40:G47" si="11">D40-E40</f>
        <v>0</v>
      </c>
    </row>
    <row r="41" spans="1:7" x14ac:dyDescent="0.25">
      <c r="A41" s="88" t="s">
        <v>339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f t="shared" si="11"/>
        <v>0</v>
      </c>
    </row>
    <row r="42" spans="1:7" x14ac:dyDescent="0.25">
      <c r="A42" s="88" t="s">
        <v>340</v>
      </c>
      <c r="B42" s="156">
        <v>477165.98</v>
      </c>
      <c r="C42" s="156">
        <v>-33238.86</v>
      </c>
      <c r="D42" s="155">
        <f t="shared" ref="D42" si="12">B42+C42</f>
        <v>443927.12</v>
      </c>
      <c r="E42" s="156">
        <v>443341.2</v>
      </c>
      <c r="F42" s="156">
        <v>443341.2</v>
      </c>
      <c r="G42" s="155">
        <f t="shared" si="11"/>
        <v>585.9199999999837</v>
      </c>
    </row>
    <row r="43" spans="1:7" x14ac:dyDescent="0.25">
      <c r="A43" s="88" t="s">
        <v>341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77">
        <f t="shared" si="11"/>
        <v>0</v>
      </c>
    </row>
    <row r="44" spans="1:7" x14ac:dyDescent="0.25">
      <c r="A44" s="88" t="s">
        <v>342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f t="shared" si="11"/>
        <v>0</v>
      </c>
    </row>
    <row r="45" spans="1:7" x14ac:dyDescent="0.25">
      <c r="A45" s="88" t="s">
        <v>343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f t="shared" si="11"/>
        <v>0</v>
      </c>
    </row>
    <row r="46" spans="1:7" x14ac:dyDescent="0.25">
      <c r="A46" s="88" t="s">
        <v>344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f t="shared" si="11"/>
        <v>0</v>
      </c>
    </row>
    <row r="47" spans="1:7" x14ac:dyDescent="0.25">
      <c r="A47" s="88" t="s">
        <v>345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f t="shared" si="11"/>
        <v>0</v>
      </c>
    </row>
    <row r="48" spans="1:7" x14ac:dyDescent="0.25">
      <c r="A48" s="87" t="s">
        <v>346</v>
      </c>
      <c r="B48" s="86">
        <f t="shared" ref="B48:G48" si="13">SUM(B49:B57)</f>
        <v>0</v>
      </c>
      <c r="C48" s="86">
        <f t="shared" si="13"/>
        <v>140956.38</v>
      </c>
      <c r="D48" s="86">
        <f t="shared" si="13"/>
        <v>140956.38</v>
      </c>
      <c r="E48" s="86">
        <f t="shared" si="13"/>
        <v>140956.38</v>
      </c>
      <c r="F48" s="86">
        <f t="shared" si="13"/>
        <v>140956.38</v>
      </c>
      <c r="G48" s="86">
        <f t="shared" si="13"/>
        <v>0</v>
      </c>
    </row>
    <row r="49" spans="1:7" x14ac:dyDescent="0.25">
      <c r="A49" s="88" t="s">
        <v>347</v>
      </c>
      <c r="B49" s="156">
        <v>0</v>
      </c>
      <c r="C49" s="156">
        <v>7920</v>
      </c>
      <c r="D49" s="155">
        <f t="shared" ref="D49:D57" si="14">B49+C49</f>
        <v>7920</v>
      </c>
      <c r="E49" s="156">
        <v>7920</v>
      </c>
      <c r="F49" s="156">
        <v>7920</v>
      </c>
      <c r="G49" s="155">
        <f t="shared" ref="G49:G57" si="15">D49-E49</f>
        <v>0</v>
      </c>
    </row>
    <row r="50" spans="1:7" x14ac:dyDescent="0.25">
      <c r="A50" s="88" t="s">
        <v>348</v>
      </c>
      <c r="B50" s="156">
        <v>0</v>
      </c>
      <c r="C50" s="156">
        <v>7125.07</v>
      </c>
      <c r="D50" s="155">
        <f t="shared" si="14"/>
        <v>7125.07</v>
      </c>
      <c r="E50" s="156">
        <v>7125.07</v>
      </c>
      <c r="F50" s="156">
        <v>7125.07</v>
      </c>
      <c r="G50" s="155">
        <f t="shared" si="15"/>
        <v>0</v>
      </c>
    </row>
    <row r="51" spans="1:7" x14ac:dyDescent="0.25">
      <c r="A51" s="88" t="s">
        <v>349</v>
      </c>
      <c r="B51" s="156">
        <v>0</v>
      </c>
      <c r="C51" s="156">
        <v>28865.8</v>
      </c>
      <c r="D51" s="155">
        <f t="shared" si="14"/>
        <v>28865.8</v>
      </c>
      <c r="E51" s="156">
        <v>28865.8</v>
      </c>
      <c r="F51" s="156">
        <v>28865.8</v>
      </c>
      <c r="G51" s="155">
        <f t="shared" si="15"/>
        <v>0</v>
      </c>
    </row>
    <row r="52" spans="1:7" x14ac:dyDescent="0.25">
      <c r="A52" s="88" t="s">
        <v>350</v>
      </c>
      <c r="B52" s="155">
        <v>0</v>
      </c>
      <c r="C52" s="155">
        <v>0</v>
      </c>
      <c r="D52" s="155">
        <f t="shared" si="14"/>
        <v>0</v>
      </c>
      <c r="E52" s="155">
        <v>0</v>
      </c>
      <c r="F52" s="155">
        <v>0</v>
      </c>
      <c r="G52" s="155">
        <f t="shared" si="15"/>
        <v>0</v>
      </c>
    </row>
    <row r="53" spans="1:7" x14ac:dyDescent="0.25">
      <c r="A53" s="88" t="s">
        <v>351</v>
      </c>
      <c r="B53" s="155">
        <v>0</v>
      </c>
      <c r="C53" s="155">
        <v>0</v>
      </c>
      <c r="D53" s="155">
        <f t="shared" si="14"/>
        <v>0</v>
      </c>
      <c r="E53" s="155">
        <v>0</v>
      </c>
      <c r="F53" s="155">
        <v>0</v>
      </c>
      <c r="G53" s="155">
        <f t="shared" si="15"/>
        <v>0</v>
      </c>
    </row>
    <row r="54" spans="1:7" x14ac:dyDescent="0.25">
      <c r="A54" s="88" t="s">
        <v>352</v>
      </c>
      <c r="B54" s="156">
        <v>0</v>
      </c>
      <c r="C54" s="156">
        <v>97045.51</v>
      </c>
      <c r="D54" s="155">
        <f t="shared" si="14"/>
        <v>97045.51</v>
      </c>
      <c r="E54" s="156">
        <v>97045.51</v>
      </c>
      <c r="F54" s="156">
        <v>97045.51</v>
      </c>
      <c r="G54" s="155">
        <f t="shared" si="15"/>
        <v>0</v>
      </c>
    </row>
    <row r="55" spans="1:7" x14ac:dyDescent="0.25">
      <c r="A55" s="88" t="s">
        <v>353</v>
      </c>
      <c r="B55" s="155">
        <v>0</v>
      </c>
      <c r="C55" s="155">
        <v>0</v>
      </c>
      <c r="D55" s="155">
        <f t="shared" si="14"/>
        <v>0</v>
      </c>
      <c r="E55" s="155">
        <v>0</v>
      </c>
      <c r="F55" s="155">
        <v>0</v>
      </c>
      <c r="G55" s="155">
        <f t="shared" si="15"/>
        <v>0</v>
      </c>
    </row>
    <row r="56" spans="1:7" x14ac:dyDescent="0.25">
      <c r="A56" s="88" t="s">
        <v>354</v>
      </c>
      <c r="B56" s="155">
        <v>0</v>
      </c>
      <c r="C56" s="155">
        <v>0</v>
      </c>
      <c r="D56" s="155">
        <f t="shared" si="14"/>
        <v>0</v>
      </c>
      <c r="E56" s="155">
        <v>0</v>
      </c>
      <c r="F56" s="155">
        <v>0</v>
      </c>
      <c r="G56" s="155">
        <f t="shared" si="15"/>
        <v>0</v>
      </c>
    </row>
    <row r="57" spans="1:7" x14ac:dyDescent="0.25">
      <c r="A57" s="88" t="s">
        <v>355</v>
      </c>
      <c r="B57" s="155">
        <v>0</v>
      </c>
      <c r="C57" s="155">
        <v>0</v>
      </c>
      <c r="D57" s="155">
        <f t="shared" si="14"/>
        <v>0</v>
      </c>
      <c r="E57" s="155">
        <v>0</v>
      </c>
      <c r="F57" s="155">
        <v>0</v>
      </c>
      <c r="G57" s="155">
        <f t="shared" si="15"/>
        <v>0</v>
      </c>
    </row>
    <row r="58" spans="1:7" x14ac:dyDescent="0.25">
      <c r="A58" s="87" t="s">
        <v>356</v>
      </c>
      <c r="B58" s="86">
        <f t="shared" ref="B58:G58" si="16">SUM(B59:B61)</f>
        <v>0</v>
      </c>
      <c r="C58" s="86">
        <f t="shared" si="16"/>
        <v>0</v>
      </c>
      <c r="D58" s="86">
        <f t="shared" si="16"/>
        <v>0</v>
      </c>
      <c r="E58" s="86">
        <f t="shared" si="16"/>
        <v>0</v>
      </c>
      <c r="F58" s="86">
        <f t="shared" si="16"/>
        <v>0</v>
      </c>
      <c r="G58" s="86">
        <f t="shared" si="16"/>
        <v>0</v>
      </c>
    </row>
    <row r="59" spans="1:7" x14ac:dyDescent="0.25">
      <c r="A59" s="88" t="s">
        <v>357</v>
      </c>
      <c r="B59" s="146">
        <v>0</v>
      </c>
      <c r="C59" s="146">
        <v>0</v>
      </c>
      <c r="D59" s="145">
        <v>0</v>
      </c>
      <c r="E59" s="146">
        <v>0</v>
      </c>
      <c r="F59" s="146">
        <v>0</v>
      </c>
      <c r="G59" s="77">
        <f>D59-E59</f>
        <v>0</v>
      </c>
    </row>
    <row r="60" spans="1:7" x14ac:dyDescent="0.25">
      <c r="A60" s="88" t="s">
        <v>358</v>
      </c>
      <c r="B60" s="145">
        <v>0</v>
      </c>
      <c r="C60" s="145">
        <v>0</v>
      </c>
      <c r="D60" s="145">
        <v>0</v>
      </c>
      <c r="E60" s="145">
        <v>0</v>
      </c>
      <c r="F60" s="145">
        <v>0</v>
      </c>
      <c r="G60" s="77">
        <f t="shared" ref="G60:G61" si="17">D60-E60</f>
        <v>0</v>
      </c>
    </row>
    <row r="61" spans="1:7" x14ac:dyDescent="0.25">
      <c r="A61" s="88" t="s">
        <v>359</v>
      </c>
      <c r="B61" s="146">
        <v>0</v>
      </c>
      <c r="C61" s="146">
        <v>0</v>
      </c>
      <c r="D61" s="145">
        <v>0</v>
      </c>
      <c r="E61" s="146">
        <v>0</v>
      </c>
      <c r="F61" s="146">
        <v>0</v>
      </c>
      <c r="G61" s="77">
        <f t="shared" si="17"/>
        <v>0</v>
      </c>
    </row>
    <row r="62" spans="1:7" x14ac:dyDescent="0.25">
      <c r="A62" s="87" t="s">
        <v>360</v>
      </c>
      <c r="B62" s="86">
        <f t="shared" ref="B62:G62" si="18">SUM(B63:B67,B69:B70)</f>
        <v>0</v>
      </c>
      <c r="C62" s="86">
        <f t="shared" si="18"/>
        <v>0</v>
      </c>
      <c r="D62" s="86">
        <f t="shared" si="18"/>
        <v>0</v>
      </c>
      <c r="E62" s="86">
        <f t="shared" si="18"/>
        <v>0</v>
      </c>
      <c r="F62" s="86">
        <f t="shared" si="18"/>
        <v>0</v>
      </c>
      <c r="G62" s="86">
        <f t="shared" si="18"/>
        <v>0</v>
      </c>
    </row>
    <row r="63" spans="1:7" x14ac:dyDescent="0.25">
      <c r="A63" s="88" t="s">
        <v>361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8" t="s">
        <v>362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9">D64-E64</f>
        <v>0</v>
      </c>
    </row>
    <row r="65" spans="1:7" x14ac:dyDescent="0.25">
      <c r="A65" s="88" t="s">
        <v>363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9"/>
        <v>0</v>
      </c>
    </row>
    <row r="66" spans="1:7" x14ac:dyDescent="0.25">
      <c r="A66" s="88" t="s">
        <v>364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9"/>
        <v>0</v>
      </c>
    </row>
    <row r="67" spans="1:7" x14ac:dyDescent="0.25">
      <c r="A67" s="88" t="s">
        <v>365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9"/>
        <v>0</v>
      </c>
    </row>
    <row r="68" spans="1:7" x14ac:dyDescent="0.25">
      <c r="A68" s="88" t="s">
        <v>366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9"/>
        <v>0</v>
      </c>
    </row>
    <row r="69" spans="1:7" x14ac:dyDescent="0.25">
      <c r="A69" s="88" t="s">
        <v>367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9"/>
        <v>0</v>
      </c>
    </row>
    <row r="70" spans="1:7" x14ac:dyDescent="0.25">
      <c r="A70" s="88" t="s">
        <v>368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f t="shared" si="19"/>
        <v>0</v>
      </c>
    </row>
    <row r="71" spans="1:7" x14ac:dyDescent="0.25">
      <c r="A71" s="87" t="s">
        <v>369</v>
      </c>
      <c r="B71" s="86">
        <f t="shared" ref="B71:G71" si="20">SUM(B72:B74)</f>
        <v>385839.84</v>
      </c>
      <c r="C71" s="86">
        <f t="shared" si="20"/>
        <v>206165.98</v>
      </c>
      <c r="D71" s="86">
        <f t="shared" si="20"/>
        <v>592005.82000000007</v>
      </c>
      <c r="E71" s="86">
        <f t="shared" si="20"/>
        <v>592005.81999999995</v>
      </c>
      <c r="F71" s="86">
        <f t="shared" si="20"/>
        <v>592005.81999999995</v>
      </c>
      <c r="G71" s="86">
        <f t="shared" si="20"/>
        <v>0</v>
      </c>
    </row>
    <row r="72" spans="1:7" x14ac:dyDescent="0.25">
      <c r="A72" s="88" t="s">
        <v>370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371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:G74" si="21">D73-E73</f>
        <v>0</v>
      </c>
    </row>
    <row r="74" spans="1:7" x14ac:dyDescent="0.25">
      <c r="A74" s="88" t="s">
        <v>372</v>
      </c>
      <c r="B74" s="156">
        <v>385839.84</v>
      </c>
      <c r="C74" s="156">
        <v>206165.98</v>
      </c>
      <c r="D74" s="155">
        <f t="shared" ref="D74" si="22">B74+C74</f>
        <v>592005.82000000007</v>
      </c>
      <c r="E74" s="156">
        <v>592005.81999999995</v>
      </c>
      <c r="F74" s="156">
        <v>592005.81999999995</v>
      </c>
      <c r="G74" s="155">
        <f t="shared" si="21"/>
        <v>0</v>
      </c>
    </row>
    <row r="75" spans="1:7" x14ac:dyDescent="0.25">
      <c r="A75" s="87" t="s">
        <v>373</v>
      </c>
      <c r="B75" s="86">
        <f t="shared" ref="B75:G75" si="23">SUM(B76:B82)</f>
        <v>0</v>
      </c>
      <c r="C75" s="86">
        <f t="shared" si="23"/>
        <v>0</v>
      </c>
      <c r="D75" s="86">
        <f t="shared" si="23"/>
        <v>0</v>
      </c>
      <c r="E75" s="86">
        <f t="shared" si="23"/>
        <v>0</v>
      </c>
      <c r="F75" s="86">
        <f t="shared" si="23"/>
        <v>0</v>
      </c>
      <c r="G75" s="86">
        <f t="shared" si="23"/>
        <v>0</v>
      </c>
    </row>
    <row r="76" spans="1:7" x14ac:dyDescent="0.25">
      <c r="A76" s="88" t="s">
        <v>374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8" t="s">
        <v>375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24">D77-E77</f>
        <v>0</v>
      </c>
    </row>
    <row r="78" spans="1:7" x14ac:dyDescent="0.25">
      <c r="A78" s="88" t="s">
        <v>376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24"/>
        <v>0</v>
      </c>
    </row>
    <row r="79" spans="1:7" x14ac:dyDescent="0.25">
      <c r="A79" s="88" t="s">
        <v>377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24"/>
        <v>0</v>
      </c>
    </row>
    <row r="80" spans="1:7" x14ac:dyDescent="0.25">
      <c r="A80" s="88" t="s">
        <v>378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24"/>
        <v>0</v>
      </c>
    </row>
    <row r="81" spans="1:7" x14ac:dyDescent="0.25">
      <c r="A81" s="88" t="s">
        <v>379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24"/>
        <v>0</v>
      </c>
    </row>
    <row r="82" spans="1:7" x14ac:dyDescent="0.25">
      <c r="A82" s="88" t="s">
        <v>380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24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381</v>
      </c>
      <c r="B84" s="86">
        <f t="shared" ref="B84:G84" si="25">SUM(B85,B93,B103,B113,B123,B133,B137,B146,B150)</f>
        <v>0</v>
      </c>
      <c r="C84" s="86">
        <f t="shared" si="25"/>
        <v>0</v>
      </c>
      <c r="D84" s="86">
        <f t="shared" si="25"/>
        <v>0</v>
      </c>
      <c r="E84" s="86">
        <f t="shared" si="25"/>
        <v>0</v>
      </c>
      <c r="F84" s="86">
        <f t="shared" si="25"/>
        <v>0</v>
      </c>
      <c r="G84" s="86">
        <f t="shared" si="25"/>
        <v>0</v>
      </c>
    </row>
    <row r="85" spans="1:7" x14ac:dyDescent="0.25">
      <c r="A85" s="87" t="s">
        <v>308</v>
      </c>
      <c r="B85" s="86">
        <f t="shared" ref="B85:G85" si="26">SUM(B86:B92)</f>
        <v>0</v>
      </c>
      <c r="C85" s="86">
        <f t="shared" si="26"/>
        <v>0</v>
      </c>
      <c r="D85" s="86">
        <f t="shared" si="26"/>
        <v>0</v>
      </c>
      <c r="E85" s="86">
        <f t="shared" si="26"/>
        <v>0</v>
      </c>
      <c r="F85" s="86">
        <f t="shared" si="26"/>
        <v>0</v>
      </c>
      <c r="G85" s="86">
        <f t="shared" si="26"/>
        <v>0</v>
      </c>
    </row>
    <row r="86" spans="1:7" x14ac:dyDescent="0.25">
      <c r="A86" s="88" t="s">
        <v>309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25">
      <c r="A87" s="88" t="s">
        <v>310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27">D87-E87</f>
        <v>0</v>
      </c>
    </row>
    <row r="88" spans="1:7" x14ac:dyDescent="0.25">
      <c r="A88" s="88" t="s">
        <v>311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27"/>
        <v>0</v>
      </c>
    </row>
    <row r="89" spans="1:7" x14ac:dyDescent="0.25">
      <c r="A89" s="88" t="s">
        <v>312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27"/>
        <v>0</v>
      </c>
    </row>
    <row r="90" spans="1:7" x14ac:dyDescent="0.25">
      <c r="A90" s="88" t="s">
        <v>313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27"/>
        <v>0</v>
      </c>
    </row>
    <row r="91" spans="1:7" x14ac:dyDescent="0.25">
      <c r="A91" s="88" t="s">
        <v>314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27"/>
        <v>0</v>
      </c>
    </row>
    <row r="92" spans="1:7" x14ac:dyDescent="0.25">
      <c r="A92" s="88" t="s">
        <v>315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27"/>
        <v>0</v>
      </c>
    </row>
    <row r="93" spans="1:7" x14ac:dyDescent="0.25">
      <c r="A93" s="87" t="s">
        <v>316</v>
      </c>
      <c r="B93" s="86">
        <f t="shared" ref="B93:G93" si="28">SUM(B94:B102)</f>
        <v>0</v>
      </c>
      <c r="C93" s="86">
        <f t="shared" si="28"/>
        <v>0</v>
      </c>
      <c r="D93" s="86">
        <f t="shared" si="28"/>
        <v>0</v>
      </c>
      <c r="E93" s="86">
        <f t="shared" si="28"/>
        <v>0</v>
      </c>
      <c r="F93" s="86">
        <f t="shared" si="28"/>
        <v>0</v>
      </c>
      <c r="G93" s="86">
        <f t="shared" si="28"/>
        <v>0</v>
      </c>
    </row>
    <row r="94" spans="1:7" x14ac:dyDescent="0.25">
      <c r="A94" s="88" t="s">
        <v>317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>D94-E94</f>
        <v>0</v>
      </c>
    </row>
    <row r="95" spans="1:7" x14ac:dyDescent="0.25">
      <c r="A95" s="88" t="s">
        <v>318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ref="G95:G102" si="29">D95-E95</f>
        <v>0</v>
      </c>
    </row>
    <row r="96" spans="1:7" x14ac:dyDescent="0.25">
      <c r="A96" s="88" t="s">
        <v>319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29"/>
        <v>0</v>
      </c>
    </row>
    <row r="97" spans="1:7" x14ac:dyDescent="0.25">
      <c r="A97" s="88" t="s">
        <v>320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29"/>
        <v>0</v>
      </c>
    </row>
    <row r="98" spans="1:7" x14ac:dyDescent="0.25">
      <c r="A98" s="90" t="s">
        <v>321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29"/>
        <v>0</v>
      </c>
    </row>
    <row r="99" spans="1:7" x14ac:dyDescent="0.25">
      <c r="A99" s="88" t="s">
        <v>322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29"/>
        <v>0</v>
      </c>
    </row>
    <row r="100" spans="1:7" x14ac:dyDescent="0.25">
      <c r="A100" s="88" t="s">
        <v>323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29"/>
        <v>0</v>
      </c>
    </row>
    <row r="101" spans="1:7" x14ac:dyDescent="0.25">
      <c r="A101" s="88" t="s">
        <v>324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29"/>
        <v>0</v>
      </c>
    </row>
    <row r="102" spans="1:7" x14ac:dyDescent="0.25">
      <c r="A102" s="88" t="s">
        <v>325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29"/>
        <v>0</v>
      </c>
    </row>
    <row r="103" spans="1:7" x14ac:dyDescent="0.25">
      <c r="A103" s="87" t="s">
        <v>326</v>
      </c>
      <c r="B103" s="86">
        <f>SUM(B104:B112)</f>
        <v>0</v>
      </c>
      <c r="C103" s="86">
        <f>SUM(C104:C112)</f>
        <v>0</v>
      </c>
      <c r="D103" s="86">
        <v>0</v>
      </c>
      <c r="E103" s="86">
        <f>SUM(E104:E112)</f>
        <v>0</v>
      </c>
      <c r="F103" s="86">
        <f>SUM(F104:F112)</f>
        <v>0</v>
      </c>
      <c r="G103" s="86">
        <f>SUM(G104:G112)</f>
        <v>0</v>
      </c>
    </row>
    <row r="104" spans="1:7" x14ac:dyDescent="0.25">
      <c r="A104" s="88" t="s">
        <v>327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>D104-E104</f>
        <v>0</v>
      </c>
    </row>
    <row r="105" spans="1:7" x14ac:dyDescent="0.25">
      <c r="A105" s="88" t="s">
        <v>328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ref="G105:G112" si="30">D105-E105</f>
        <v>0</v>
      </c>
    </row>
    <row r="106" spans="1:7" x14ac:dyDescent="0.25">
      <c r="A106" s="88" t="s">
        <v>329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30"/>
        <v>0</v>
      </c>
    </row>
    <row r="107" spans="1:7" x14ac:dyDescent="0.25">
      <c r="A107" s="88" t="s">
        <v>330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30"/>
        <v>0</v>
      </c>
    </row>
    <row r="108" spans="1:7" x14ac:dyDescent="0.25">
      <c r="A108" s="88" t="s">
        <v>331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30"/>
        <v>0</v>
      </c>
    </row>
    <row r="109" spans="1:7" x14ac:dyDescent="0.25">
      <c r="A109" s="88" t="s">
        <v>332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30"/>
        <v>0</v>
      </c>
    </row>
    <row r="110" spans="1:7" x14ac:dyDescent="0.25">
      <c r="A110" s="88" t="s">
        <v>333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30"/>
        <v>0</v>
      </c>
    </row>
    <row r="111" spans="1:7" x14ac:dyDescent="0.25">
      <c r="A111" s="88" t="s">
        <v>334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30"/>
        <v>0</v>
      </c>
    </row>
    <row r="112" spans="1:7" x14ac:dyDescent="0.25">
      <c r="A112" s="88" t="s">
        <v>335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30"/>
        <v>0</v>
      </c>
    </row>
    <row r="113" spans="1:7" x14ac:dyDescent="0.25">
      <c r="A113" s="87" t="s">
        <v>336</v>
      </c>
      <c r="B113" s="86">
        <f t="shared" ref="B113:G113" si="31">SUM(B114:B122)</f>
        <v>0</v>
      </c>
      <c r="C113" s="86">
        <f t="shared" si="31"/>
        <v>0</v>
      </c>
      <c r="D113" s="86">
        <f t="shared" si="31"/>
        <v>0</v>
      </c>
      <c r="E113" s="86">
        <f t="shared" si="31"/>
        <v>0</v>
      </c>
      <c r="F113" s="86">
        <f t="shared" si="31"/>
        <v>0</v>
      </c>
      <c r="G113" s="86">
        <f t="shared" si="31"/>
        <v>0</v>
      </c>
    </row>
    <row r="114" spans="1:7" x14ac:dyDescent="0.25">
      <c r="A114" s="88" t="s">
        <v>337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25">
      <c r="A115" s="88" t="s">
        <v>338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32">D115-E115</f>
        <v>0</v>
      </c>
    </row>
    <row r="116" spans="1:7" x14ac:dyDescent="0.25">
      <c r="A116" s="88" t="s">
        <v>339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32"/>
        <v>0</v>
      </c>
    </row>
    <row r="117" spans="1:7" x14ac:dyDescent="0.25">
      <c r="A117" s="88" t="s">
        <v>340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32"/>
        <v>0</v>
      </c>
    </row>
    <row r="118" spans="1:7" x14ac:dyDescent="0.25">
      <c r="A118" s="88" t="s">
        <v>341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32"/>
        <v>0</v>
      </c>
    </row>
    <row r="119" spans="1:7" x14ac:dyDescent="0.25">
      <c r="A119" s="88" t="s">
        <v>342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32"/>
        <v>0</v>
      </c>
    </row>
    <row r="120" spans="1:7" x14ac:dyDescent="0.25">
      <c r="A120" s="88" t="s">
        <v>343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32"/>
        <v>0</v>
      </c>
    </row>
    <row r="121" spans="1:7" x14ac:dyDescent="0.25">
      <c r="A121" s="88" t="s">
        <v>344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32"/>
        <v>0</v>
      </c>
    </row>
    <row r="122" spans="1:7" x14ac:dyDescent="0.25">
      <c r="A122" s="88" t="s">
        <v>345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32"/>
        <v>0</v>
      </c>
    </row>
    <row r="123" spans="1:7" x14ac:dyDescent="0.25">
      <c r="A123" s="87" t="s">
        <v>346</v>
      </c>
      <c r="B123" s="86">
        <f t="shared" ref="B123:G123" si="33">SUM(B124:B132)</f>
        <v>0</v>
      </c>
      <c r="C123" s="86">
        <f t="shared" si="33"/>
        <v>0</v>
      </c>
      <c r="D123" s="86">
        <f t="shared" si="33"/>
        <v>0</v>
      </c>
      <c r="E123" s="86">
        <f t="shared" si="33"/>
        <v>0</v>
      </c>
      <c r="F123" s="86">
        <f t="shared" si="33"/>
        <v>0</v>
      </c>
      <c r="G123" s="86">
        <f t="shared" si="33"/>
        <v>0</v>
      </c>
    </row>
    <row r="124" spans="1:7" x14ac:dyDescent="0.25">
      <c r="A124" s="88" t="s">
        <v>347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f>D124-E124</f>
        <v>0</v>
      </c>
    </row>
    <row r="125" spans="1:7" x14ac:dyDescent="0.25">
      <c r="A125" s="88" t="s">
        <v>348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f t="shared" ref="G125:G132" si="34">D125-E125</f>
        <v>0</v>
      </c>
    </row>
    <row r="126" spans="1:7" x14ac:dyDescent="0.25">
      <c r="A126" s="88" t="s">
        <v>349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f t="shared" si="34"/>
        <v>0</v>
      </c>
    </row>
    <row r="127" spans="1:7" x14ac:dyDescent="0.25">
      <c r="A127" s="88" t="s">
        <v>350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34"/>
        <v>0</v>
      </c>
    </row>
    <row r="128" spans="1:7" x14ac:dyDescent="0.25">
      <c r="A128" s="88" t="s">
        <v>351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34"/>
        <v>0</v>
      </c>
    </row>
    <row r="129" spans="1:7" x14ac:dyDescent="0.25">
      <c r="A129" s="88" t="s">
        <v>352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f t="shared" si="34"/>
        <v>0</v>
      </c>
    </row>
    <row r="130" spans="1:7" x14ac:dyDescent="0.25">
      <c r="A130" s="88" t="s">
        <v>353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34"/>
        <v>0</v>
      </c>
    </row>
    <row r="131" spans="1:7" x14ac:dyDescent="0.25">
      <c r="A131" s="88" t="s">
        <v>354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34"/>
        <v>0</v>
      </c>
    </row>
    <row r="132" spans="1:7" x14ac:dyDescent="0.25">
      <c r="A132" s="88" t="s">
        <v>355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34"/>
        <v>0</v>
      </c>
    </row>
    <row r="133" spans="1:7" x14ac:dyDescent="0.25">
      <c r="A133" s="87" t="s">
        <v>356</v>
      </c>
      <c r="B133" s="86">
        <f t="shared" ref="B133:G133" si="35">SUM(B134:B136)</f>
        <v>0</v>
      </c>
      <c r="C133" s="86">
        <f t="shared" si="35"/>
        <v>0</v>
      </c>
      <c r="D133" s="86">
        <f t="shared" si="35"/>
        <v>0</v>
      </c>
      <c r="E133" s="86">
        <f t="shared" si="35"/>
        <v>0</v>
      </c>
      <c r="F133" s="86">
        <f t="shared" si="35"/>
        <v>0</v>
      </c>
      <c r="G133" s="86">
        <f t="shared" si="35"/>
        <v>0</v>
      </c>
    </row>
    <row r="134" spans="1:7" x14ac:dyDescent="0.25">
      <c r="A134" s="88" t="s">
        <v>357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8" t="s">
        <v>358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36">D135-E135</f>
        <v>0</v>
      </c>
    </row>
    <row r="136" spans="1:7" x14ac:dyDescent="0.25">
      <c r="A136" s="88" t="s">
        <v>359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36"/>
        <v>0</v>
      </c>
    </row>
    <row r="137" spans="1:7" x14ac:dyDescent="0.25">
      <c r="A137" s="87" t="s">
        <v>360</v>
      </c>
      <c r="B137" s="86">
        <f t="shared" ref="B137:G137" si="37">SUM(B138:B142,B144:B145)</f>
        <v>0</v>
      </c>
      <c r="C137" s="86">
        <f t="shared" si="37"/>
        <v>0</v>
      </c>
      <c r="D137" s="86">
        <f t="shared" si="37"/>
        <v>0</v>
      </c>
      <c r="E137" s="86">
        <f t="shared" si="37"/>
        <v>0</v>
      </c>
      <c r="F137" s="86">
        <f t="shared" si="37"/>
        <v>0</v>
      </c>
      <c r="G137" s="86">
        <f t="shared" si="37"/>
        <v>0</v>
      </c>
    </row>
    <row r="138" spans="1:7" x14ac:dyDescent="0.25">
      <c r="A138" s="88" t="s">
        <v>361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362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38">D139-E139</f>
        <v>0</v>
      </c>
    </row>
    <row r="140" spans="1:7" x14ac:dyDescent="0.25">
      <c r="A140" s="88" t="s">
        <v>363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38"/>
        <v>0</v>
      </c>
    </row>
    <row r="141" spans="1:7" x14ac:dyDescent="0.25">
      <c r="A141" s="88" t="s">
        <v>364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38"/>
        <v>0</v>
      </c>
    </row>
    <row r="142" spans="1:7" x14ac:dyDescent="0.25">
      <c r="A142" s="88" t="s">
        <v>365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38"/>
        <v>0</v>
      </c>
    </row>
    <row r="143" spans="1:7" x14ac:dyDescent="0.25">
      <c r="A143" s="88" t="s">
        <v>366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38"/>
        <v>0</v>
      </c>
    </row>
    <row r="144" spans="1:7" x14ac:dyDescent="0.25">
      <c r="A144" s="88" t="s">
        <v>367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38"/>
        <v>0</v>
      </c>
    </row>
    <row r="145" spans="1:7" x14ac:dyDescent="0.25">
      <c r="A145" s="88" t="s">
        <v>368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38"/>
        <v>0</v>
      </c>
    </row>
    <row r="146" spans="1:7" x14ac:dyDescent="0.25">
      <c r="A146" s="87" t="s">
        <v>369</v>
      </c>
      <c r="B146" s="86">
        <f t="shared" ref="B146:G146" si="39">SUM(B147:B149)</f>
        <v>0</v>
      </c>
      <c r="C146" s="86">
        <f t="shared" si="39"/>
        <v>0</v>
      </c>
      <c r="D146" s="86">
        <f t="shared" si="39"/>
        <v>0</v>
      </c>
      <c r="E146" s="86">
        <f t="shared" si="39"/>
        <v>0</v>
      </c>
      <c r="F146" s="86">
        <f t="shared" si="39"/>
        <v>0</v>
      </c>
      <c r="G146" s="86">
        <f t="shared" si="39"/>
        <v>0</v>
      </c>
    </row>
    <row r="147" spans="1:7" x14ac:dyDescent="0.25">
      <c r="A147" s="88" t="s">
        <v>370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371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40">D148-E148</f>
        <v>0</v>
      </c>
    </row>
    <row r="149" spans="1:7" x14ac:dyDescent="0.25">
      <c r="A149" s="88" t="s">
        <v>372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40"/>
        <v>0</v>
      </c>
    </row>
    <row r="150" spans="1:7" x14ac:dyDescent="0.25">
      <c r="A150" s="87" t="s">
        <v>373</v>
      </c>
      <c r="B150" s="86">
        <f t="shared" ref="B150:G150" si="41">SUM(B151:B157)</f>
        <v>0</v>
      </c>
      <c r="C150" s="86">
        <f t="shared" si="41"/>
        <v>0</v>
      </c>
      <c r="D150" s="86">
        <f t="shared" si="41"/>
        <v>0</v>
      </c>
      <c r="E150" s="86">
        <f t="shared" si="41"/>
        <v>0</v>
      </c>
      <c r="F150" s="86">
        <f t="shared" si="41"/>
        <v>0</v>
      </c>
      <c r="G150" s="86">
        <f t="shared" si="41"/>
        <v>0</v>
      </c>
    </row>
    <row r="151" spans="1:7" x14ac:dyDescent="0.25">
      <c r="A151" s="88" t="s">
        <v>374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375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42">D152-E152</f>
        <v>0</v>
      </c>
    </row>
    <row r="153" spans="1:7" x14ac:dyDescent="0.25">
      <c r="A153" s="88" t="s">
        <v>376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42"/>
        <v>0</v>
      </c>
    </row>
    <row r="154" spans="1:7" x14ac:dyDescent="0.25">
      <c r="A154" s="90" t="s">
        <v>377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42"/>
        <v>0</v>
      </c>
    </row>
    <row r="155" spans="1:7" x14ac:dyDescent="0.25">
      <c r="A155" s="88" t="s">
        <v>378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42"/>
        <v>0</v>
      </c>
    </row>
    <row r="156" spans="1:7" x14ac:dyDescent="0.25">
      <c r="A156" s="88" t="s">
        <v>379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42"/>
        <v>0</v>
      </c>
    </row>
    <row r="157" spans="1:7" x14ac:dyDescent="0.25">
      <c r="A157" s="88" t="s">
        <v>380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42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382</v>
      </c>
      <c r="B159" s="93">
        <f t="shared" ref="B159:G159" si="43">B9+B84</f>
        <v>17843027.399999999</v>
      </c>
      <c r="C159" s="93">
        <f t="shared" si="43"/>
        <v>1116342.3400000001</v>
      </c>
      <c r="D159" s="93">
        <f t="shared" si="43"/>
        <v>18959369.739999998</v>
      </c>
      <c r="E159" s="93">
        <f t="shared" si="43"/>
        <v>17430636.260000002</v>
      </c>
      <c r="F159" s="93">
        <f t="shared" si="43"/>
        <v>17430636.260000002</v>
      </c>
      <c r="G159" s="93">
        <f t="shared" si="43"/>
        <v>1528733.4799999993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B18:F18 B28:F28 B39:G41 B38:F38 B48:F48 G59:G61 B58:F58 B63:G70 B62:F62 B71:F73 B94:F159 B93:C93 E93:F93 B43:G47 B75:F92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8" zoomScaleNormal="78" workbookViewId="0">
      <selection activeCell="E38" sqref="E3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7" t="s">
        <v>383</v>
      </c>
      <c r="B1" s="178"/>
      <c r="C1" s="178"/>
      <c r="D1" s="178"/>
      <c r="E1" s="178"/>
      <c r="F1" s="178"/>
      <c r="G1" s="179"/>
    </row>
    <row r="2" spans="1:7" ht="15" customHeight="1" x14ac:dyDescent="0.25">
      <c r="A2" s="114" t="str">
        <f>'Formato 1'!A2</f>
        <v xml:space="preserve"> Sistema para el Desarrollo Integral de la Familia del Municipio de Apaseo el Grande, Gto.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299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384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01 de Enero al 31 de Diciembre de 2023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72" t="s">
        <v>6</v>
      </c>
      <c r="B7" s="174" t="s">
        <v>301</v>
      </c>
      <c r="C7" s="174"/>
      <c r="D7" s="174"/>
      <c r="E7" s="174"/>
      <c r="F7" s="174"/>
      <c r="G7" s="176" t="s">
        <v>302</v>
      </c>
    </row>
    <row r="8" spans="1:7" ht="30" x14ac:dyDescent="0.25">
      <c r="A8" s="173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175"/>
    </row>
    <row r="9" spans="1:7" ht="15.75" customHeight="1" x14ac:dyDescent="0.25">
      <c r="A9" s="27" t="s">
        <v>385</v>
      </c>
      <c r="B9" s="31">
        <f>SUM(B10:B17)</f>
        <v>17843027.400000002</v>
      </c>
      <c r="C9" s="31">
        <f t="shared" ref="C9:G9" si="0">SUM(C10:C17)</f>
        <v>1116342.3400000001</v>
      </c>
      <c r="D9" s="31">
        <f t="shared" si="0"/>
        <v>18959369.740000002</v>
      </c>
      <c r="E9" s="31">
        <f t="shared" si="0"/>
        <v>17430636.260000002</v>
      </c>
      <c r="F9" s="31">
        <f t="shared" si="0"/>
        <v>17430636.260000002</v>
      </c>
      <c r="G9" s="31">
        <f t="shared" si="0"/>
        <v>1528733.4800000018</v>
      </c>
    </row>
    <row r="10" spans="1:7" x14ac:dyDescent="0.25">
      <c r="A10" s="157" t="s">
        <v>566</v>
      </c>
      <c r="B10" s="158">
        <v>16572064.210000001</v>
      </c>
      <c r="C10" s="158">
        <v>1085935.6200000001</v>
      </c>
      <c r="D10" s="159">
        <f>B10+C10</f>
        <v>17657999.830000002</v>
      </c>
      <c r="E10" s="158">
        <v>16251301.42</v>
      </c>
      <c r="F10" s="158">
        <v>16251301.42</v>
      </c>
      <c r="G10" s="159">
        <f>D10-E10</f>
        <v>1406698.410000002</v>
      </c>
    </row>
    <row r="11" spans="1:7" x14ac:dyDescent="0.25">
      <c r="A11" s="157" t="s">
        <v>567</v>
      </c>
      <c r="B11" s="158">
        <v>1270963.19</v>
      </c>
      <c r="C11" s="158">
        <v>30406.720000000001</v>
      </c>
      <c r="D11" s="159">
        <f t="shared" ref="D11:D17" si="1">B11+C11</f>
        <v>1301369.9099999999</v>
      </c>
      <c r="E11" s="158">
        <v>1179334.8400000001</v>
      </c>
      <c r="F11" s="158">
        <v>1179334.8400000001</v>
      </c>
      <c r="G11" s="159">
        <f t="shared" ref="G11:G17" si="2">D11-E11</f>
        <v>122035.06999999983</v>
      </c>
    </row>
    <row r="12" spans="1:7" x14ac:dyDescent="0.25">
      <c r="A12" s="160" t="s">
        <v>388</v>
      </c>
      <c r="B12" s="159">
        <v>0</v>
      </c>
      <c r="C12" s="159">
        <v>0</v>
      </c>
      <c r="D12" s="159">
        <f t="shared" si="1"/>
        <v>0</v>
      </c>
      <c r="E12" s="159">
        <v>0</v>
      </c>
      <c r="F12" s="159">
        <v>0</v>
      </c>
      <c r="G12" s="159">
        <f t="shared" si="2"/>
        <v>0</v>
      </c>
    </row>
    <row r="13" spans="1:7" x14ac:dyDescent="0.25">
      <c r="A13" s="160" t="s">
        <v>389</v>
      </c>
      <c r="B13" s="159">
        <v>0</v>
      </c>
      <c r="C13" s="159">
        <v>0</v>
      </c>
      <c r="D13" s="159">
        <f t="shared" si="1"/>
        <v>0</v>
      </c>
      <c r="E13" s="159">
        <v>0</v>
      </c>
      <c r="F13" s="159">
        <v>0</v>
      </c>
      <c r="G13" s="159">
        <f t="shared" si="2"/>
        <v>0</v>
      </c>
    </row>
    <row r="14" spans="1:7" x14ac:dyDescent="0.25">
      <c r="A14" s="160" t="s">
        <v>390</v>
      </c>
      <c r="B14" s="159">
        <v>0</v>
      </c>
      <c r="C14" s="159">
        <v>0</v>
      </c>
      <c r="D14" s="159">
        <f t="shared" si="1"/>
        <v>0</v>
      </c>
      <c r="E14" s="159">
        <v>0</v>
      </c>
      <c r="F14" s="159">
        <v>0</v>
      </c>
      <c r="G14" s="159">
        <f t="shared" si="2"/>
        <v>0</v>
      </c>
    </row>
    <row r="15" spans="1:7" x14ac:dyDescent="0.25">
      <c r="A15" s="160" t="s">
        <v>391</v>
      </c>
      <c r="B15" s="159">
        <v>0</v>
      </c>
      <c r="C15" s="159">
        <v>0</v>
      </c>
      <c r="D15" s="159">
        <f t="shared" si="1"/>
        <v>0</v>
      </c>
      <c r="E15" s="159">
        <v>0</v>
      </c>
      <c r="F15" s="159">
        <v>0</v>
      </c>
      <c r="G15" s="159">
        <f t="shared" si="2"/>
        <v>0</v>
      </c>
    </row>
    <row r="16" spans="1:7" x14ac:dyDescent="0.25">
      <c r="A16" s="160" t="s">
        <v>392</v>
      </c>
      <c r="B16" s="159">
        <v>0</v>
      </c>
      <c r="C16" s="159">
        <v>0</v>
      </c>
      <c r="D16" s="159">
        <f t="shared" si="1"/>
        <v>0</v>
      </c>
      <c r="E16" s="159">
        <v>0</v>
      </c>
      <c r="F16" s="159">
        <v>0</v>
      </c>
      <c r="G16" s="159">
        <f t="shared" si="2"/>
        <v>0</v>
      </c>
    </row>
    <row r="17" spans="1:7" x14ac:dyDescent="0.25">
      <c r="A17" s="160" t="s">
        <v>393</v>
      </c>
      <c r="B17" s="159">
        <v>0</v>
      </c>
      <c r="C17" s="159">
        <v>0</v>
      </c>
      <c r="D17" s="159">
        <f t="shared" si="1"/>
        <v>0</v>
      </c>
      <c r="E17" s="159">
        <v>0</v>
      </c>
      <c r="F17" s="159">
        <v>0</v>
      </c>
      <c r="G17" s="159">
        <f t="shared" si="2"/>
        <v>0</v>
      </c>
    </row>
    <row r="18" spans="1:7" x14ac:dyDescent="0.25">
      <c r="A18" s="32" t="s">
        <v>153</v>
      </c>
      <c r="B18" s="51"/>
      <c r="C18" s="51"/>
      <c r="D18" s="51"/>
      <c r="E18" s="51"/>
      <c r="F18" s="51"/>
      <c r="G18" s="51"/>
    </row>
    <row r="19" spans="1:7" x14ac:dyDescent="0.25">
      <c r="A19" s="3" t="s">
        <v>394</v>
      </c>
      <c r="B19" s="4">
        <f>SUM(B20:B27)</f>
        <v>0</v>
      </c>
      <c r="C19" s="4">
        <f t="shared" ref="C19:G19" si="3">SUM(C20:C27)</f>
        <v>0</v>
      </c>
      <c r="D19" s="4">
        <f t="shared" si="3"/>
        <v>0</v>
      </c>
      <c r="E19" s="4">
        <f t="shared" si="3"/>
        <v>0</v>
      </c>
      <c r="F19" s="4">
        <f t="shared" si="3"/>
        <v>0</v>
      </c>
      <c r="G19" s="4">
        <f t="shared" si="3"/>
        <v>0</v>
      </c>
    </row>
    <row r="20" spans="1:7" x14ac:dyDescent="0.25">
      <c r="A20" s="65" t="s">
        <v>386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</row>
    <row r="21" spans="1:7" x14ac:dyDescent="0.25">
      <c r="A21" s="65" t="s">
        <v>387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65" t="s">
        <v>388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65" t="s">
        <v>389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65" t="s">
        <v>390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65" t="s">
        <v>391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65" t="s">
        <v>392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65" t="s">
        <v>393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32" t="s">
        <v>153</v>
      </c>
      <c r="B28" s="51"/>
      <c r="C28" s="51"/>
      <c r="D28" s="51"/>
      <c r="E28" s="51"/>
      <c r="F28" s="51"/>
      <c r="G28" s="51"/>
    </row>
    <row r="29" spans="1:7" x14ac:dyDescent="0.25">
      <c r="A29" s="3" t="s">
        <v>382</v>
      </c>
      <c r="B29" s="4">
        <f>SUM(B19,B9)</f>
        <v>17843027.400000002</v>
      </c>
      <c r="C29" s="4">
        <f t="shared" ref="C29:G29" si="4">SUM(C19,C9)</f>
        <v>1116342.3400000001</v>
      </c>
      <c r="D29" s="4">
        <f t="shared" si="4"/>
        <v>18959369.740000002</v>
      </c>
      <c r="E29" s="4">
        <f t="shared" si="4"/>
        <v>17430636.260000002</v>
      </c>
      <c r="F29" s="4">
        <f t="shared" si="4"/>
        <v>17430636.260000002</v>
      </c>
      <c r="G29" s="4">
        <f t="shared" si="4"/>
        <v>1528733.4800000018</v>
      </c>
    </row>
    <row r="30" spans="1:7" x14ac:dyDescent="0.25">
      <c r="A30" s="57"/>
      <c r="B30" s="57"/>
      <c r="C30" s="57"/>
      <c r="D30" s="57"/>
      <c r="E30" s="57"/>
      <c r="F30" s="57"/>
      <c r="G30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1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0" zoomScale="62" zoomScaleNormal="62" workbookViewId="0">
      <selection activeCell="B20" sqref="B20:G2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3" t="s">
        <v>395</v>
      </c>
      <c r="B1" s="184"/>
      <c r="C1" s="184"/>
      <c r="D1" s="184"/>
      <c r="E1" s="184"/>
      <c r="F1" s="184"/>
      <c r="G1" s="184"/>
    </row>
    <row r="2" spans="1:7" x14ac:dyDescent="0.25">
      <c r="A2" s="114" t="str">
        <f>'Formato 1'!A2</f>
        <v xml:space="preserve"> Sistema para el Desarrollo Integral de la Familia del Municipio de Apaseo el Grande,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396</v>
      </c>
      <c r="B3" s="118"/>
      <c r="C3" s="118"/>
      <c r="D3" s="118"/>
      <c r="E3" s="118"/>
      <c r="F3" s="118"/>
      <c r="G3" s="119"/>
    </row>
    <row r="4" spans="1:7" x14ac:dyDescent="0.25">
      <c r="A4" s="117" t="s">
        <v>397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01 de Enero al 31 de Diciembre de 2023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72" t="s">
        <v>6</v>
      </c>
      <c r="B7" s="180" t="s">
        <v>301</v>
      </c>
      <c r="C7" s="181"/>
      <c r="D7" s="181"/>
      <c r="E7" s="181"/>
      <c r="F7" s="182"/>
      <c r="G7" s="176" t="s">
        <v>398</v>
      </c>
    </row>
    <row r="8" spans="1:7" ht="30" x14ac:dyDescent="0.25">
      <c r="A8" s="173"/>
      <c r="B8" s="26" t="s">
        <v>303</v>
      </c>
      <c r="C8" s="7" t="s">
        <v>399</v>
      </c>
      <c r="D8" s="26" t="s">
        <v>305</v>
      </c>
      <c r="E8" s="26" t="s">
        <v>189</v>
      </c>
      <c r="F8" s="33" t="s">
        <v>206</v>
      </c>
      <c r="G8" s="175"/>
    </row>
    <row r="9" spans="1:7" ht="16.5" customHeight="1" x14ac:dyDescent="0.25">
      <c r="A9" s="27" t="s">
        <v>400</v>
      </c>
      <c r="B9" s="31">
        <f>SUM(B10,B19,B27,B37)</f>
        <v>17843027.399999999</v>
      </c>
      <c r="C9" s="31">
        <f t="shared" ref="C9:G9" si="0">SUM(C10,C19,C27,C37)</f>
        <v>1116342.3400000001</v>
      </c>
      <c r="D9" s="31">
        <f t="shared" si="0"/>
        <v>18959369.739999998</v>
      </c>
      <c r="E9" s="31">
        <f t="shared" si="0"/>
        <v>17430636.259999998</v>
      </c>
      <c r="F9" s="31">
        <f t="shared" si="0"/>
        <v>17430636.259999998</v>
      </c>
      <c r="G9" s="31">
        <f t="shared" si="0"/>
        <v>1528733.4800000004</v>
      </c>
    </row>
    <row r="10" spans="1:7" ht="15" customHeight="1" x14ac:dyDescent="0.25">
      <c r="A10" s="60" t="s">
        <v>401</v>
      </c>
      <c r="B10" s="161">
        <f>SUM(B11:B18)</f>
        <v>1270963.19</v>
      </c>
      <c r="C10" s="161">
        <f t="shared" ref="C10:G10" si="1">SUM(C11:C18)</f>
        <v>30406.720000000001</v>
      </c>
      <c r="D10" s="161">
        <f t="shared" si="1"/>
        <v>1301369.9099999999</v>
      </c>
      <c r="E10" s="161">
        <f t="shared" si="1"/>
        <v>1179334.8400000001</v>
      </c>
      <c r="F10" s="161">
        <f t="shared" si="1"/>
        <v>1179334.8400000001</v>
      </c>
      <c r="G10" s="161">
        <f t="shared" si="1"/>
        <v>122035.06999999983</v>
      </c>
    </row>
    <row r="11" spans="1:7" x14ac:dyDescent="0.25">
      <c r="A11" s="80" t="s">
        <v>402</v>
      </c>
      <c r="B11" s="161">
        <v>0</v>
      </c>
      <c r="C11" s="161">
        <v>0</v>
      </c>
      <c r="D11" s="161">
        <f>B11+C11</f>
        <v>0</v>
      </c>
      <c r="E11" s="161">
        <v>0</v>
      </c>
      <c r="F11" s="161">
        <v>0</v>
      </c>
      <c r="G11" s="161">
        <f>D11-E11</f>
        <v>0</v>
      </c>
    </row>
    <row r="12" spans="1:7" x14ac:dyDescent="0.25">
      <c r="A12" s="80" t="s">
        <v>403</v>
      </c>
      <c r="B12" s="161">
        <v>0</v>
      </c>
      <c r="C12" s="161">
        <v>0</v>
      </c>
      <c r="D12" s="161">
        <f t="shared" ref="D12:D18" si="2">B12+C12</f>
        <v>0</v>
      </c>
      <c r="E12" s="161">
        <v>0</v>
      </c>
      <c r="F12" s="161">
        <v>0</v>
      </c>
      <c r="G12" s="161">
        <f t="shared" ref="G12:G18" si="3">D12-E12</f>
        <v>0</v>
      </c>
    </row>
    <row r="13" spans="1:7" x14ac:dyDescent="0.25">
      <c r="A13" s="80" t="s">
        <v>404</v>
      </c>
      <c r="B13" s="161">
        <v>0</v>
      </c>
      <c r="C13" s="161">
        <v>0</v>
      </c>
      <c r="D13" s="161">
        <f t="shared" si="2"/>
        <v>0</v>
      </c>
      <c r="E13" s="161">
        <v>0</v>
      </c>
      <c r="F13" s="161">
        <v>0</v>
      </c>
      <c r="G13" s="161">
        <f t="shared" si="3"/>
        <v>0</v>
      </c>
    </row>
    <row r="14" spans="1:7" x14ac:dyDescent="0.25">
      <c r="A14" s="80" t="s">
        <v>405</v>
      </c>
      <c r="B14" s="161">
        <v>0</v>
      </c>
      <c r="C14" s="161">
        <v>0</v>
      </c>
      <c r="D14" s="161">
        <f t="shared" si="2"/>
        <v>0</v>
      </c>
      <c r="E14" s="161">
        <v>0</v>
      </c>
      <c r="F14" s="161">
        <v>0</v>
      </c>
      <c r="G14" s="161">
        <f t="shared" si="3"/>
        <v>0</v>
      </c>
    </row>
    <row r="15" spans="1:7" x14ac:dyDescent="0.25">
      <c r="A15" s="80" t="s">
        <v>406</v>
      </c>
      <c r="B15" s="162">
        <v>1270963.19</v>
      </c>
      <c r="C15" s="162">
        <v>30406.720000000001</v>
      </c>
      <c r="D15" s="161">
        <f t="shared" si="2"/>
        <v>1301369.9099999999</v>
      </c>
      <c r="E15" s="162">
        <v>1179334.8400000001</v>
      </c>
      <c r="F15" s="162">
        <v>1179334.8400000001</v>
      </c>
      <c r="G15" s="161">
        <f t="shared" si="3"/>
        <v>122035.06999999983</v>
      </c>
    </row>
    <row r="16" spans="1:7" x14ac:dyDescent="0.25">
      <c r="A16" s="80" t="s">
        <v>407</v>
      </c>
      <c r="B16" s="161">
        <v>0</v>
      </c>
      <c r="C16" s="161">
        <v>0</v>
      </c>
      <c r="D16" s="161">
        <f t="shared" si="2"/>
        <v>0</v>
      </c>
      <c r="E16" s="161">
        <v>0</v>
      </c>
      <c r="F16" s="161">
        <v>0</v>
      </c>
      <c r="G16" s="161">
        <f t="shared" si="3"/>
        <v>0</v>
      </c>
    </row>
    <row r="17" spans="1:7" x14ac:dyDescent="0.25">
      <c r="A17" s="80" t="s">
        <v>408</v>
      </c>
      <c r="B17" s="161">
        <v>0</v>
      </c>
      <c r="C17" s="161">
        <v>0</v>
      </c>
      <c r="D17" s="161">
        <f t="shared" si="2"/>
        <v>0</v>
      </c>
      <c r="E17" s="161">
        <v>0</v>
      </c>
      <c r="F17" s="161">
        <v>0</v>
      </c>
      <c r="G17" s="161">
        <f t="shared" si="3"/>
        <v>0</v>
      </c>
    </row>
    <row r="18" spans="1:7" x14ac:dyDescent="0.25">
      <c r="A18" s="80" t="s">
        <v>409</v>
      </c>
      <c r="B18" s="161">
        <v>0</v>
      </c>
      <c r="C18" s="161">
        <v>0</v>
      </c>
      <c r="D18" s="161">
        <f t="shared" si="2"/>
        <v>0</v>
      </c>
      <c r="E18" s="161">
        <v>0</v>
      </c>
      <c r="F18" s="161">
        <v>0</v>
      </c>
      <c r="G18" s="161">
        <f t="shared" si="3"/>
        <v>0</v>
      </c>
    </row>
    <row r="19" spans="1:7" x14ac:dyDescent="0.25">
      <c r="A19" s="60" t="s">
        <v>410</v>
      </c>
      <c r="B19" s="49">
        <f>SUM(B20:B26)</f>
        <v>16572064.209999999</v>
      </c>
      <c r="C19" s="49">
        <f t="shared" ref="C19:G19" si="4">SUM(C20:C26)</f>
        <v>1085935.6200000001</v>
      </c>
      <c r="D19" s="49">
        <f t="shared" si="4"/>
        <v>17657999.829999998</v>
      </c>
      <c r="E19" s="49">
        <f t="shared" si="4"/>
        <v>16251301.419999998</v>
      </c>
      <c r="F19" s="49">
        <f t="shared" si="4"/>
        <v>16251301.419999998</v>
      </c>
      <c r="G19" s="49">
        <f t="shared" si="4"/>
        <v>1406698.4100000006</v>
      </c>
    </row>
    <row r="20" spans="1:7" x14ac:dyDescent="0.25">
      <c r="A20" s="80" t="s">
        <v>411</v>
      </c>
      <c r="B20" s="161">
        <v>0</v>
      </c>
      <c r="C20" s="161">
        <v>0</v>
      </c>
      <c r="D20" s="161">
        <f t="shared" ref="D20:D26" si="5">B20+C20</f>
        <v>0</v>
      </c>
      <c r="E20" s="161">
        <v>0</v>
      </c>
      <c r="F20" s="161">
        <v>0</v>
      </c>
      <c r="G20" s="161">
        <f t="shared" ref="G20:G26" si="6">D20-E20</f>
        <v>0</v>
      </c>
    </row>
    <row r="21" spans="1:7" x14ac:dyDescent="0.25">
      <c r="A21" s="80" t="s">
        <v>412</v>
      </c>
      <c r="B21" s="162">
        <v>647425.93000000005</v>
      </c>
      <c r="C21" s="162">
        <v>-80913.279999999999</v>
      </c>
      <c r="D21" s="161">
        <f t="shared" si="5"/>
        <v>566512.65</v>
      </c>
      <c r="E21" s="162">
        <v>504948.22</v>
      </c>
      <c r="F21" s="162">
        <v>504948.22</v>
      </c>
      <c r="G21" s="161">
        <f t="shared" si="6"/>
        <v>61564.430000000051</v>
      </c>
    </row>
    <row r="22" spans="1:7" x14ac:dyDescent="0.25">
      <c r="A22" s="80" t="s">
        <v>413</v>
      </c>
      <c r="B22" s="161">
        <v>0</v>
      </c>
      <c r="C22" s="161">
        <v>0</v>
      </c>
      <c r="D22" s="161">
        <f t="shared" si="5"/>
        <v>0</v>
      </c>
      <c r="E22" s="161">
        <v>0</v>
      </c>
      <c r="F22" s="161">
        <v>0</v>
      </c>
      <c r="G22" s="161">
        <f t="shared" si="6"/>
        <v>0</v>
      </c>
    </row>
    <row r="23" spans="1:7" x14ac:dyDescent="0.25">
      <c r="A23" s="80" t="s">
        <v>414</v>
      </c>
      <c r="B23" s="161">
        <v>0</v>
      </c>
      <c r="C23" s="161">
        <v>0</v>
      </c>
      <c r="D23" s="161">
        <f t="shared" si="5"/>
        <v>0</v>
      </c>
      <c r="E23" s="161">
        <v>0</v>
      </c>
      <c r="F23" s="161">
        <v>0</v>
      </c>
      <c r="G23" s="161">
        <f t="shared" si="6"/>
        <v>0</v>
      </c>
    </row>
    <row r="24" spans="1:7" x14ac:dyDescent="0.25">
      <c r="A24" s="80" t="s">
        <v>415</v>
      </c>
      <c r="B24" s="162">
        <v>1825004.58</v>
      </c>
      <c r="C24" s="162">
        <v>139535.84</v>
      </c>
      <c r="D24" s="161">
        <f t="shared" si="5"/>
        <v>1964540.4200000002</v>
      </c>
      <c r="E24" s="162">
        <v>1777449.92</v>
      </c>
      <c r="F24" s="162">
        <v>1777449.92</v>
      </c>
      <c r="G24" s="161">
        <f t="shared" si="6"/>
        <v>187090.50000000023</v>
      </c>
    </row>
    <row r="25" spans="1:7" x14ac:dyDescent="0.25">
      <c r="A25" s="80" t="s">
        <v>416</v>
      </c>
      <c r="B25" s="162">
        <v>14099633.699999999</v>
      </c>
      <c r="C25" s="162">
        <v>1027313.06</v>
      </c>
      <c r="D25" s="161">
        <f t="shared" si="5"/>
        <v>15126946.76</v>
      </c>
      <c r="E25" s="162">
        <v>13968903.279999999</v>
      </c>
      <c r="F25" s="162">
        <v>13968903.279999999</v>
      </c>
      <c r="G25" s="161">
        <f t="shared" si="6"/>
        <v>1158043.4800000004</v>
      </c>
    </row>
    <row r="26" spans="1:7" x14ac:dyDescent="0.25">
      <c r="A26" s="80" t="s">
        <v>417</v>
      </c>
      <c r="B26" s="161">
        <v>0</v>
      </c>
      <c r="C26" s="161">
        <v>0</v>
      </c>
      <c r="D26" s="161">
        <f t="shared" si="5"/>
        <v>0</v>
      </c>
      <c r="E26" s="161">
        <v>0</v>
      </c>
      <c r="F26" s="161">
        <v>0</v>
      </c>
      <c r="G26" s="161">
        <f t="shared" si="6"/>
        <v>0</v>
      </c>
    </row>
    <row r="27" spans="1:7" x14ac:dyDescent="0.25">
      <c r="A27" s="60" t="s">
        <v>418</v>
      </c>
      <c r="B27" s="49">
        <f>SUM(B28:B36)</f>
        <v>0</v>
      </c>
      <c r="C27" s="49">
        <f t="shared" ref="C27:G27" si="7">SUM(C28:C36)</f>
        <v>0</v>
      </c>
      <c r="D27" s="49">
        <f t="shared" si="7"/>
        <v>0</v>
      </c>
      <c r="E27" s="49">
        <f t="shared" si="7"/>
        <v>0</v>
      </c>
      <c r="F27" s="49">
        <f t="shared" si="7"/>
        <v>0</v>
      </c>
      <c r="G27" s="49">
        <f t="shared" si="7"/>
        <v>0</v>
      </c>
    </row>
    <row r="28" spans="1:7" x14ac:dyDescent="0.25">
      <c r="A28" s="83" t="s">
        <v>419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420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421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422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423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425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426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427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428</v>
      </c>
      <c r="B37" s="49">
        <f>SUM(B38:B41)</f>
        <v>0</v>
      </c>
      <c r="C37" s="49">
        <f t="shared" ref="C37:G37" si="8">SUM(C38:C41)</f>
        <v>0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</row>
    <row r="38" spans="1:7" x14ac:dyDescent="0.25">
      <c r="A38" s="83" t="s">
        <v>429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430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431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432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433</v>
      </c>
      <c r="B43" s="4">
        <f>SUM(B44,B53,B61,B71)</f>
        <v>0</v>
      </c>
      <c r="C43" s="4">
        <f t="shared" ref="C43:G43" si="9">SUM(C44,C53,C61,C71)</f>
        <v>0</v>
      </c>
      <c r="D43" s="4">
        <f t="shared" si="9"/>
        <v>0</v>
      </c>
      <c r="E43" s="4">
        <f t="shared" si="9"/>
        <v>0</v>
      </c>
      <c r="F43" s="4">
        <f t="shared" si="9"/>
        <v>0</v>
      </c>
      <c r="G43" s="4">
        <f t="shared" si="9"/>
        <v>0</v>
      </c>
    </row>
    <row r="44" spans="1:7" x14ac:dyDescent="0.25">
      <c r="A44" s="60" t="s">
        <v>401</v>
      </c>
      <c r="B44" s="49">
        <f>SUM(B45:B52)</f>
        <v>0</v>
      </c>
      <c r="C44" s="49">
        <f t="shared" ref="C44:G44" si="10">SUM(C45:C52)</f>
        <v>0</v>
      </c>
      <c r="D44" s="49">
        <f t="shared" si="10"/>
        <v>0</v>
      </c>
      <c r="E44" s="49">
        <f t="shared" si="10"/>
        <v>0</v>
      </c>
      <c r="F44" s="49">
        <f t="shared" si="10"/>
        <v>0</v>
      </c>
      <c r="G44" s="49">
        <f t="shared" si="10"/>
        <v>0</v>
      </c>
    </row>
    <row r="45" spans="1:7" x14ac:dyDescent="0.25">
      <c r="A45" s="83" t="s">
        <v>402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403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404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405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406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407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408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409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410</v>
      </c>
      <c r="B53" s="49">
        <f>SUM(B54:B60)</f>
        <v>0</v>
      </c>
      <c r="C53" s="49">
        <f t="shared" ref="C53:G53" si="11">SUM(C54:C60)</f>
        <v>0</v>
      </c>
      <c r="D53" s="49">
        <f t="shared" si="11"/>
        <v>0</v>
      </c>
      <c r="E53" s="49">
        <f t="shared" si="11"/>
        <v>0</v>
      </c>
      <c r="F53" s="49">
        <f t="shared" si="11"/>
        <v>0</v>
      </c>
      <c r="G53" s="49">
        <f t="shared" si="11"/>
        <v>0</v>
      </c>
    </row>
    <row r="54" spans="1:7" x14ac:dyDescent="0.25">
      <c r="A54" s="83" t="s">
        <v>411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3" t="s">
        <v>412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413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414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415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416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417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418</v>
      </c>
      <c r="B61" s="49">
        <f>SUM(B62:B70)</f>
        <v>0</v>
      </c>
      <c r="C61" s="49">
        <f t="shared" ref="C61:G61" si="12">SUM(C62:C70)</f>
        <v>0</v>
      </c>
      <c r="D61" s="49">
        <f t="shared" si="12"/>
        <v>0</v>
      </c>
      <c r="E61" s="49">
        <f t="shared" si="12"/>
        <v>0</v>
      </c>
      <c r="F61" s="49">
        <f t="shared" si="12"/>
        <v>0</v>
      </c>
      <c r="G61" s="49">
        <f t="shared" si="12"/>
        <v>0</v>
      </c>
    </row>
    <row r="62" spans="1:7" x14ac:dyDescent="0.25">
      <c r="A62" s="83" t="s">
        <v>419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420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421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422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423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424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426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427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428</v>
      </c>
      <c r="B71" s="49">
        <f>SUM(B72:B75)</f>
        <v>0</v>
      </c>
      <c r="C71" s="49">
        <f t="shared" ref="C71:G71" si="13">SUM(C72:C75)</f>
        <v>0</v>
      </c>
      <c r="D71" s="49">
        <f t="shared" si="13"/>
        <v>0</v>
      </c>
      <c r="E71" s="49">
        <f t="shared" si="13"/>
        <v>0</v>
      </c>
      <c r="F71" s="49">
        <f t="shared" si="13"/>
        <v>0</v>
      </c>
      <c r="G71" s="49">
        <f t="shared" si="13"/>
        <v>0</v>
      </c>
    </row>
    <row r="72" spans="1:7" x14ac:dyDescent="0.25">
      <c r="A72" s="83" t="s">
        <v>429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430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431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432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382</v>
      </c>
      <c r="B77" s="4">
        <f>B43+B9</f>
        <v>17843027.399999999</v>
      </c>
      <c r="C77" s="4">
        <f t="shared" ref="C77:G77" si="14">C43+C9</f>
        <v>1116342.3400000001</v>
      </c>
      <c r="D77" s="4">
        <f t="shared" si="14"/>
        <v>18959369.739999998</v>
      </c>
      <c r="E77" s="4">
        <f t="shared" si="14"/>
        <v>17430636.259999998</v>
      </c>
      <c r="F77" s="4">
        <f t="shared" si="14"/>
        <v>17430636.259999998</v>
      </c>
      <c r="G77" s="4">
        <f t="shared" si="14"/>
        <v>1528733.4800000004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27:G77 B19:G1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abSelected="1" zoomScale="64" zoomScaleNormal="64" workbookViewId="0">
      <selection activeCell="K28" sqref="K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7" t="s">
        <v>434</v>
      </c>
      <c r="B1" s="170"/>
      <c r="C1" s="170"/>
      <c r="D1" s="170"/>
      <c r="E1" s="170"/>
      <c r="F1" s="170"/>
      <c r="G1" s="171"/>
    </row>
    <row r="2" spans="1:7" x14ac:dyDescent="0.25">
      <c r="A2" s="114" t="str">
        <f>'Formato 1'!A2</f>
        <v xml:space="preserve"> Sistema para el Desarrollo Integral de la Familia del Municipio de Apaseo el Grande,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299</v>
      </c>
      <c r="B3" s="118"/>
      <c r="C3" s="118"/>
      <c r="D3" s="118"/>
      <c r="E3" s="118"/>
      <c r="F3" s="118"/>
      <c r="G3" s="119"/>
    </row>
    <row r="4" spans="1:7" x14ac:dyDescent="0.25">
      <c r="A4" s="117" t="s">
        <v>435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01 de Enero al 31 de Diciembre de 2023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72" t="s">
        <v>436</v>
      </c>
      <c r="B7" s="175" t="s">
        <v>301</v>
      </c>
      <c r="C7" s="175"/>
      <c r="D7" s="175"/>
      <c r="E7" s="175"/>
      <c r="F7" s="175"/>
      <c r="G7" s="175" t="s">
        <v>302</v>
      </c>
    </row>
    <row r="8" spans="1:7" ht="30" x14ac:dyDescent="0.25">
      <c r="A8" s="173"/>
      <c r="B8" s="7" t="s">
        <v>303</v>
      </c>
      <c r="C8" s="34" t="s">
        <v>399</v>
      </c>
      <c r="D8" s="34" t="s">
        <v>234</v>
      </c>
      <c r="E8" s="34" t="s">
        <v>189</v>
      </c>
      <c r="F8" s="34" t="s">
        <v>206</v>
      </c>
      <c r="G8" s="185"/>
    </row>
    <row r="9" spans="1:7" ht="15.75" customHeight="1" x14ac:dyDescent="0.25">
      <c r="A9" s="27" t="s">
        <v>437</v>
      </c>
      <c r="B9" s="123">
        <f>SUM(B10,B11,B12,B15,B16,B19)</f>
        <v>15070582.77</v>
      </c>
      <c r="C9" s="123">
        <f t="shared" ref="C9:G9" si="0">SUM(C10,C11,C12,C15,C16,C19)</f>
        <v>511387.71</v>
      </c>
      <c r="D9" s="123">
        <f t="shared" si="0"/>
        <v>15581970.48</v>
      </c>
      <c r="E9" s="123">
        <f t="shared" si="0"/>
        <v>14162357.99</v>
      </c>
      <c r="F9" s="123">
        <f t="shared" si="0"/>
        <v>14162357.99</v>
      </c>
      <c r="G9" s="123">
        <f t="shared" si="0"/>
        <v>1419612.4900000002</v>
      </c>
    </row>
    <row r="10" spans="1:7" x14ac:dyDescent="0.25">
      <c r="A10" s="60" t="s">
        <v>438</v>
      </c>
      <c r="B10" s="163">
        <v>15070582.77</v>
      </c>
      <c r="C10" s="163">
        <v>511387.71</v>
      </c>
      <c r="D10" s="164">
        <f>B10+C10</f>
        <v>15581970.48</v>
      </c>
      <c r="E10" s="163">
        <v>14162357.99</v>
      </c>
      <c r="F10" s="163">
        <v>14162357.99</v>
      </c>
      <c r="G10" s="164">
        <f>D10-E10</f>
        <v>1419612.4900000002</v>
      </c>
    </row>
    <row r="11" spans="1:7" ht="15.75" customHeight="1" x14ac:dyDescent="0.25">
      <c r="A11" s="60" t="s">
        <v>439</v>
      </c>
      <c r="B11" s="164">
        <v>0</v>
      </c>
      <c r="C11" s="164">
        <v>0</v>
      </c>
      <c r="D11" s="164">
        <f>B11+C11</f>
        <v>0</v>
      </c>
      <c r="E11" s="164">
        <v>0</v>
      </c>
      <c r="F11" s="164">
        <v>0</v>
      </c>
      <c r="G11" s="164">
        <f>D11-E11</f>
        <v>0</v>
      </c>
    </row>
    <row r="12" spans="1:7" x14ac:dyDescent="0.25">
      <c r="A12" s="60" t="s">
        <v>440</v>
      </c>
      <c r="B12" s="164">
        <f>B13+B14</f>
        <v>0</v>
      </c>
      <c r="C12" s="164">
        <f t="shared" ref="C12:G12" si="1">C13+C14</f>
        <v>0</v>
      </c>
      <c r="D12" s="164">
        <f t="shared" si="1"/>
        <v>0</v>
      </c>
      <c r="E12" s="164">
        <f t="shared" si="1"/>
        <v>0</v>
      </c>
      <c r="F12" s="164">
        <f t="shared" si="1"/>
        <v>0</v>
      </c>
      <c r="G12" s="164">
        <f t="shared" si="1"/>
        <v>0</v>
      </c>
    </row>
    <row r="13" spans="1:7" x14ac:dyDescent="0.25">
      <c r="A13" s="80" t="s">
        <v>441</v>
      </c>
      <c r="B13" s="164">
        <v>0</v>
      </c>
      <c r="C13" s="164">
        <v>0</v>
      </c>
      <c r="D13" s="164">
        <f>B13+C13</f>
        <v>0</v>
      </c>
      <c r="E13" s="164">
        <v>0</v>
      </c>
      <c r="F13" s="164">
        <v>0</v>
      </c>
      <c r="G13" s="164">
        <f>D13-E13</f>
        <v>0</v>
      </c>
    </row>
    <row r="14" spans="1:7" x14ac:dyDescent="0.25">
      <c r="A14" s="80" t="s">
        <v>442</v>
      </c>
      <c r="B14" s="164">
        <v>0</v>
      </c>
      <c r="C14" s="164">
        <v>0</v>
      </c>
      <c r="D14" s="164">
        <f>B14+C14</f>
        <v>0</v>
      </c>
      <c r="E14" s="164">
        <v>0</v>
      </c>
      <c r="F14" s="164">
        <v>0</v>
      </c>
      <c r="G14" s="164">
        <f>D14-E14</f>
        <v>0</v>
      </c>
    </row>
    <row r="15" spans="1:7" x14ac:dyDescent="0.25">
      <c r="A15" s="60" t="s">
        <v>443</v>
      </c>
      <c r="B15" s="164">
        <v>0</v>
      </c>
      <c r="C15" s="164">
        <v>0</v>
      </c>
      <c r="D15" s="164">
        <f>B15+C15</f>
        <v>0</v>
      </c>
      <c r="E15" s="164">
        <v>0</v>
      </c>
      <c r="F15" s="164">
        <v>0</v>
      </c>
      <c r="G15" s="164">
        <f>D15-E15</f>
        <v>0</v>
      </c>
    </row>
    <row r="16" spans="1:7" ht="30" x14ac:dyDescent="0.25">
      <c r="A16" s="61" t="s">
        <v>444</v>
      </c>
      <c r="B16" s="164">
        <f>B17+B18</f>
        <v>0</v>
      </c>
      <c r="C16" s="164">
        <f t="shared" ref="C16:G16" si="2">C17+C18</f>
        <v>0</v>
      </c>
      <c r="D16" s="164">
        <f t="shared" si="2"/>
        <v>0</v>
      </c>
      <c r="E16" s="164">
        <f t="shared" si="2"/>
        <v>0</v>
      </c>
      <c r="F16" s="164">
        <f t="shared" si="2"/>
        <v>0</v>
      </c>
      <c r="G16" s="164">
        <f t="shared" si="2"/>
        <v>0</v>
      </c>
    </row>
    <row r="17" spans="1:7" x14ac:dyDescent="0.25">
      <c r="A17" s="80" t="s">
        <v>445</v>
      </c>
      <c r="B17" s="164">
        <v>0</v>
      </c>
      <c r="C17" s="164">
        <v>0</v>
      </c>
      <c r="D17" s="164">
        <f>B17+C17</f>
        <v>0</v>
      </c>
      <c r="E17" s="164">
        <v>0</v>
      </c>
      <c r="F17" s="164">
        <v>0</v>
      </c>
      <c r="G17" s="164">
        <f>D17-E17</f>
        <v>0</v>
      </c>
    </row>
    <row r="18" spans="1:7" x14ac:dyDescent="0.25">
      <c r="A18" s="80" t="s">
        <v>446</v>
      </c>
      <c r="B18" s="164">
        <v>0</v>
      </c>
      <c r="C18" s="164">
        <v>0</v>
      </c>
      <c r="D18" s="164">
        <f>B18+C18</f>
        <v>0</v>
      </c>
      <c r="E18" s="164">
        <v>0</v>
      </c>
      <c r="F18" s="164">
        <v>0</v>
      </c>
      <c r="G18" s="164">
        <f>D18-E18</f>
        <v>0</v>
      </c>
    </row>
    <row r="19" spans="1:7" x14ac:dyDescent="0.25">
      <c r="A19" s="60" t="s">
        <v>447</v>
      </c>
      <c r="B19" s="164">
        <v>0</v>
      </c>
      <c r="C19" s="164">
        <v>0</v>
      </c>
      <c r="D19" s="164">
        <f>B19+C19</f>
        <v>0</v>
      </c>
      <c r="E19" s="164">
        <v>0</v>
      </c>
      <c r="F19" s="164">
        <v>0</v>
      </c>
      <c r="G19" s="164">
        <f>D19-E19</f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448</v>
      </c>
      <c r="B21" s="37">
        <f>SUM(B22,B23,B24,B27,B28,B31)</f>
        <v>0</v>
      </c>
      <c r="C21" s="37">
        <f t="shared" ref="C21:F21" si="3">SUM(C22,C23,C24,C27,C28,C31)</f>
        <v>0</v>
      </c>
      <c r="D21" s="37">
        <f t="shared" si="3"/>
        <v>0</v>
      </c>
      <c r="E21" s="37">
        <f t="shared" si="3"/>
        <v>0</v>
      </c>
      <c r="F21" s="37">
        <f t="shared" si="3"/>
        <v>0</v>
      </c>
      <c r="G21" s="37">
        <f>SUM(G22,G23,G24,G27,G28,G31)</f>
        <v>0</v>
      </c>
    </row>
    <row r="22" spans="1:7" x14ac:dyDescent="0.25">
      <c r="A22" s="60" t="s">
        <v>438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4">D22-E22</f>
        <v>0</v>
      </c>
    </row>
    <row r="23" spans="1:7" x14ac:dyDescent="0.25">
      <c r="A23" s="60" t="s">
        <v>439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4"/>
        <v>0</v>
      </c>
    </row>
    <row r="24" spans="1:7" x14ac:dyDescent="0.25">
      <c r="A24" s="60" t="s">
        <v>440</v>
      </c>
      <c r="B24" s="79">
        <f t="shared" ref="B24:G24" si="5">B25+B26</f>
        <v>0</v>
      </c>
      <c r="C24" s="79">
        <f t="shared" si="5"/>
        <v>0</v>
      </c>
      <c r="D24" s="79">
        <f t="shared" si="5"/>
        <v>0</v>
      </c>
      <c r="E24" s="79">
        <f t="shared" si="5"/>
        <v>0</v>
      </c>
      <c r="F24" s="79">
        <f t="shared" si="5"/>
        <v>0</v>
      </c>
      <c r="G24" s="78">
        <f t="shared" si="5"/>
        <v>0</v>
      </c>
    </row>
    <row r="25" spans="1:7" x14ac:dyDescent="0.25">
      <c r="A25" s="80" t="s">
        <v>441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4"/>
        <v>0</v>
      </c>
    </row>
    <row r="26" spans="1:7" x14ac:dyDescent="0.25">
      <c r="A26" s="80" t="s">
        <v>442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4"/>
        <v>0</v>
      </c>
    </row>
    <row r="27" spans="1:7" x14ac:dyDescent="0.25">
      <c r="A27" s="60" t="s">
        <v>443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4"/>
        <v>0</v>
      </c>
    </row>
    <row r="28" spans="1:7" ht="30" x14ac:dyDescent="0.25">
      <c r="A28" s="61" t="s">
        <v>444</v>
      </c>
      <c r="B28" s="79">
        <f t="shared" ref="B28:G28" si="6">B29+B30</f>
        <v>0</v>
      </c>
      <c r="C28" s="79">
        <f t="shared" si="6"/>
        <v>0</v>
      </c>
      <c r="D28" s="79">
        <f t="shared" si="6"/>
        <v>0</v>
      </c>
      <c r="E28" s="79">
        <f t="shared" si="6"/>
        <v>0</v>
      </c>
      <c r="F28" s="79">
        <f t="shared" si="6"/>
        <v>0</v>
      </c>
      <c r="G28" s="78">
        <f t="shared" si="6"/>
        <v>0</v>
      </c>
    </row>
    <row r="29" spans="1:7" x14ac:dyDescent="0.25">
      <c r="A29" s="80" t="s">
        <v>445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4"/>
        <v>0</v>
      </c>
    </row>
    <row r="30" spans="1:7" x14ac:dyDescent="0.25">
      <c r="A30" s="80" t="s">
        <v>446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4"/>
        <v>0</v>
      </c>
    </row>
    <row r="31" spans="1:7" x14ac:dyDescent="0.25">
      <c r="A31" s="60" t="s">
        <v>447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4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449</v>
      </c>
      <c r="B33" s="37">
        <f>B21+B9</f>
        <v>15070582.77</v>
      </c>
      <c r="C33" s="37">
        <f t="shared" ref="C33:G33" si="7">C21+C9</f>
        <v>511387.71</v>
      </c>
      <c r="D33" s="37">
        <f t="shared" si="7"/>
        <v>15581970.48</v>
      </c>
      <c r="E33" s="37">
        <f t="shared" si="7"/>
        <v>14162357.99</v>
      </c>
      <c r="F33" s="37">
        <f t="shared" si="7"/>
        <v>14162357.99</v>
      </c>
      <c r="G33" s="37">
        <f t="shared" si="7"/>
        <v>1419612.4900000002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20:F33" unlockedFormula="1"/>
    <ignoredError sqref="G20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6aa8a68a-ab09-4ac8-a697-fdce915bc567"/>
    <ds:schemaRef ds:uri="0c865bf4-0f22-4e4d-b041-7b0c1657e5a8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DM</cp:lastModifiedBy>
  <cp:revision/>
  <dcterms:created xsi:type="dcterms:W3CDTF">2023-03-16T22:14:51Z</dcterms:created>
  <dcterms:modified xsi:type="dcterms:W3CDTF">2024-02-20T20:07:00Z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