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\Documents\CONTADORA LULÚ\CUENTA PUBLICA 2023\4 trim\4 trim\"/>
    </mc:Choice>
  </mc:AlternateContent>
  <bookViews>
    <workbookView xWindow="0" yWindow="0" windowWidth="28800" windowHeight="12135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62913"/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G38" i="5" s="1"/>
  <c r="D37" i="5"/>
  <c r="G37" i="5" s="1"/>
  <c r="G36" i="5" s="1"/>
  <c r="F36" i="5"/>
  <c r="E36" i="5"/>
  <c r="C36" i="5"/>
  <c r="B36" i="5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F25" i="5"/>
  <c r="E25" i="5"/>
  <c r="C25" i="5"/>
  <c r="B25" i="5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F16" i="5"/>
  <c r="E16" i="5"/>
  <c r="C16" i="5"/>
  <c r="B16" i="5"/>
  <c r="B42" i="5" s="1"/>
  <c r="D14" i="5"/>
  <c r="G14" i="5" s="1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6" i="5"/>
  <c r="F42" i="5" s="1"/>
  <c r="E6" i="5"/>
  <c r="E42" i="5" s="1"/>
  <c r="D6" i="5"/>
  <c r="C6" i="5"/>
  <c r="C42" i="5" s="1"/>
  <c r="B6" i="5"/>
  <c r="F16" i="8"/>
  <c r="E16" i="8"/>
  <c r="C16" i="8"/>
  <c r="B16" i="8"/>
  <c r="D14" i="8"/>
  <c r="G14" i="8" s="1"/>
  <c r="D12" i="8"/>
  <c r="G12" i="8" s="1"/>
  <c r="D10" i="8"/>
  <c r="G10" i="8" s="1"/>
  <c r="D8" i="8"/>
  <c r="G8" i="8" s="1"/>
  <c r="D6" i="8"/>
  <c r="G6" i="8" s="1"/>
  <c r="G16" i="8" s="1"/>
  <c r="G25" i="5" l="1"/>
  <c r="G16" i="5"/>
  <c r="G6" i="5"/>
  <c r="G42" i="5" s="1"/>
  <c r="D36" i="5"/>
  <c r="D25" i="5"/>
  <c r="D16" i="5"/>
  <c r="D42" i="5" s="1"/>
  <c r="D16" i="8"/>
  <c r="F39" i="4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<sst xmlns="http://schemas.openxmlformats.org/spreadsheetml/2006/main" count="206" uniqueCount="146">
  <si>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</si>
  <si>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</si>
  <si>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</si>
  <si>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</si>
  <si>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</si>
  <si>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</si>
  <si>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</si>
  <si>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</si>
  <si>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</si>
  <si>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</si>
  <si>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</si>
  <si>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</si>
  <si>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</si>
  <si>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</si>
  <si>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</si>
  <si>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</si>
  <si>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</si>
  <si>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</si>
  <si>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</si>
  <si>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</si>
  <si>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</si>
  <si>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</si>
  <si>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</si>
  <si>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</si>
  <si>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</si>
  <si>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</si>
  <si>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</si>
  <si>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</si>
  <si>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</si>
  <si>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</si>
  <si>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</si>
  <si>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</si>
  <si>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</si>
  <si>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</si>
  <si>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</si>
  <si>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</si>
  <si>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</si>
  <si>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</si>
  <si>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</si>
  <si>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</si>
  <si>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</si>
  <si>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</si>
  <si>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</si>
  <si>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</si>
  <si>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</si>
  <si>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</si>
  <si>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</si>
  <si>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</si>
  <si>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</si>
  <si>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</si>
  <si>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</si>
  <si>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</si>
  <si>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</si>
  <si>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</si>
  <si>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</si>
  <si>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</si>
  <si>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</si>
  <si>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</si>
  <si>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</si>
  <si>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</si>
  <si>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</si>
  <si>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</si>
  <si>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</si>
  <si>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</si>
  <si>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</si>
  <si>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</si>
  <si>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</si>
  <si>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</si>
  <si>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</si>
  <si>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</si>
  <si>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</si>
  <si>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</si>
  <si>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</si>
  <si>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</si>
  <si>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</si>
  <si>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</si>
  <si>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</si>
  <si>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</si>
  <si>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</si>
  <si>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</si>
  <si>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</si>
  <si>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</si>
  <si>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</si>
  <si>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</si>
  <si>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</si>
  <si>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</si>
  <si>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</si>
  <si>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</si>
  <si>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</si>
  <si>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</si>
  <si>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</si>
  <si>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</si>
  <si>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</si>
  <si>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</si>
  <si>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</si>
  <si>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</si>
  <si>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</si>
  <si>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</si>
  <si>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</si>
  <si>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</si>
  <si>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</si>
  <si>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</si>
  <si>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</si>
  <si>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</si>
  <si>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</si>
  <si>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</si>
  <si>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</si>
  <si>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</si>
  <si>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</si>
  <si>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</si>
  <si>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</si>
  <si>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</si>
  <si>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</si>
  <si>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</si>
  <si>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</si>
  <si>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</si>
  <si>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</si>
  <si>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</si>
  <si>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</si>
  <si>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</si>
  <si>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</si>
  <si>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</si>
  <si>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</si>
  <si>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</si>
  <si>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</si>
  <si>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</si>
  <si>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</si>
  <si>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</si>
  <si>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</si>
  <si>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</si>
  <si>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</si>
  <si>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</si>
  <si>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</si>
  <si>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para el Desarrollo Integral de la Familia del Municipio de Apaseo el Grande, Gto.
Estado Analítico del Ejercicio del Presupuesto de Egresos
Clasificación por Objeto del Gasto (Capítulo y Concepto)
Del 1 de Enero al 31 de Diciembre de 2023</t>
  </si>
  <si>
    <t>Sistema para el Desarrollo Integral de la Familia del Municipio de Apaseo el Grande, Gto.
Estado Analítico del Ejercicio del Presupuesto de Egresos
Clasificación Económica (por Tipo de Gasto)
Del 1 de Enero al 31 de Diciembre de 2023</t>
  </si>
  <si>
    <t>31120M04D010101 COORDINACION ADMINISTRAT</t>
  </si>
  <si>
    <t>31120M04D010102 COORDINACION FINANZAS</t>
  </si>
  <si>
    <t>Sistema para el Desarrollo Integral de la Familia del Municipio de Apaseo el Grande, Gto.
Estado Analítico del Ejercicio del Presupuesto de Egresos
Clasificación Administrativa
Del 1 de Enero al 31 de Diciembre de 2023</t>
  </si>
  <si>
    <t>Sistema para el Desarrollo Integral de la Familia del Municipio de Apaseo el Grande, Gto.
Estado Analítico del Ejercicio del Presupuesto de Egresos
Clasificación Administrativa (Poderes)
Del 1 de Enero al 31 de Diciembre de 2023</t>
  </si>
  <si>
    <t>Sistema para el Desarrollo Integral de la Familia del Municipio de Apaseo el Grande, Gto.
Estado Analítico del Ejercicio del Presupuesto de Egresos
Clasificación Administrativa (Sector Paraestatal)
Del 1 de Enero al 31 de Diciembre de 2023</t>
  </si>
  <si>
    <t>Sistema para el Desarrollo Integral de la Familia del Municipio de Apaseo el Grande, Gto.
Estado Analítico del Ejercicio del Presupuesto de Egresos
Clasificación Funcional (Finalidad y Función)
Del 1 de Enero al 31 de Diciembre de 2023</t>
  </si>
  <si>
    <t>Coordinación de la Politica de Gobierno</t>
  </si>
  <si>
    <t xml:space="preserve">     LIC MARIA GUADALUPE HERRERA GARCIA</t>
  </si>
  <si>
    <t xml:space="preserve">        MARIA DE LOURDES JIMENEZ HERNANDEZ</t>
  </si>
  <si>
    <t xml:space="preserve">      DIRECTORA GENERAL SMDIF</t>
  </si>
  <si>
    <t xml:space="preserve">         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</si>
</sst>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0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0" fillId="0" borderId="0" xfId="0" applyBorder="1" applyProtection="1"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2" fillId="0" borderId="10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4" xfId="0" applyFont="1" applyBorder="1" applyAlignment="1">
      <alignment horizontal="left" indent="1"/>
    </xf>
    <xf numFmtId="0" fontId="2" fillId="0" borderId="11" xfId="0" applyFont="1" applyBorder="1" applyProtection="1">
      <protection locked="0"/>
    </xf>
    <xf numFmtId="0" fontId="6" fillId="0" borderId="4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wrapText="1"/>
    </xf>
    <xf numFmtId="4" fontId="2" fillId="0" borderId="10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/>
    </xf>
    <xf numFmtId="0" fontId="6" fillId="0" borderId="8" xfId="0" applyFont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 applyProtection="1">
      <alignment horizontal="center" wrapText="1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9" fillId="2" borderId="14" xfId="0" applyFont="1" applyFill="1" applyBorder="1" applyAlignment="1" applyProtection="1">
      <alignment horizontal="center" wrapText="1"/>
      <protection locked="0"/>
    </xf>
    <xf numFmtId="0" fontId="9" fillId="2" borderId="2" xfId="0" applyFont="1" applyFill="1" applyBorder="1" applyAlignment="1" applyProtection="1">
      <alignment horizont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workbookViewId="0">
      <selection activeCell="B19" sqref="B1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7" t="s">
        <v>133</v>
      </c>
      <c r="B1" s="47"/>
      <c r="C1" s="47"/>
      <c r="D1" s="47"/>
      <c r="E1" s="47"/>
      <c r="F1" s="47"/>
      <c r="G1" s="48"/>
    </row>
    <row r="2" spans="1:8" x14ac:dyDescent="0.2">
      <c r="A2" s="30"/>
      <c r="B2" s="49" t="s">
        <v>61</v>
      </c>
      <c r="C2" s="47"/>
      <c r="D2" s="47"/>
      <c r="E2" s="47"/>
      <c r="F2" s="48"/>
      <c r="G2" s="50" t="s">
        <v>60</v>
      </c>
    </row>
    <row r="3" spans="1:8" ht="24.95" customHeight="1" x14ac:dyDescent="0.2">
      <c r="A3" s="29" t="s">
        <v>55</v>
      </c>
      <c r="B3" s="2" t="s">
        <v>56</v>
      </c>
      <c r="C3" s="2" t="s">
        <v>121</v>
      </c>
      <c r="D3" s="2" t="s">
        <v>57</v>
      </c>
      <c r="E3" s="2" t="s">
        <v>58</v>
      </c>
      <c r="F3" s="2" t="s">
        <v>59</v>
      </c>
      <c r="G3" s="51"/>
    </row>
    <row r="4" spans="1:8" x14ac:dyDescent="0.2">
      <c r="A4" s="30"/>
      <c r="B4" s="3">
        <v>1</v>
      </c>
      <c r="C4" s="3">
        <v>2</v>
      </c>
      <c r="D4" s="3" t="s">
        <v>122</v>
      </c>
      <c r="E4" s="3">
        <v>4</v>
      </c>
      <c r="F4" s="3">
        <v>5</v>
      </c>
      <c r="G4" s="3" t="s">
        <v>123</v>
      </c>
    </row>
    <row r="5" spans="1:8" x14ac:dyDescent="0.2">
      <c r="A5" s="17" t="s">
        <v>62</v>
      </c>
      <c r="B5" s="11">
        <f>SUM(B6:B12)</f>
        <v>15070582.77</v>
      </c>
      <c r="C5" s="11">
        <f>SUM(C6:C12)</f>
        <v>511387.70999999996</v>
      </c>
      <c r="D5" s="11">
        <f>B5+C5</f>
        <v>15581970.48</v>
      </c>
      <c r="E5" s="11">
        <f>SUM(E6:E12)</f>
        <v>14162357.99</v>
      </c>
      <c r="F5" s="11">
        <f>SUM(F6:F12)</f>
        <v>14162357.99</v>
      </c>
      <c r="G5" s="11">
        <f>D5-E5</f>
        <v>1419612.4900000002</v>
      </c>
    </row>
    <row r="6" spans="1:8" x14ac:dyDescent="0.2">
      <c r="A6" s="19" t="s">
        <v>66</v>
      </c>
      <c r="B6" s="5">
        <v>8417294.7899999991</v>
      </c>
      <c r="C6" s="5">
        <v>-409681.34</v>
      </c>
      <c r="D6" s="5">
        <f t="shared" ref="D6:D69" si="0">B6+C6</f>
        <v>8007613.4499999993</v>
      </c>
      <c r="E6" s="5">
        <v>7185152.21</v>
      </c>
      <c r="F6" s="5">
        <v>7185152.21</v>
      </c>
      <c r="G6" s="5">
        <f t="shared" ref="G6:G69" si="1">D6-E6</f>
        <v>822461.23999999929</v>
      </c>
      <c r="H6" s="8">
        <v>1100</v>
      </c>
    </row>
    <row r="7" spans="1:8" x14ac:dyDescent="0.2">
      <c r="A7" s="19" t="s">
        <v>67</v>
      </c>
      <c r="B7" s="5">
        <v>521267.65</v>
      </c>
      <c r="C7" s="5">
        <v>627624.65</v>
      </c>
      <c r="D7" s="5">
        <f t="shared" si="0"/>
        <v>1148892.3</v>
      </c>
      <c r="E7" s="5">
        <v>1109623.44</v>
      </c>
      <c r="F7" s="5">
        <v>1109623.44</v>
      </c>
      <c r="G7" s="5">
        <f t="shared" si="1"/>
        <v>39268.860000000102</v>
      </c>
      <c r="H7" s="8">
        <v>1200</v>
      </c>
    </row>
    <row r="8" spans="1:8" x14ac:dyDescent="0.2">
      <c r="A8" s="19" t="s">
        <v>68</v>
      </c>
      <c r="B8" s="5">
        <v>1307040.92</v>
      </c>
      <c r="C8" s="5">
        <v>-31415.5</v>
      </c>
      <c r="D8" s="5">
        <f t="shared" si="0"/>
        <v>1275625.42</v>
      </c>
      <c r="E8" s="5">
        <v>1220367.53</v>
      </c>
      <c r="F8" s="5">
        <v>1220367.53</v>
      </c>
      <c r="G8" s="5">
        <f t="shared" si="1"/>
        <v>55257.889999999898</v>
      </c>
      <c r="H8" s="8">
        <v>1300</v>
      </c>
    </row>
    <row r="9" spans="1:8" x14ac:dyDescent="0.2">
      <c r="A9" s="19" t="s">
        <v>33</v>
      </c>
      <c r="B9" s="5">
        <v>1930806.9</v>
      </c>
      <c r="C9" s="5">
        <v>-52532.22</v>
      </c>
      <c r="D9" s="5">
        <f t="shared" si="0"/>
        <v>1878274.68</v>
      </c>
      <c r="E9" s="5">
        <v>1731866.22</v>
      </c>
      <c r="F9" s="5">
        <v>1731866.22</v>
      </c>
      <c r="G9" s="5">
        <f t="shared" si="1"/>
        <v>146408.45999999996</v>
      </c>
      <c r="H9" s="8">
        <v>1400</v>
      </c>
    </row>
    <row r="10" spans="1:8" x14ac:dyDescent="0.2">
      <c r="A10" s="19" t="s">
        <v>69</v>
      </c>
      <c r="B10" s="5">
        <v>2894172.51</v>
      </c>
      <c r="C10" s="5">
        <v>377392.12</v>
      </c>
      <c r="D10" s="5">
        <f t="shared" si="0"/>
        <v>3271564.63</v>
      </c>
      <c r="E10" s="5">
        <v>2915348.59</v>
      </c>
      <c r="F10" s="5">
        <v>2915348.59</v>
      </c>
      <c r="G10" s="5">
        <f t="shared" si="1"/>
        <v>356216.04000000004</v>
      </c>
      <c r="H10" s="8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8">
        <v>1600</v>
      </c>
    </row>
    <row r="12" spans="1:8" x14ac:dyDescent="0.2">
      <c r="A12" s="19" t="s">
        <v>70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8">
        <v>1700</v>
      </c>
    </row>
    <row r="13" spans="1:8" x14ac:dyDescent="0.2">
      <c r="A13" s="17" t="s">
        <v>127</v>
      </c>
      <c r="B13" s="12">
        <f>SUM(B14:B22)</f>
        <v>1045807.4500000001</v>
      </c>
      <c r="C13" s="12">
        <f>SUM(C14:C22)</f>
        <v>124764.32999999999</v>
      </c>
      <c r="D13" s="12">
        <f t="shared" si="0"/>
        <v>1170571.78</v>
      </c>
      <c r="E13" s="12">
        <f>SUM(E14:E22)</f>
        <v>1100336.3999999999</v>
      </c>
      <c r="F13" s="12">
        <f>SUM(F14:F22)</f>
        <v>1100336.3999999999</v>
      </c>
      <c r="G13" s="12">
        <f t="shared" si="1"/>
        <v>70235.380000000121</v>
      </c>
      <c r="H13" s="18">
        <v>0</v>
      </c>
    </row>
    <row r="14" spans="1:8" x14ac:dyDescent="0.2">
      <c r="A14" s="19" t="s">
        <v>71</v>
      </c>
      <c r="B14" s="5">
        <v>207294.39</v>
      </c>
      <c r="C14" s="5">
        <v>-60404.11</v>
      </c>
      <c r="D14" s="5">
        <f t="shared" si="0"/>
        <v>146890.28000000003</v>
      </c>
      <c r="E14" s="5">
        <v>125353.79</v>
      </c>
      <c r="F14" s="5">
        <v>125353.79</v>
      </c>
      <c r="G14" s="5">
        <f t="shared" si="1"/>
        <v>21536.490000000034</v>
      </c>
      <c r="H14" s="8">
        <v>2100</v>
      </c>
    </row>
    <row r="15" spans="1:8" x14ac:dyDescent="0.2">
      <c r="A15" s="19" t="s">
        <v>72</v>
      </c>
      <c r="B15" s="5">
        <v>213136</v>
      </c>
      <c r="C15" s="5">
        <v>50080.65</v>
      </c>
      <c r="D15" s="5">
        <f t="shared" si="0"/>
        <v>263216.65000000002</v>
      </c>
      <c r="E15" s="5">
        <v>260098.19</v>
      </c>
      <c r="F15" s="5">
        <v>260098.19</v>
      </c>
      <c r="G15" s="5">
        <f t="shared" si="1"/>
        <v>3118.460000000021</v>
      </c>
      <c r="H15" s="8">
        <v>2200</v>
      </c>
    </row>
    <row r="16" spans="1:8" x14ac:dyDescent="0.2">
      <c r="A16" s="19" t="s">
        <v>73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8">
        <v>2300</v>
      </c>
    </row>
    <row r="17" spans="1:8" x14ac:dyDescent="0.2">
      <c r="A17" s="19" t="s">
        <v>74</v>
      </c>
      <c r="B17" s="5">
        <v>21459.84</v>
      </c>
      <c r="C17" s="5">
        <v>32819.43</v>
      </c>
      <c r="D17" s="5">
        <f t="shared" si="0"/>
        <v>54279.270000000004</v>
      </c>
      <c r="E17" s="5">
        <v>48942.63</v>
      </c>
      <c r="F17" s="5">
        <v>48942.63</v>
      </c>
      <c r="G17" s="5">
        <f t="shared" si="1"/>
        <v>5336.6400000000067</v>
      </c>
      <c r="H17" s="8">
        <v>2400</v>
      </c>
    </row>
    <row r="18" spans="1:8" x14ac:dyDescent="0.2">
      <c r="A18" s="19" t="s">
        <v>75</v>
      </c>
      <c r="B18" s="5">
        <v>46314.75</v>
      </c>
      <c r="C18" s="5">
        <v>-13336.77</v>
      </c>
      <c r="D18" s="5">
        <f t="shared" si="0"/>
        <v>32977.979999999996</v>
      </c>
      <c r="E18" s="5">
        <v>23179.99</v>
      </c>
      <c r="F18" s="5">
        <v>23179.99</v>
      </c>
      <c r="G18" s="5">
        <f t="shared" si="1"/>
        <v>9797.9899999999943</v>
      </c>
      <c r="H18" s="8">
        <v>2500</v>
      </c>
    </row>
    <row r="19" spans="1:8" x14ac:dyDescent="0.2">
      <c r="A19" s="19" t="s">
        <v>76</v>
      </c>
      <c r="B19" s="5">
        <v>469170.37</v>
      </c>
      <c r="C19" s="5">
        <v>98039.9</v>
      </c>
      <c r="D19" s="5">
        <f t="shared" si="0"/>
        <v>567210.27</v>
      </c>
      <c r="E19" s="5">
        <v>545065.14</v>
      </c>
      <c r="F19" s="5">
        <v>545065.14</v>
      </c>
      <c r="G19" s="5">
        <f t="shared" si="1"/>
        <v>22145.130000000005</v>
      </c>
      <c r="H19" s="8">
        <v>2600</v>
      </c>
    </row>
    <row r="20" spans="1:8" x14ac:dyDescent="0.2">
      <c r="A20" s="19" t="s">
        <v>77</v>
      </c>
      <c r="B20" s="5">
        <v>2775</v>
      </c>
      <c r="C20" s="5">
        <v>4155.8999999999996</v>
      </c>
      <c r="D20" s="5">
        <f t="shared" si="0"/>
        <v>6930.9</v>
      </c>
      <c r="E20" s="5">
        <v>6723.39</v>
      </c>
      <c r="F20" s="5">
        <v>6723.39</v>
      </c>
      <c r="G20" s="5">
        <f t="shared" si="1"/>
        <v>207.50999999999931</v>
      </c>
      <c r="H20" s="8">
        <v>2700</v>
      </c>
    </row>
    <row r="21" spans="1:8" x14ac:dyDescent="0.2">
      <c r="A21" s="19" t="s">
        <v>78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8">
        <v>2800</v>
      </c>
    </row>
    <row r="22" spans="1:8" x14ac:dyDescent="0.2">
      <c r="A22" s="19" t="s">
        <v>79</v>
      </c>
      <c r="B22" s="5">
        <v>85657.1</v>
      </c>
      <c r="C22" s="5">
        <v>13409.33</v>
      </c>
      <c r="D22" s="5">
        <f t="shared" si="0"/>
        <v>99066.430000000008</v>
      </c>
      <c r="E22" s="5">
        <v>90973.27</v>
      </c>
      <c r="F22" s="5">
        <v>90973.27</v>
      </c>
      <c r="G22" s="5">
        <f t="shared" si="1"/>
        <v>8093.1600000000035</v>
      </c>
      <c r="H22" s="8">
        <v>2900</v>
      </c>
    </row>
    <row r="23" spans="1:8" x14ac:dyDescent="0.2">
      <c r="A23" s="17" t="s">
        <v>63</v>
      </c>
      <c r="B23" s="12">
        <f>SUM(B24:B32)</f>
        <v>863631.35999999999</v>
      </c>
      <c r="C23" s="12">
        <f>SUM(C24:C32)</f>
        <v>166306.80000000002</v>
      </c>
      <c r="D23" s="12">
        <f t="shared" si="0"/>
        <v>1029938.16</v>
      </c>
      <c r="E23" s="12">
        <f>SUM(E24:E32)</f>
        <v>991638.47</v>
      </c>
      <c r="F23" s="12">
        <f>SUM(F24:F32)</f>
        <v>991638.47</v>
      </c>
      <c r="G23" s="12">
        <f t="shared" si="1"/>
        <v>38299.690000000061</v>
      </c>
      <c r="H23" s="18">
        <v>0</v>
      </c>
    </row>
    <row r="24" spans="1:8" x14ac:dyDescent="0.2">
      <c r="A24" s="19" t="s">
        <v>80</v>
      </c>
      <c r="B24" s="5">
        <v>142898.56</v>
      </c>
      <c r="C24" s="5">
        <v>-10377.74</v>
      </c>
      <c r="D24" s="5">
        <f t="shared" si="0"/>
        <v>132520.82</v>
      </c>
      <c r="E24" s="5">
        <v>129248.02</v>
      </c>
      <c r="F24" s="5">
        <v>129248.02</v>
      </c>
      <c r="G24" s="5">
        <f t="shared" si="1"/>
        <v>3272.8000000000029</v>
      </c>
      <c r="H24" s="8">
        <v>3100</v>
      </c>
    </row>
    <row r="25" spans="1:8" x14ac:dyDescent="0.2">
      <c r="A25" s="19" t="s">
        <v>81</v>
      </c>
      <c r="B25" s="5">
        <v>48550</v>
      </c>
      <c r="C25" s="5">
        <v>-7670</v>
      </c>
      <c r="D25" s="5">
        <f t="shared" si="0"/>
        <v>40880</v>
      </c>
      <c r="E25" s="5">
        <v>36830</v>
      </c>
      <c r="F25" s="5">
        <v>36830</v>
      </c>
      <c r="G25" s="5">
        <f t="shared" si="1"/>
        <v>4050</v>
      </c>
      <c r="H25" s="8">
        <v>3200</v>
      </c>
    </row>
    <row r="26" spans="1:8" x14ac:dyDescent="0.2">
      <c r="A26" s="19" t="s">
        <v>82</v>
      </c>
      <c r="B26" s="5">
        <v>0</v>
      </c>
      <c r="C26" s="5">
        <v>47510</v>
      </c>
      <c r="D26" s="5">
        <f t="shared" si="0"/>
        <v>47510</v>
      </c>
      <c r="E26" s="5">
        <v>47190</v>
      </c>
      <c r="F26" s="5">
        <v>47190</v>
      </c>
      <c r="G26" s="5">
        <f t="shared" si="1"/>
        <v>320</v>
      </c>
      <c r="H26" s="8">
        <v>3300</v>
      </c>
    </row>
    <row r="27" spans="1:8" x14ac:dyDescent="0.2">
      <c r="A27" s="19" t="s">
        <v>83</v>
      </c>
      <c r="B27" s="5">
        <v>116509.37</v>
      </c>
      <c r="C27" s="5">
        <v>-33731.31</v>
      </c>
      <c r="D27" s="5">
        <f t="shared" si="0"/>
        <v>82778.06</v>
      </c>
      <c r="E27" s="5">
        <v>82778.06</v>
      </c>
      <c r="F27" s="5">
        <v>82778.06</v>
      </c>
      <c r="G27" s="5">
        <f t="shared" si="1"/>
        <v>0</v>
      </c>
      <c r="H27" s="8">
        <v>3400</v>
      </c>
    </row>
    <row r="28" spans="1:8" x14ac:dyDescent="0.2">
      <c r="A28" s="19" t="s">
        <v>84</v>
      </c>
      <c r="B28" s="5">
        <v>32657.1</v>
      </c>
      <c r="C28" s="5">
        <v>76019.63</v>
      </c>
      <c r="D28" s="5">
        <f t="shared" si="0"/>
        <v>108676.73000000001</v>
      </c>
      <c r="E28" s="5">
        <v>108354.87</v>
      </c>
      <c r="F28" s="5">
        <v>108354.87</v>
      </c>
      <c r="G28" s="5">
        <f t="shared" si="1"/>
        <v>321.86000000001513</v>
      </c>
      <c r="H28" s="8">
        <v>3500</v>
      </c>
    </row>
    <row r="29" spans="1:8" x14ac:dyDescent="0.2">
      <c r="A29" s="19" t="s">
        <v>85</v>
      </c>
      <c r="B29" s="5">
        <v>0</v>
      </c>
      <c r="C29" s="5">
        <v>0</v>
      </c>
      <c r="D29" s="5">
        <f t="shared" si="0"/>
        <v>0</v>
      </c>
      <c r="E29" s="5">
        <v>0</v>
      </c>
      <c r="F29" s="5">
        <v>0</v>
      </c>
      <c r="G29" s="5">
        <f t="shared" si="1"/>
        <v>0</v>
      </c>
      <c r="H29" s="8">
        <v>3600</v>
      </c>
    </row>
    <row r="30" spans="1:8" x14ac:dyDescent="0.2">
      <c r="A30" s="19" t="s">
        <v>86</v>
      </c>
      <c r="B30" s="5">
        <v>29431.26</v>
      </c>
      <c r="C30" s="5">
        <v>-6197.44</v>
      </c>
      <c r="D30" s="5">
        <f t="shared" si="0"/>
        <v>23233.82</v>
      </c>
      <c r="E30" s="5">
        <v>23233.82</v>
      </c>
      <c r="F30" s="5">
        <v>23233.82</v>
      </c>
      <c r="G30" s="5">
        <f t="shared" si="1"/>
        <v>0</v>
      </c>
      <c r="H30" s="8">
        <v>3700</v>
      </c>
    </row>
    <row r="31" spans="1:8" x14ac:dyDescent="0.2">
      <c r="A31" s="19" t="s">
        <v>87</v>
      </c>
      <c r="B31" s="5">
        <v>138039.54</v>
      </c>
      <c r="C31" s="5">
        <v>110428.49</v>
      </c>
      <c r="D31" s="5">
        <f t="shared" si="0"/>
        <v>248468.03000000003</v>
      </c>
      <c r="E31" s="5">
        <v>247884.7</v>
      </c>
      <c r="F31" s="5">
        <v>247884.7</v>
      </c>
      <c r="G31" s="5">
        <f t="shared" si="1"/>
        <v>583.3300000000163</v>
      </c>
      <c r="H31" s="8">
        <v>3800</v>
      </c>
    </row>
    <row r="32" spans="1:8" x14ac:dyDescent="0.2">
      <c r="A32" s="19" t="s">
        <v>18</v>
      </c>
      <c r="B32" s="5">
        <v>355545.53</v>
      </c>
      <c r="C32" s="5">
        <v>-9674.83</v>
      </c>
      <c r="D32" s="5">
        <f t="shared" si="0"/>
        <v>345870.7</v>
      </c>
      <c r="E32" s="5">
        <v>316119</v>
      </c>
      <c r="F32" s="5">
        <v>316119</v>
      </c>
      <c r="G32" s="5">
        <f t="shared" si="1"/>
        <v>29751.700000000012</v>
      </c>
      <c r="H32" s="8">
        <v>3900</v>
      </c>
    </row>
    <row r="33" spans="1:8" x14ac:dyDescent="0.2">
      <c r="A33" s="17" t="s">
        <v>128</v>
      </c>
      <c r="B33" s="12">
        <f>SUM(B34:B42)</f>
        <v>477165.98</v>
      </c>
      <c r="C33" s="12">
        <f>SUM(C34:C42)</f>
        <v>-33238.86</v>
      </c>
      <c r="D33" s="12">
        <f t="shared" si="0"/>
        <v>443927.12</v>
      </c>
      <c r="E33" s="12">
        <f>SUM(E34:E42)</f>
        <v>443341.2</v>
      </c>
      <c r="F33" s="12">
        <f>SUM(F34:F42)</f>
        <v>443341.2</v>
      </c>
      <c r="G33" s="12">
        <f t="shared" si="1"/>
        <v>585.9199999999837</v>
      </c>
      <c r="H33" s="18">
        <v>0</v>
      </c>
    </row>
    <row r="34" spans="1:8" x14ac:dyDescent="0.2">
      <c r="A34" s="19" t="s">
        <v>88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8">
        <v>4100</v>
      </c>
    </row>
    <row r="35" spans="1:8" x14ac:dyDescent="0.2">
      <c r="A35" s="19" t="s">
        <v>89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8">
        <v>4200</v>
      </c>
    </row>
    <row r="36" spans="1:8" x14ac:dyDescent="0.2">
      <c r="A36" s="19" t="s">
        <v>90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8">
        <v>4300</v>
      </c>
    </row>
    <row r="37" spans="1:8" x14ac:dyDescent="0.2">
      <c r="A37" s="19" t="s">
        <v>91</v>
      </c>
      <c r="B37" s="5">
        <v>477165.98</v>
      </c>
      <c r="C37" s="5">
        <v>-33238.86</v>
      </c>
      <c r="D37" s="5">
        <f t="shared" si="0"/>
        <v>443927.12</v>
      </c>
      <c r="E37" s="5">
        <v>443341.2</v>
      </c>
      <c r="F37" s="5">
        <v>443341.2</v>
      </c>
      <c r="G37" s="5">
        <f t="shared" si="1"/>
        <v>585.9199999999837</v>
      </c>
      <c r="H37" s="8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8">
        <v>4500</v>
      </c>
    </row>
    <row r="39" spans="1:8" x14ac:dyDescent="0.2">
      <c r="A39" s="19" t="s">
        <v>92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8">
        <v>4600</v>
      </c>
    </row>
    <row r="40" spans="1:8" x14ac:dyDescent="0.2">
      <c r="A40" s="19" t="s">
        <v>93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8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8">
        <v>4800</v>
      </c>
    </row>
    <row r="42" spans="1:8" x14ac:dyDescent="0.2">
      <c r="A42" s="19" t="s">
        <v>94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8">
        <v>4900</v>
      </c>
    </row>
    <row r="43" spans="1:8" x14ac:dyDescent="0.2">
      <c r="A43" s="17" t="s">
        <v>129</v>
      </c>
      <c r="B43" s="12">
        <f>SUM(B44:B52)</f>
        <v>0</v>
      </c>
      <c r="C43" s="12">
        <f>SUM(C44:C52)</f>
        <v>140956.38</v>
      </c>
      <c r="D43" s="12">
        <f t="shared" si="0"/>
        <v>140956.38</v>
      </c>
      <c r="E43" s="12">
        <f>SUM(E44:E52)</f>
        <v>140956.38</v>
      </c>
      <c r="F43" s="12">
        <f>SUM(F44:F52)</f>
        <v>140956.38</v>
      </c>
      <c r="G43" s="12">
        <f t="shared" si="1"/>
        <v>0</v>
      </c>
      <c r="H43" s="18">
        <v>0</v>
      </c>
    </row>
    <row r="44" spans="1:8" x14ac:dyDescent="0.2">
      <c r="A44" s="4" t="s">
        <v>95</v>
      </c>
      <c r="B44" s="5">
        <v>0</v>
      </c>
      <c r="C44" s="5">
        <v>7920</v>
      </c>
      <c r="D44" s="5">
        <f t="shared" si="0"/>
        <v>7920</v>
      </c>
      <c r="E44" s="5">
        <v>7920</v>
      </c>
      <c r="F44" s="5">
        <v>7920</v>
      </c>
      <c r="G44" s="5">
        <f t="shared" si="1"/>
        <v>0</v>
      </c>
      <c r="H44" s="8">
        <v>5100</v>
      </c>
    </row>
    <row r="45" spans="1:8" x14ac:dyDescent="0.2">
      <c r="A45" s="19" t="s">
        <v>96</v>
      </c>
      <c r="B45" s="5">
        <v>0</v>
      </c>
      <c r="C45" s="5">
        <v>7125.07</v>
      </c>
      <c r="D45" s="5">
        <f t="shared" si="0"/>
        <v>7125.07</v>
      </c>
      <c r="E45" s="5">
        <v>7125.07</v>
      </c>
      <c r="F45" s="5">
        <v>7125.07</v>
      </c>
      <c r="G45" s="5">
        <f t="shared" si="1"/>
        <v>0</v>
      </c>
      <c r="H45" s="8">
        <v>5200</v>
      </c>
    </row>
    <row r="46" spans="1:8" x14ac:dyDescent="0.2">
      <c r="A46" s="19" t="s">
        <v>97</v>
      </c>
      <c r="B46" s="5">
        <v>0</v>
      </c>
      <c r="C46" s="5">
        <v>28865.8</v>
      </c>
      <c r="D46" s="5">
        <f t="shared" si="0"/>
        <v>28865.8</v>
      </c>
      <c r="E46" s="5">
        <v>28865.8</v>
      </c>
      <c r="F46" s="5">
        <v>28865.8</v>
      </c>
      <c r="G46" s="5">
        <f t="shared" si="1"/>
        <v>0</v>
      </c>
      <c r="H46" s="8">
        <v>5300</v>
      </c>
    </row>
    <row r="47" spans="1:8" x14ac:dyDescent="0.2">
      <c r="A47" s="19" t="s">
        <v>98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8">
        <v>5400</v>
      </c>
    </row>
    <row r="48" spans="1:8" x14ac:dyDescent="0.2">
      <c r="A48" s="19" t="s">
        <v>99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8">
        <v>5500</v>
      </c>
    </row>
    <row r="49" spans="1:8" x14ac:dyDescent="0.2">
      <c r="A49" s="19" t="s">
        <v>100</v>
      </c>
      <c r="B49" s="5">
        <v>0</v>
      </c>
      <c r="C49" s="5">
        <v>97045.51</v>
      </c>
      <c r="D49" s="5">
        <f t="shared" si="0"/>
        <v>97045.51</v>
      </c>
      <c r="E49" s="5">
        <v>97045.51</v>
      </c>
      <c r="F49" s="5">
        <v>97045.51</v>
      </c>
      <c r="G49" s="5">
        <f t="shared" si="1"/>
        <v>0</v>
      </c>
      <c r="H49" s="8">
        <v>5600</v>
      </c>
    </row>
    <row r="50" spans="1:8" x14ac:dyDescent="0.2">
      <c r="A50" s="19" t="s">
        <v>101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8">
        <v>5700</v>
      </c>
    </row>
    <row r="51" spans="1:8" x14ac:dyDescent="0.2">
      <c r="A51" s="19" t="s">
        <v>102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8">
        <v>5800</v>
      </c>
    </row>
    <row r="52" spans="1:8" x14ac:dyDescent="0.2">
      <c r="A52" s="19" t="s">
        <v>103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8">
        <v>5900</v>
      </c>
    </row>
    <row r="53" spans="1:8" x14ac:dyDescent="0.2">
      <c r="A53" s="17" t="s">
        <v>64</v>
      </c>
      <c r="B53" s="12">
        <f>SUM(B54:B56)</f>
        <v>0</v>
      </c>
      <c r="C53" s="12">
        <f>SUM(C54:C56)</f>
        <v>0</v>
      </c>
      <c r="D53" s="12">
        <f t="shared" si="0"/>
        <v>0</v>
      </c>
      <c r="E53" s="12">
        <f>SUM(E54:E56)</f>
        <v>0</v>
      </c>
      <c r="F53" s="12">
        <f>SUM(F54:F56)</f>
        <v>0</v>
      </c>
      <c r="G53" s="12">
        <f t="shared" si="1"/>
        <v>0</v>
      </c>
      <c r="H53" s="18">
        <v>0</v>
      </c>
    </row>
    <row r="54" spans="1:8" x14ac:dyDescent="0.2">
      <c r="A54" s="19" t="s">
        <v>104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8">
        <v>6100</v>
      </c>
    </row>
    <row r="55" spans="1:8" x14ac:dyDescent="0.2">
      <c r="A55" s="19" t="s">
        <v>105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8">
        <v>6200</v>
      </c>
    </row>
    <row r="56" spans="1:8" x14ac:dyDescent="0.2">
      <c r="A56" s="19" t="s">
        <v>106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8">
        <v>6300</v>
      </c>
    </row>
    <row r="57" spans="1:8" x14ac:dyDescent="0.2">
      <c r="A57" s="17" t="s">
        <v>130</v>
      </c>
      <c r="B57" s="12">
        <f>SUM(B58:B64)</f>
        <v>0</v>
      </c>
      <c r="C57" s="12">
        <f>SUM(C58:C64)</f>
        <v>0</v>
      </c>
      <c r="D57" s="12">
        <f t="shared" si="0"/>
        <v>0</v>
      </c>
      <c r="E57" s="12">
        <f>SUM(E58:E64)</f>
        <v>0</v>
      </c>
      <c r="F57" s="12">
        <f>SUM(F58:F64)</f>
        <v>0</v>
      </c>
      <c r="G57" s="12">
        <f t="shared" si="1"/>
        <v>0</v>
      </c>
      <c r="H57" s="18">
        <v>0</v>
      </c>
    </row>
    <row r="58" spans="1:8" x14ac:dyDescent="0.2">
      <c r="A58" s="19" t="s">
        <v>107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8">
        <v>7100</v>
      </c>
    </row>
    <row r="59" spans="1:8" x14ac:dyDescent="0.2">
      <c r="A59" s="19" t="s">
        <v>108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8">
        <v>7200</v>
      </c>
    </row>
    <row r="60" spans="1:8" x14ac:dyDescent="0.2">
      <c r="A60" s="19" t="s">
        <v>109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8">
        <v>7300</v>
      </c>
    </row>
    <row r="61" spans="1:8" x14ac:dyDescent="0.2">
      <c r="A61" s="19" t="s">
        <v>110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8">
        <v>7400</v>
      </c>
    </row>
    <row r="62" spans="1:8" x14ac:dyDescent="0.2">
      <c r="A62" s="19" t="s">
        <v>111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8">
        <v>7500</v>
      </c>
    </row>
    <row r="63" spans="1:8" x14ac:dyDescent="0.2">
      <c r="A63" s="19" t="s">
        <v>112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8">
        <v>7600</v>
      </c>
    </row>
    <row r="64" spans="1:8" x14ac:dyDescent="0.2">
      <c r="A64" s="19" t="s">
        <v>113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8">
        <v>7900</v>
      </c>
    </row>
    <row r="65" spans="1:8" x14ac:dyDescent="0.2">
      <c r="A65" s="17" t="s">
        <v>131</v>
      </c>
      <c r="B65" s="12">
        <f>SUM(B66:B68)</f>
        <v>385839.84</v>
      </c>
      <c r="C65" s="12">
        <f>SUM(C66:C68)</f>
        <v>206165.98</v>
      </c>
      <c r="D65" s="12">
        <f t="shared" si="0"/>
        <v>592005.82000000007</v>
      </c>
      <c r="E65" s="12">
        <f>SUM(E66:E68)</f>
        <v>592005.81999999995</v>
      </c>
      <c r="F65" s="12">
        <f>SUM(F66:F68)</f>
        <v>592005.81999999995</v>
      </c>
      <c r="G65" s="12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8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8">
        <v>8300</v>
      </c>
    </row>
    <row r="68" spans="1:8" x14ac:dyDescent="0.2">
      <c r="A68" s="19" t="s">
        <v>38</v>
      </c>
      <c r="B68" s="5">
        <v>385839.84</v>
      </c>
      <c r="C68" s="5">
        <v>206165.98</v>
      </c>
      <c r="D68" s="5">
        <f t="shared" si="0"/>
        <v>592005.82000000007</v>
      </c>
      <c r="E68" s="5">
        <v>592005.81999999995</v>
      </c>
      <c r="F68" s="5">
        <v>592005.81999999995</v>
      </c>
      <c r="G68" s="5">
        <f t="shared" si="1"/>
        <v>0</v>
      </c>
      <c r="H68" s="8">
        <v>8500</v>
      </c>
    </row>
    <row r="69" spans="1:8" x14ac:dyDescent="0.2">
      <c r="A69" s="17" t="s">
        <v>65</v>
      </c>
      <c r="B69" s="12">
        <f>SUM(B70:B76)</f>
        <v>0</v>
      </c>
      <c r="C69" s="12">
        <f>SUM(C70:C76)</f>
        <v>0</v>
      </c>
      <c r="D69" s="12">
        <f t="shared" si="0"/>
        <v>0</v>
      </c>
      <c r="E69" s="12">
        <f>SUM(E70:E76)</f>
        <v>0</v>
      </c>
      <c r="F69" s="12">
        <f>SUM(F70:F76)</f>
        <v>0</v>
      </c>
      <c r="G69" s="12">
        <f t="shared" si="1"/>
        <v>0</v>
      </c>
      <c r="H69" s="18">
        <v>0</v>
      </c>
    </row>
    <row r="70" spans="1:8" x14ac:dyDescent="0.2">
      <c r="A70" s="19" t="s">
        <v>114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8">
        <v>9100</v>
      </c>
    </row>
    <row r="71" spans="1:8" x14ac:dyDescent="0.2">
      <c r="A71" s="19" t="s">
        <v>115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8">
        <v>9200</v>
      </c>
    </row>
    <row r="72" spans="1:8" x14ac:dyDescent="0.2">
      <c r="A72" s="19" t="s">
        <v>116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8">
        <v>9300</v>
      </c>
    </row>
    <row r="73" spans="1:8" x14ac:dyDescent="0.2">
      <c r="A73" s="19" t="s">
        <v>117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8">
        <v>9400</v>
      </c>
    </row>
    <row r="74" spans="1:8" x14ac:dyDescent="0.2">
      <c r="A74" s="19" t="s">
        <v>118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8">
        <v>9500</v>
      </c>
    </row>
    <row r="75" spans="1:8" x14ac:dyDescent="0.2">
      <c r="A75" s="19" t="s">
        <v>119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8">
        <v>9600</v>
      </c>
    </row>
    <row r="76" spans="1:8" x14ac:dyDescent="0.2">
      <c r="A76" s="20" t="s">
        <v>120</v>
      </c>
      <c r="B76" s="13">
        <v>0</v>
      </c>
      <c r="C76" s="13">
        <v>0</v>
      </c>
      <c r="D76" s="13">
        <f t="shared" si="2"/>
        <v>0</v>
      </c>
      <c r="E76" s="13">
        <v>0</v>
      </c>
      <c r="F76" s="13">
        <v>0</v>
      </c>
      <c r="G76" s="13">
        <f t="shared" si="3"/>
        <v>0</v>
      </c>
      <c r="H76" s="8">
        <v>9900</v>
      </c>
    </row>
    <row r="77" spans="1:8" x14ac:dyDescent="0.2">
      <c r="A77" s="9" t="s">
        <v>54</v>
      </c>
      <c r="B77" s="14">
        <f t="shared" ref="B77:G77" si="4">SUM(B5+B13+B23+B33+B43+B53+B57+B65+B69)</f>
        <v>17843027.399999999</v>
      </c>
      <c r="C77" s="14">
        <f t="shared" si="4"/>
        <v>1116342.3400000001</v>
      </c>
      <c r="D77" s="14">
        <f t="shared" si="4"/>
        <v>18959369.739999998</v>
      </c>
      <c r="E77" s="14">
        <f t="shared" si="4"/>
        <v>17430636.260000002</v>
      </c>
      <c r="F77" s="14">
        <f t="shared" si="4"/>
        <v>17430636.260000002</v>
      </c>
      <c r="G77" s="14">
        <f t="shared" si="4"/>
        <v>1528733.4800000004</v>
      </c>
      <c r="H77" s="25"/>
    </row>
    <row r="78" spans="1:8" x14ac:dyDescent="0.2">
      <c r="H78" s="25"/>
    </row>
    <row r="79" spans="1:8" x14ac:dyDescent="0.2">
      <c r="A79" s="1" t="s">
        <v>124</v>
      </c>
      <c r="H79" s="25"/>
    </row>
    <row r="80" spans="1:8" x14ac:dyDescent="0.2">
      <c r="H80" s="25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zoomScaleNormal="100" workbookViewId="0">
      <selection activeCell="D37" sqref="D37:D3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52" t="s">
        <v>134</v>
      </c>
      <c r="B1" s="53"/>
      <c r="C1" s="53"/>
      <c r="D1" s="53"/>
      <c r="E1" s="53"/>
      <c r="F1" s="53"/>
      <c r="G1" s="54"/>
    </row>
    <row r="2" spans="1:7" x14ac:dyDescent="0.2">
      <c r="A2" s="26"/>
      <c r="B2" s="31" t="s">
        <v>61</v>
      </c>
      <c r="C2" s="32"/>
      <c r="D2" s="32"/>
      <c r="E2" s="32"/>
      <c r="F2" s="33"/>
      <c r="G2" s="50" t="s">
        <v>60</v>
      </c>
    </row>
    <row r="3" spans="1:7" ht="24.95" customHeight="1" x14ac:dyDescent="0.2">
      <c r="A3" s="27" t="s">
        <v>55</v>
      </c>
      <c r="B3" s="2" t="s">
        <v>56</v>
      </c>
      <c r="C3" s="2" t="s">
        <v>121</v>
      </c>
      <c r="D3" s="2" t="s">
        <v>57</v>
      </c>
      <c r="E3" s="2" t="s">
        <v>58</v>
      </c>
      <c r="F3" s="2" t="s">
        <v>59</v>
      </c>
      <c r="G3" s="51"/>
    </row>
    <row r="4" spans="1:7" x14ac:dyDescent="0.2">
      <c r="A4" s="28"/>
      <c r="B4" s="34">
        <v>1</v>
      </c>
      <c r="C4" s="34">
        <v>2</v>
      </c>
      <c r="D4" s="34" t="s">
        <v>122</v>
      </c>
      <c r="E4" s="34">
        <v>4</v>
      </c>
      <c r="F4" s="34">
        <v>5</v>
      </c>
      <c r="G4" s="34" t="s">
        <v>123</v>
      </c>
    </row>
    <row r="5" spans="1:7" x14ac:dyDescent="0.2">
      <c r="A5" s="35"/>
      <c r="B5" s="36"/>
      <c r="C5" s="36"/>
      <c r="D5" s="36"/>
      <c r="E5" s="36"/>
      <c r="F5" s="36"/>
      <c r="G5" s="36"/>
    </row>
    <row r="6" spans="1:7" x14ac:dyDescent="0.2">
      <c r="A6" s="35" t="s">
        <v>0</v>
      </c>
      <c r="B6" s="15">
        <v>17457187.559999999</v>
      </c>
      <c r="C6" s="15">
        <v>769219.98</v>
      </c>
      <c r="D6" s="15">
        <f>B6+C6</f>
        <v>18226407.539999999</v>
      </c>
      <c r="E6" s="15">
        <v>16697674.060000001</v>
      </c>
      <c r="F6" s="15">
        <v>16697674.060000001</v>
      </c>
      <c r="G6" s="15">
        <f>D6-E6</f>
        <v>1528733.4799999986</v>
      </c>
    </row>
    <row r="7" spans="1:7" x14ac:dyDescent="0.2">
      <c r="A7" s="35"/>
      <c r="B7" s="37"/>
      <c r="C7" s="37"/>
      <c r="D7" s="37"/>
      <c r="E7" s="37"/>
      <c r="F7" s="37"/>
      <c r="G7" s="37"/>
    </row>
    <row r="8" spans="1:7" x14ac:dyDescent="0.2">
      <c r="A8" s="35" t="s">
        <v>1</v>
      </c>
      <c r="B8" s="15">
        <v>385839.84</v>
      </c>
      <c r="C8" s="15">
        <v>347122.36</v>
      </c>
      <c r="D8" s="15">
        <f>B8+C8</f>
        <v>732962.2</v>
      </c>
      <c r="E8" s="15">
        <v>732962.2</v>
      </c>
      <c r="F8" s="15">
        <v>732962.2</v>
      </c>
      <c r="G8" s="15">
        <f>D8-E8</f>
        <v>0</v>
      </c>
    </row>
    <row r="9" spans="1:7" x14ac:dyDescent="0.2">
      <c r="A9" s="35"/>
      <c r="B9" s="37"/>
      <c r="C9" s="37"/>
      <c r="D9" s="37"/>
      <c r="E9" s="37"/>
      <c r="F9" s="37"/>
      <c r="G9" s="37"/>
    </row>
    <row r="10" spans="1:7" x14ac:dyDescent="0.2">
      <c r="A10" s="35" t="s">
        <v>2</v>
      </c>
      <c r="B10" s="15">
        <v>0</v>
      </c>
      <c r="C10" s="15">
        <v>0</v>
      </c>
      <c r="D10" s="15">
        <f>B10+C10</f>
        <v>0</v>
      </c>
      <c r="E10" s="15">
        <v>0</v>
      </c>
      <c r="F10" s="15">
        <v>0</v>
      </c>
      <c r="G10" s="15">
        <f>D10-E10</f>
        <v>0</v>
      </c>
    </row>
    <row r="11" spans="1:7" x14ac:dyDescent="0.2">
      <c r="A11" s="35"/>
      <c r="B11" s="37"/>
      <c r="C11" s="37"/>
      <c r="D11" s="37"/>
      <c r="E11" s="37"/>
      <c r="F11" s="37"/>
      <c r="G11" s="37"/>
    </row>
    <row r="12" spans="1:7" x14ac:dyDescent="0.2">
      <c r="A12" s="35" t="s">
        <v>39</v>
      </c>
      <c r="B12" s="15">
        <v>0</v>
      </c>
      <c r="C12" s="15">
        <v>0</v>
      </c>
      <c r="D12" s="15">
        <f>B12+C12</f>
        <v>0</v>
      </c>
      <c r="E12" s="15">
        <v>0</v>
      </c>
      <c r="F12" s="15">
        <v>0</v>
      </c>
      <c r="G12" s="15">
        <f>D12-E12</f>
        <v>0</v>
      </c>
    </row>
    <row r="13" spans="1:7" x14ac:dyDescent="0.2">
      <c r="A13" s="35"/>
      <c r="B13" s="37"/>
      <c r="C13" s="37"/>
      <c r="D13" s="37"/>
      <c r="E13" s="37"/>
      <c r="F13" s="37"/>
      <c r="G13" s="37"/>
    </row>
    <row r="14" spans="1:7" x14ac:dyDescent="0.2">
      <c r="A14" s="35" t="s">
        <v>36</v>
      </c>
      <c r="B14" s="15">
        <v>0</v>
      </c>
      <c r="C14" s="15">
        <v>0</v>
      </c>
      <c r="D14" s="15">
        <f>B14+C14</f>
        <v>0</v>
      </c>
      <c r="E14" s="15">
        <v>0</v>
      </c>
      <c r="F14" s="15">
        <v>0</v>
      </c>
      <c r="G14" s="15">
        <f>D14-E14</f>
        <v>0</v>
      </c>
    </row>
    <row r="15" spans="1:7" x14ac:dyDescent="0.2">
      <c r="A15" s="38"/>
      <c r="B15" s="39"/>
      <c r="C15" s="39"/>
      <c r="D15" s="39"/>
      <c r="E15" s="39"/>
      <c r="F15" s="39"/>
      <c r="G15" s="39"/>
    </row>
    <row r="16" spans="1:7" x14ac:dyDescent="0.2">
      <c r="A16" s="40" t="s">
        <v>54</v>
      </c>
      <c r="B16" s="14">
        <f>SUM(B6+B8+B10+B12+B14)</f>
        <v>17843027.399999999</v>
      </c>
      <c r="C16" s="14">
        <f t="shared" ref="C16:G16" si="0">SUM(C6+C8+C10+C12+C14)</f>
        <v>1116342.3399999999</v>
      </c>
      <c r="D16" s="14">
        <f t="shared" si="0"/>
        <v>18959369.739999998</v>
      </c>
      <c r="E16" s="14">
        <f t="shared" si="0"/>
        <v>17430636.260000002</v>
      </c>
      <c r="F16" s="14">
        <f t="shared" si="0"/>
        <v>17430636.260000002</v>
      </c>
      <c r="G16" s="14">
        <f t="shared" si="0"/>
        <v>1528733.4799999986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topLeftCell="A8" workbookViewId="0">
      <selection activeCell="A44" sqref="A4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9" t="s">
        <v>137</v>
      </c>
      <c r="B1" s="47"/>
      <c r="C1" s="47"/>
      <c r="D1" s="47"/>
      <c r="E1" s="47"/>
      <c r="F1" s="47"/>
      <c r="G1" s="48"/>
    </row>
    <row r="2" spans="1:7" x14ac:dyDescent="0.2">
      <c r="A2" s="55" t="s">
        <v>55</v>
      </c>
      <c r="B2" s="49" t="s">
        <v>61</v>
      </c>
      <c r="C2" s="47"/>
      <c r="D2" s="47"/>
      <c r="E2" s="47"/>
      <c r="F2" s="48"/>
      <c r="G2" s="50" t="s">
        <v>60</v>
      </c>
    </row>
    <row r="3" spans="1:7" ht="24.95" customHeight="1" x14ac:dyDescent="0.2">
      <c r="A3" s="56"/>
      <c r="B3" s="2" t="s">
        <v>56</v>
      </c>
      <c r="C3" s="2" t="s">
        <v>121</v>
      </c>
      <c r="D3" s="2" t="s">
        <v>57</v>
      </c>
      <c r="E3" s="2" t="s">
        <v>58</v>
      </c>
      <c r="F3" s="2" t="s">
        <v>59</v>
      </c>
      <c r="G3" s="51"/>
    </row>
    <row r="4" spans="1:7" x14ac:dyDescent="0.2">
      <c r="A4" s="57"/>
      <c r="B4" s="3">
        <v>1</v>
      </c>
      <c r="C4" s="3">
        <v>2</v>
      </c>
      <c r="D4" s="3" t="s">
        <v>122</v>
      </c>
      <c r="E4" s="3">
        <v>4</v>
      </c>
      <c r="F4" s="3">
        <v>5</v>
      </c>
      <c r="G4" s="3" t="s">
        <v>123</v>
      </c>
    </row>
    <row r="5" spans="1:7" x14ac:dyDescent="0.2">
      <c r="A5" s="21"/>
      <c r="B5" s="6"/>
      <c r="C5" s="6"/>
      <c r="D5" s="6"/>
      <c r="E5" s="6"/>
      <c r="F5" s="6"/>
      <c r="G5" s="6"/>
    </row>
    <row r="6" spans="1:7" x14ac:dyDescent="0.2">
      <c r="A6" s="22" t="s">
        <v>135</v>
      </c>
      <c r="B6" s="5">
        <v>16572064.210000001</v>
      </c>
      <c r="C6" s="5">
        <v>1085935.6200000001</v>
      </c>
      <c r="D6" s="5">
        <f>B6+C6</f>
        <v>17657999.830000002</v>
      </c>
      <c r="E6" s="5">
        <v>16251301.42</v>
      </c>
      <c r="F6" s="5">
        <v>16251301.42</v>
      </c>
      <c r="G6" s="5">
        <f>D6-E6</f>
        <v>1406698.410000002</v>
      </c>
    </row>
    <row r="7" spans="1:7" x14ac:dyDescent="0.2">
      <c r="A7" s="22" t="s">
        <v>136</v>
      </c>
      <c r="B7" s="5">
        <v>1270963.19</v>
      </c>
      <c r="C7" s="5">
        <v>30406.720000000001</v>
      </c>
      <c r="D7" s="5">
        <f t="shared" ref="D7:D12" si="0">B7+C7</f>
        <v>1301369.9099999999</v>
      </c>
      <c r="E7" s="5">
        <v>1179334.8400000001</v>
      </c>
      <c r="F7" s="5">
        <v>1179334.8400000001</v>
      </c>
      <c r="G7" s="5">
        <f t="shared" ref="G7:G12" si="1">D7-E7</f>
        <v>122035.06999999983</v>
      </c>
    </row>
    <row r="8" spans="1:7" x14ac:dyDescent="0.2">
      <c r="A8" s="22" t="s">
        <v>50</v>
      </c>
      <c r="B8" s="5">
        <v>0</v>
      </c>
      <c r="C8" s="5">
        <v>0</v>
      </c>
      <c r="D8" s="5">
        <f t="shared" si="0"/>
        <v>0</v>
      </c>
      <c r="E8" s="5">
        <v>0</v>
      </c>
      <c r="F8" s="5">
        <v>0</v>
      </c>
      <c r="G8" s="5">
        <f t="shared" si="1"/>
        <v>0</v>
      </c>
    </row>
    <row r="9" spans="1:7" x14ac:dyDescent="0.2">
      <c r="A9" s="22" t="s">
        <v>51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</row>
    <row r="10" spans="1:7" x14ac:dyDescent="0.2">
      <c r="A10" s="22" t="s">
        <v>126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">
      <c r="A11" s="22" t="s">
        <v>52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22" t="s">
        <v>53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2"/>
      <c r="B13" s="5"/>
      <c r="C13" s="5"/>
      <c r="D13" s="5"/>
      <c r="E13" s="5"/>
      <c r="F13" s="5"/>
      <c r="G13" s="5"/>
    </row>
    <row r="14" spans="1:7" x14ac:dyDescent="0.2">
      <c r="A14" s="10" t="s">
        <v>54</v>
      </c>
      <c r="B14" s="16">
        <f t="shared" ref="B14:G14" si="2">SUM(B6:B13)</f>
        <v>17843027.400000002</v>
      </c>
      <c r="C14" s="16">
        <f t="shared" si="2"/>
        <v>1116342.3400000001</v>
      </c>
      <c r="D14" s="16">
        <f t="shared" si="2"/>
        <v>18959369.740000002</v>
      </c>
      <c r="E14" s="16">
        <f t="shared" si="2"/>
        <v>17430636.260000002</v>
      </c>
      <c r="F14" s="16">
        <f t="shared" si="2"/>
        <v>17430636.260000002</v>
      </c>
      <c r="G14" s="16">
        <f t="shared" si="2"/>
        <v>1528733.4800000018</v>
      </c>
    </row>
    <row r="17" spans="1:7" ht="45" customHeight="1" x14ac:dyDescent="0.2">
      <c r="A17" s="49" t="s">
        <v>138</v>
      </c>
      <c r="B17" s="47"/>
      <c r="C17" s="47"/>
      <c r="D17" s="47"/>
      <c r="E17" s="47"/>
      <c r="F17" s="47"/>
      <c r="G17" s="48"/>
    </row>
    <row r="18" spans="1:7" x14ac:dyDescent="0.2">
      <c r="A18" s="55" t="s">
        <v>55</v>
      </c>
      <c r="B18" s="49" t="s">
        <v>61</v>
      </c>
      <c r="C18" s="47"/>
      <c r="D18" s="47"/>
      <c r="E18" s="47"/>
      <c r="F18" s="48"/>
      <c r="G18" s="50" t="s">
        <v>60</v>
      </c>
    </row>
    <row r="19" spans="1:7" ht="22.5" x14ac:dyDescent="0.2">
      <c r="A19" s="56"/>
      <c r="B19" s="2" t="s">
        <v>56</v>
      </c>
      <c r="C19" s="2" t="s">
        <v>121</v>
      </c>
      <c r="D19" s="2" t="s">
        <v>57</v>
      </c>
      <c r="E19" s="2" t="s">
        <v>58</v>
      </c>
      <c r="F19" s="2" t="s">
        <v>59</v>
      </c>
      <c r="G19" s="51"/>
    </row>
    <row r="20" spans="1:7" x14ac:dyDescent="0.2">
      <c r="A20" s="57"/>
      <c r="B20" s="3">
        <v>1</v>
      </c>
      <c r="C20" s="3">
        <v>2</v>
      </c>
      <c r="D20" s="3" t="s">
        <v>122</v>
      </c>
      <c r="E20" s="3">
        <v>4</v>
      </c>
      <c r="F20" s="3">
        <v>5</v>
      </c>
      <c r="G20" s="3" t="s">
        <v>123</v>
      </c>
    </row>
    <row r="21" spans="1:7" x14ac:dyDescent="0.2">
      <c r="A21" s="23" t="s">
        <v>8</v>
      </c>
      <c r="B21" s="5">
        <v>0</v>
      </c>
      <c r="C21" s="5">
        <v>0</v>
      </c>
      <c r="D21" s="5">
        <f>B21+C21</f>
        <v>0</v>
      </c>
      <c r="E21" s="5">
        <v>0</v>
      </c>
      <c r="F21" s="5">
        <v>0</v>
      </c>
      <c r="G21" s="5">
        <f>D21-E21</f>
        <v>0</v>
      </c>
    </row>
    <row r="22" spans="1:7" x14ac:dyDescent="0.2">
      <c r="A22" s="23" t="s">
        <v>9</v>
      </c>
      <c r="B22" s="5">
        <v>0</v>
      </c>
      <c r="C22" s="5">
        <v>0</v>
      </c>
      <c r="D22" s="5">
        <f t="shared" ref="D22:D24" si="3">B22+C22</f>
        <v>0</v>
      </c>
      <c r="E22" s="5">
        <v>0</v>
      </c>
      <c r="F22" s="5">
        <v>0</v>
      </c>
      <c r="G22" s="5">
        <f t="shared" ref="G22:G24" si="4">D22-E22</f>
        <v>0</v>
      </c>
    </row>
    <row r="23" spans="1:7" x14ac:dyDescent="0.2">
      <c r="A23" s="23" t="s">
        <v>10</v>
      </c>
      <c r="B23" s="5">
        <v>0</v>
      </c>
      <c r="C23" s="5">
        <v>0</v>
      </c>
      <c r="D23" s="5">
        <f t="shared" si="3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3" t="s">
        <v>125</v>
      </c>
      <c r="B24" s="5">
        <v>0</v>
      </c>
      <c r="C24" s="5">
        <v>0</v>
      </c>
      <c r="D24" s="5">
        <f t="shared" si="3"/>
        <v>0</v>
      </c>
      <c r="E24" s="5">
        <v>0</v>
      </c>
      <c r="F24" s="5">
        <v>0</v>
      </c>
      <c r="G24" s="5">
        <f t="shared" si="4"/>
        <v>0</v>
      </c>
    </row>
    <row r="25" spans="1:7" x14ac:dyDescent="0.2">
      <c r="A25" s="10" t="s">
        <v>54</v>
      </c>
      <c r="B25" s="16">
        <f t="shared" ref="B25:G25" si="5">SUM(B21:B24)</f>
        <v>0</v>
      </c>
      <c r="C25" s="16">
        <f t="shared" si="5"/>
        <v>0</v>
      </c>
      <c r="D25" s="16">
        <f t="shared" si="5"/>
        <v>0</v>
      </c>
      <c r="E25" s="16">
        <f t="shared" si="5"/>
        <v>0</v>
      </c>
      <c r="F25" s="16">
        <f t="shared" si="5"/>
        <v>0</v>
      </c>
      <c r="G25" s="16">
        <f t="shared" si="5"/>
        <v>0</v>
      </c>
    </row>
    <row r="28" spans="1:7" ht="45" customHeight="1" x14ac:dyDescent="0.2">
      <c r="A28" s="49" t="s">
        <v>139</v>
      </c>
      <c r="B28" s="47"/>
      <c r="C28" s="47"/>
      <c r="D28" s="47"/>
      <c r="E28" s="47"/>
      <c r="F28" s="47"/>
      <c r="G28" s="48"/>
    </row>
    <row r="29" spans="1:7" x14ac:dyDescent="0.2">
      <c r="A29" s="55" t="s">
        <v>55</v>
      </c>
      <c r="B29" s="49" t="s">
        <v>61</v>
      </c>
      <c r="C29" s="47"/>
      <c r="D29" s="47"/>
      <c r="E29" s="47"/>
      <c r="F29" s="48"/>
      <c r="G29" s="50" t="s">
        <v>60</v>
      </c>
    </row>
    <row r="30" spans="1:7" ht="22.5" x14ac:dyDescent="0.2">
      <c r="A30" s="56"/>
      <c r="B30" s="2" t="s">
        <v>56</v>
      </c>
      <c r="C30" s="2" t="s">
        <v>121</v>
      </c>
      <c r="D30" s="2" t="s">
        <v>57</v>
      </c>
      <c r="E30" s="2" t="s">
        <v>58</v>
      </c>
      <c r="F30" s="2" t="s">
        <v>59</v>
      </c>
      <c r="G30" s="51"/>
    </row>
    <row r="31" spans="1:7" x14ac:dyDescent="0.2">
      <c r="A31" s="57"/>
      <c r="B31" s="3">
        <v>1</v>
      </c>
      <c r="C31" s="3">
        <v>2</v>
      </c>
      <c r="D31" s="3" t="s">
        <v>122</v>
      </c>
      <c r="E31" s="3">
        <v>4</v>
      </c>
      <c r="F31" s="3">
        <v>5</v>
      </c>
      <c r="G31" s="3" t="s">
        <v>123</v>
      </c>
    </row>
    <row r="32" spans="1:7" x14ac:dyDescent="0.2">
      <c r="A32" s="24" t="s">
        <v>12</v>
      </c>
      <c r="B32" s="5">
        <v>17843027.399999999</v>
      </c>
      <c r="C32" s="5">
        <v>1116342.3400000001</v>
      </c>
      <c r="D32" s="5">
        <f t="shared" ref="D32:D38" si="6">B32+C32</f>
        <v>18959369.739999998</v>
      </c>
      <c r="E32" s="5">
        <v>17430636.260000002</v>
      </c>
      <c r="F32" s="5">
        <v>17430636.260000002</v>
      </c>
      <c r="G32" s="5">
        <f t="shared" ref="G32:G38" si="7">D32-E32</f>
        <v>1528733.4799999967</v>
      </c>
    </row>
    <row r="33" spans="1:7" x14ac:dyDescent="0.2">
      <c r="A33" s="24" t="s">
        <v>11</v>
      </c>
      <c r="B33" s="5">
        <v>0</v>
      </c>
      <c r="C33" s="5">
        <v>0</v>
      </c>
      <c r="D33" s="5">
        <f t="shared" si="6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4" t="s">
        <v>13</v>
      </c>
      <c r="B34" s="5">
        <v>0</v>
      </c>
      <c r="C34" s="5">
        <v>0</v>
      </c>
      <c r="D34" s="5">
        <f t="shared" si="6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4" t="s">
        <v>25</v>
      </c>
      <c r="B35" s="5">
        <v>0</v>
      </c>
      <c r="C35" s="5">
        <v>0</v>
      </c>
      <c r="D35" s="5">
        <f t="shared" si="6"/>
        <v>0</v>
      </c>
      <c r="E35" s="5">
        <v>0</v>
      </c>
      <c r="F35" s="5">
        <v>0</v>
      </c>
      <c r="G35" s="5">
        <f t="shared" si="7"/>
        <v>0</v>
      </c>
    </row>
    <row r="36" spans="1:7" ht="11.25" customHeight="1" x14ac:dyDescent="0.2">
      <c r="A36" s="24" t="s">
        <v>26</v>
      </c>
      <c r="B36" s="5">
        <v>0</v>
      </c>
      <c r="C36" s="5">
        <v>0</v>
      </c>
      <c r="D36" s="5">
        <f t="shared" si="6"/>
        <v>0</v>
      </c>
      <c r="E36" s="5">
        <v>0</v>
      </c>
      <c r="F36" s="5">
        <v>0</v>
      </c>
      <c r="G36" s="5">
        <f t="shared" si="7"/>
        <v>0</v>
      </c>
    </row>
    <row r="37" spans="1:7" x14ac:dyDescent="0.2">
      <c r="A37" s="24" t="s">
        <v>132</v>
      </c>
      <c r="B37" s="5">
        <v>0</v>
      </c>
      <c r="C37" s="5">
        <v>0</v>
      </c>
      <c r="D37" s="5">
        <f t="shared" si="6"/>
        <v>0</v>
      </c>
      <c r="E37" s="5">
        <v>0</v>
      </c>
      <c r="F37" s="5">
        <v>0</v>
      </c>
      <c r="G37" s="5">
        <f t="shared" si="7"/>
        <v>0</v>
      </c>
    </row>
    <row r="38" spans="1:7" x14ac:dyDescent="0.2">
      <c r="A38" s="24" t="s">
        <v>14</v>
      </c>
      <c r="B38" s="5">
        <v>0</v>
      </c>
      <c r="C38" s="5">
        <v>0</v>
      </c>
      <c r="D38" s="5">
        <f t="shared" si="6"/>
        <v>0</v>
      </c>
      <c r="E38" s="5">
        <v>0</v>
      </c>
      <c r="F38" s="5">
        <v>0</v>
      </c>
      <c r="G38" s="5">
        <f t="shared" si="7"/>
        <v>0</v>
      </c>
    </row>
    <row r="39" spans="1:7" x14ac:dyDescent="0.2">
      <c r="A39" s="10" t="s">
        <v>54</v>
      </c>
      <c r="B39" s="16">
        <f t="shared" ref="B39:G39" si="8">SUM(B32:B38)</f>
        <v>17843027.399999999</v>
      </c>
      <c r="C39" s="16">
        <f t="shared" si="8"/>
        <v>1116342.3400000001</v>
      </c>
      <c r="D39" s="16">
        <f t="shared" si="8"/>
        <v>18959369.739999998</v>
      </c>
      <c r="E39" s="16">
        <f t="shared" si="8"/>
        <v>17430636.260000002</v>
      </c>
      <c r="F39" s="16">
        <f t="shared" si="8"/>
        <v>17430636.260000002</v>
      </c>
      <c r="G39" s="16">
        <f t="shared" si="8"/>
        <v>1528733.4799999967</v>
      </c>
    </row>
    <row r="41" spans="1:7" x14ac:dyDescent="0.2">
      <c r="A41" s="1" t="s">
        <v>124</v>
      </c>
    </row>
  </sheetData>
  <sheetProtection formatCells="0" formatColumns="0" formatRows="0" insertRows="0" deleteRows="0" autoFilter="0"/>
  <mergeCells count="12">
    <mergeCell ref="B2:F2"/>
    <mergeCell ref="G2:G3"/>
    <mergeCell ref="A1:G1"/>
    <mergeCell ref="A17:G17"/>
    <mergeCell ref="A2:A4"/>
    <mergeCell ref="B29:F29"/>
    <mergeCell ref="G29:G30"/>
    <mergeCell ref="B18:F18"/>
    <mergeCell ref="G18:G19"/>
    <mergeCell ref="A28:G28"/>
    <mergeCell ref="A18:A20"/>
    <mergeCell ref="A29:A3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tabSelected="1" topLeftCell="A28" workbookViewId="0">
      <selection activeCell="A48" sqref="A48:E49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0.1" customHeight="1" x14ac:dyDescent="0.2">
      <c r="A1" s="52" t="s">
        <v>140</v>
      </c>
      <c r="B1" s="58"/>
      <c r="C1" s="58"/>
      <c r="D1" s="58"/>
      <c r="E1" s="58"/>
      <c r="F1" s="58"/>
      <c r="G1" s="59"/>
    </row>
    <row r="2" spans="1:7" x14ac:dyDescent="0.2">
      <c r="A2" s="26"/>
      <c r="B2" s="31" t="s">
        <v>61</v>
      </c>
      <c r="C2" s="32"/>
      <c r="D2" s="32"/>
      <c r="E2" s="32"/>
      <c r="F2" s="33"/>
      <c r="G2" s="50" t="s">
        <v>60</v>
      </c>
    </row>
    <row r="3" spans="1:7" ht="24.95" customHeight="1" x14ac:dyDescent="0.2">
      <c r="A3" s="27" t="s">
        <v>55</v>
      </c>
      <c r="B3" s="2" t="s">
        <v>56</v>
      </c>
      <c r="C3" s="2" t="s">
        <v>121</v>
      </c>
      <c r="D3" s="2" t="s">
        <v>57</v>
      </c>
      <c r="E3" s="2" t="s">
        <v>58</v>
      </c>
      <c r="F3" s="2" t="s">
        <v>59</v>
      </c>
      <c r="G3" s="51"/>
    </row>
    <row r="4" spans="1:7" x14ac:dyDescent="0.2">
      <c r="A4" s="28"/>
      <c r="B4" s="34">
        <v>1</v>
      </c>
      <c r="C4" s="34">
        <v>2</v>
      </c>
      <c r="D4" s="34" t="s">
        <v>122</v>
      </c>
      <c r="E4" s="34">
        <v>4</v>
      </c>
      <c r="F4" s="34">
        <v>5</v>
      </c>
      <c r="G4" s="34" t="s">
        <v>123</v>
      </c>
    </row>
    <row r="5" spans="1:7" x14ac:dyDescent="0.2">
      <c r="A5" s="41"/>
      <c r="B5" s="42"/>
      <c r="C5" s="42"/>
      <c r="D5" s="42"/>
      <c r="E5" s="42"/>
      <c r="F5" s="42"/>
      <c r="G5" s="42"/>
    </row>
    <row r="6" spans="1:7" x14ac:dyDescent="0.2">
      <c r="A6" s="43" t="s">
        <v>15</v>
      </c>
      <c r="B6" s="12">
        <f t="shared" ref="B6:G6" si="0">SUM(B7:B14)</f>
        <v>1270963.19</v>
      </c>
      <c r="C6" s="12">
        <f t="shared" si="0"/>
        <v>30406.720000000001</v>
      </c>
      <c r="D6" s="12">
        <f t="shared" si="0"/>
        <v>1301369.9099999999</v>
      </c>
      <c r="E6" s="12">
        <f t="shared" si="0"/>
        <v>1179334.8400000001</v>
      </c>
      <c r="F6" s="12">
        <f t="shared" si="0"/>
        <v>1179334.8400000001</v>
      </c>
      <c r="G6" s="12">
        <f t="shared" si="0"/>
        <v>122035.06999999983</v>
      </c>
    </row>
    <row r="7" spans="1:7" x14ac:dyDescent="0.2">
      <c r="A7" s="44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44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44" t="s">
        <v>141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44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44" t="s">
        <v>22</v>
      </c>
      <c r="B11" s="5">
        <v>1270963.19</v>
      </c>
      <c r="C11" s="5">
        <v>30406.720000000001</v>
      </c>
      <c r="D11" s="5">
        <f t="shared" si="1"/>
        <v>1301369.9099999999</v>
      </c>
      <c r="E11" s="5">
        <v>1179334.8400000001</v>
      </c>
      <c r="F11" s="5">
        <v>1179334.8400000001</v>
      </c>
      <c r="G11" s="5">
        <f t="shared" si="2"/>
        <v>122035.06999999983</v>
      </c>
    </row>
    <row r="12" spans="1:7" x14ac:dyDescent="0.2">
      <c r="A12" s="44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44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44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45"/>
      <c r="B15" s="15"/>
      <c r="C15" s="15"/>
      <c r="D15" s="15"/>
      <c r="E15" s="15"/>
      <c r="F15" s="15"/>
      <c r="G15" s="15"/>
    </row>
    <row r="16" spans="1:7" x14ac:dyDescent="0.2">
      <c r="A16" s="43" t="s">
        <v>19</v>
      </c>
      <c r="B16" s="12">
        <f t="shared" ref="B16:G16" si="3">SUM(B17:B23)</f>
        <v>16572064.209999999</v>
      </c>
      <c r="C16" s="12">
        <f t="shared" si="3"/>
        <v>1085935.6200000001</v>
      </c>
      <c r="D16" s="12">
        <f t="shared" si="3"/>
        <v>17657999.829999998</v>
      </c>
      <c r="E16" s="12">
        <f t="shared" si="3"/>
        <v>16251301.419999998</v>
      </c>
      <c r="F16" s="12">
        <f t="shared" si="3"/>
        <v>16251301.419999998</v>
      </c>
      <c r="G16" s="12">
        <f t="shared" si="3"/>
        <v>1406698.4100000006</v>
      </c>
    </row>
    <row r="17" spans="1:7" x14ac:dyDescent="0.2">
      <c r="A17" s="44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44" t="s">
        <v>27</v>
      </c>
      <c r="B18" s="5">
        <v>647425.93000000005</v>
      </c>
      <c r="C18" s="5">
        <v>-80913.279999999999</v>
      </c>
      <c r="D18" s="5">
        <f t="shared" ref="D18:D23" si="5">B18+C18</f>
        <v>566512.65</v>
      </c>
      <c r="E18" s="5">
        <v>504948.22</v>
      </c>
      <c r="F18" s="5">
        <v>504948.22</v>
      </c>
      <c r="G18" s="5">
        <f t="shared" si="4"/>
        <v>61564.430000000051</v>
      </c>
    </row>
    <row r="19" spans="1:7" x14ac:dyDescent="0.2">
      <c r="A19" s="44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44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44" t="s">
        <v>44</v>
      </c>
      <c r="B21" s="5">
        <v>1825004.58</v>
      </c>
      <c r="C21" s="5">
        <v>139535.84</v>
      </c>
      <c r="D21" s="5">
        <f t="shared" si="5"/>
        <v>1964540.4200000002</v>
      </c>
      <c r="E21" s="5">
        <v>1777449.92</v>
      </c>
      <c r="F21" s="5">
        <v>1777449.92</v>
      </c>
      <c r="G21" s="5">
        <f t="shared" si="4"/>
        <v>187090.50000000023</v>
      </c>
    </row>
    <row r="22" spans="1:7" x14ac:dyDescent="0.2">
      <c r="A22" s="44" t="s">
        <v>45</v>
      </c>
      <c r="B22" s="5">
        <v>14099633.699999999</v>
      </c>
      <c r="C22" s="5">
        <v>1027313.06</v>
      </c>
      <c r="D22" s="5">
        <f t="shared" si="5"/>
        <v>15126946.76</v>
      </c>
      <c r="E22" s="5">
        <v>13968903.279999999</v>
      </c>
      <c r="F22" s="5">
        <v>13968903.279999999</v>
      </c>
      <c r="G22" s="5">
        <f t="shared" si="4"/>
        <v>1158043.4800000004</v>
      </c>
    </row>
    <row r="23" spans="1:7" x14ac:dyDescent="0.2">
      <c r="A23" s="44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45"/>
      <c r="B24" s="15"/>
      <c r="C24" s="15"/>
      <c r="D24" s="15"/>
      <c r="E24" s="15"/>
      <c r="F24" s="15"/>
      <c r="G24" s="15"/>
    </row>
    <row r="25" spans="1:7" x14ac:dyDescent="0.2">
      <c r="A25" s="43" t="s">
        <v>46</v>
      </c>
      <c r="B25" s="12">
        <f t="shared" ref="B25:G25" si="6">SUM(B26:B34)</f>
        <v>0</v>
      </c>
      <c r="C25" s="12">
        <f t="shared" si="6"/>
        <v>0</v>
      </c>
      <c r="D25" s="12">
        <f t="shared" si="6"/>
        <v>0</v>
      </c>
      <c r="E25" s="12">
        <f t="shared" si="6"/>
        <v>0</v>
      </c>
      <c r="F25" s="12">
        <f t="shared" si="6"/>
        <v>0</v>
      </c>
      <c r="G25" s="12">
        <f t="shared" si="6"/>
        <v>0</v>
      </c>
    </row>
    <row r="26" spans="1:7" x14ac:dyDescent="0.2">
      <c r="A26" s="44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44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44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44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44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44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44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44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44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45"/>
      <c r="B35" s="15"/>
      <c r="C35" s="15"/>
      <c r="D35" s="15"/>
      <c r="E35" s="15"/>
      <c r="F35" s="15"/>
      <c r="G35" s="15"/>
    </row>
    <row r="36" spans="1:7" x14ac:dyDescent="0.2">
      <c r="A36" s="43" t="s">
        <v>31</v>
      </c>
      <c r="B36" s="12">
        <f t="shared" ref="B36:G36" si="9">SUM(B37:B40)</f>
        <v>0</v>
      </c>
      <c r="C36" s="12">
        <f t="shared" si="9"/>
        <v>0</v>
      </c>
      <c r="D36" s="12">
        <f t="shared" si="9"/>
        <v>0</v>
      </c>
      <c r="E36" s="12">
        <f t="shared" si="9"/>
        <v>0</v>
      </c>
      <c r="F36" s="12">
        <f t="shared" si="9"/>
        <v>0</v>
      </c>
      <c r="G36" s="12">
        <f t="shared" si="9"/>
        <v>0</v>
      </c>
    </row>
    <row r="37" spans="1:7" x14ac:dyDescent="0.2">
      <c r="A37" s="44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22.5" x14ac:dyDescent="0.2">
      <c r="A38" s="44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44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44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45"/>
      <c r="B41" s="15"/>
      <c r="C41" s="15"/>
      <c r="D41" s="15"/>
      <c r="E41" s="15"/>
      <c r="F41" s="15"/>
      <c r="G41" s="15"/>
    </row>
    <row r="42" spans="1:7" x14ac:dyDescent="0.2">
      <c r="A42" s="46" t="s">
        <v>54</v>
      </c>
      <c r="B42" s="16">
        <f>+B6+B16+B36</f>
        <v>17843027.399999999</v>
      </c>
      <c r="C42" s="16">
        <f t="shared" ref="C42:G42" si="12">+C6+C16+C36</f>
        <v>1116342.3400000001</v>
      </c>
      <c r="D42" s="16">
        <f t="shared" si="12"/>
        <v>18959369.739999998</v>
      </c>
      <c r="E42" s="16">
        <f t="shared" si="12"/>
        <v>17430636.259999998</v>
      </c>
      <c r="F42" s="16">
        <f t="shared" si="12"/>
        <v>17430636.259999998</v>
      </c>
      <c r="G42" s="16">
        <f t="shared" si="12"/>
        <v>1528733.4800000004</v>
      </c>
    </row>
    <row r="44" spans="1:7" x14ac:dyDescent="0.2">
      <c r="A44" s="7" t="s">
        <v>124</v>
      </c>
    </row>
    <row r="48" spans="1:7" x14ac:dyDescent="0.2">
      <c r="A48" s="1" t="s">
        <v>142</v>
      </c>
      <c r="D48" s="1" t="s">
        <v>143</v>
      </c>
    </row>
    <row r="49" spans="1:4" x14ac:dyDescent="0.2">
      <c r="A49" s="1" t="s">
        <v>144</v>
      </c>
      <c r="D49" s="1" t="s">
        <v>145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DM</cp:lastModifiedBy>
  <cp:lastPrinted>2018-07-14T22:21:14Z</cp:lastPrinted>
  <dcterms:created xsi:type="dcterms:W3CDTF">2014-02-10T03:37:14Z</dcterms:created>
  <dcterms:modified xsi:type="dcterms:W3CDTF">2024-01-30T15:08:20Z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