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8" i="5"/>
  <c r="H17" i="5"/>
  <c r="H14" i="5"/>
  <c r="H13" i="5"/>
  <c r="H12" i="5"/>
  <c r="H10" i="5"/>
  <c r="H9" i="5"/>
  <c r="H8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E17" i="5"/>
  <c r="E14" i="5"/>
  <c r="E13" i="5"/>
  <c r="E12" i="5"/>
  <c r="E11" i="5"/>
  <c r="H11" i="5" s="1"/>
  <c r="E10" i="5"/>
  <c r="E9" i="5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5" i="6"/>
  <c r="H44" i="6"/>
  <c r="H42" i="6"/>
  <c r="H41" i="6"/>
  <c r="H40" i="6"/>
  <c r="H39" i="6"/>
  <c r="H38" i="6"/>
  <c r="H36" i="6"/>
  <c r="H35" i="6"/>
  <c r="H34" i="6"/>
  <c r="H32" i="6"/>
  <c r="H29" i="6"/>
  <c r="H25" i="6"/>
  <c r="H21" i="6"/>
  <c r="H20" i="6"/>
  <c r="H16" i="6"/>
  <c r="H12" i="6"/>
  <c r="H11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H47" i="6" s="1"/>
  <c r="E46" i="6"/>
  <c r="H46" i="6" s="1"/>
  <c r="E45" i="6"/>
  <c r="E44" i="6"/>
  <c r="E42" i="6"/>
  <c r="E41" i="6"/>
  <c r="E40" i="6"/>
  <c r="E39" i="6"/>
  <c r="E38" i="6"/>
  <c r="E37" i="6"/>
  <c r="H37" i="6" s="1"/>
  <c r="E36" i="6"/>
  <c r="E35" i="6"/>
  <c r="E34" i="6"/>
  <c r="E32" i="6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E43" i="6" s="1"/>
  <c r="C33" i="6"/>
  <c r="E33" i="6" s="1"/>
  <c r="C23" i="6"/>
  <c r="C13" i="6"/>
  <c r="C5" i="6"/>
  <c r="C42" i="5" l="1"/>
  <c r="H16" i="5"/>
  <c r="G42" i="5"/>
  <c r="F42" i="5"/>
  <c r="D42" i="5"/>
  <c r="H6" i="5"/>
  <c r="E6" i="5"/>
  <c r="E16" i="8"/>
  <c r="H6" i="8"/>
  <c r="H16" i="8" s="1"/>
  <c r="H43" i="6"/>
  <c r="H33" i="6"/>
  <c r="E23" i="6"/>
  <c r="H23" i="6" s="1"/>
  <c r="C77" i="6"/>
  <c r="G77" i="6"/>
  <c r="F77" i="6"/>
  <c r="E13" i="6"/>
  <c r="H13" i="6" s="1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<sst xmlns="http://schemas.openxmlformats.org/spreadsheetml/2006/main" count="199" uniqueCount="141">
  <si>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</si>
  <si>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</si>
  <si>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</si>
  <si>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</si>
  <si>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</si>
  <si>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</si>
  <si>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</si>
  <si>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</si>
  <si>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</si>
  <si>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</si>
  <si>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</si>
  <si>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</si>
  <si>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</si>
  <si>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</si>
  <si>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</si>
  <si>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</si>
  <si>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</si>
  <si>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</si>
  <si>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</si>
  <si>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</si>
  <si>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</si>
  <si>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</si>
  <si>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</si>
  <si>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</si>
  <si>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</si>
  <si>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</si>
  <si>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</si>
  <si>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</si>
  <si>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</si>
  <si>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</si>
  <si>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</si>
  <si>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</si>
  <si>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</si>
  <si>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</si>
  <si>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</si>
  <si>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</si>
  <si>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</si>
  <si>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</si>
  <si>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</si>
  <si>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</si>
  <si>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</si>
  <si>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</si>
  <si>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</si>
  <si>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</si>
  <si>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</si>
  <si>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</si>
  <si>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</si>
  <si>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</si>
  <si>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</si>
  <si>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</si>
  <si>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</si>
  <si>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</si>
  <si>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</si>
  <si>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</si>
  <si>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</si>
  <si>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</si>
  <si>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</si>
  <si>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</si>
  <si>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</si>
  <si>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</si>
  <si>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</si>
  <si>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</si>
  <si>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</si>
  <si>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</si>
  <si>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</si>
  <si>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</si>
  <si>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</si>
  <si>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</si>
  <si>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</si>
  <si>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</si>
  <si>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</si>
  <si>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</si>
  <si>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</si>
  <si>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</si>
  <si>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</si>
  <si>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</si>
  <si>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</si>
  <si>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</si>
  <si>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</si>
  <si>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</si>
  <si>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</si>
  <si>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</si>
  <si>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</si>
  <si>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</si>
  <si>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</si>
  <si>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</si>
  <si>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</si>
  <si>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</si>
  <si>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</si>
  <si>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</si>
  <si>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</si>
  <si>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</si>
  <si>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</si>
  <si>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</si>
  <si>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</si>
  <si>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</si>
  <si>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</si>
  <si>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</si>
  <si>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</si>
  <si>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</si>
  <si>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</si>
  <si>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</si>
  <si>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</si>
  <si>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</si>
  <si>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</si>
  <si>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</si>
  <si>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</si>
  <si>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</si>
  <si>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</si>
  <si>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</si>
  <si>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</si>
  <si>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</si>
  <si>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</si>
  <si>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</si>
  <si>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</si>
  <si>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</si>
  <si>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</si>
  <si>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</si>
  <si>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</si>
  <si>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</si>
  <si>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</si>
  <si>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</si>
  <si>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</si>
  <si>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</si>
  <si>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</si>
  <si>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</si>
  <si>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</si>
  <si>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</si>
  <si>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</si>
  <si>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</si>
  <si>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</si>
  <si>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</si>
  <si>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Apaseo el Grande, Gto.
Estado Analítico del Ejercicio del Presupuesto de Egresos
Clasificación por Objeto del Gasto(Capítulo y Concepto)
Del 1 de Enero AL 31 DE DICIEMBRE DEL 2021</t>
  </si>
  <si>
    <t>Sistema para el Desarrollo Integral de la Familia del Municipio de Apaseo el Grande, Gto.
Estado Analítico del Ejercicio del Presupuesto de Egresos
Clasificación Ecónomica (Por Tipo de Gasto)
Del 1 de Enero AL 31 DE DICIEMBRE DEL 2021</t>
  </si>
  <si>
    <t>Patronato</t>
  </si>
  <si>
    <t>Contabilidad</t>
  </si>
  <si>
    <t>Dirección General</t>
  </si>
  <si>
    <t>Sistema para el Desarrollo Integral de la Familia del Municipio de Apaseo el Grande, Gto.
Estado Analítico del Ejercicio del Presupuesto de Egresos
Clasificación Administrativa
Del 1 de Enero AL 31 DE DICIEMBRE DEL 2021</t>
  </si>
  <si>
    <t>Gobierno (Federal/Estatal/Municipal) de Sistema para el Desarrollo Integral de la Familia del Municipio de Apaseo el Grande, Gto.
Estado Analítico del Ejercicio del Presupuesto de Egresos
Clasificación Administrativa
Del 1 de Enero AL 31 DE DICIEMBRE DEL 2021</t>
  </si>
  <si>
    <t>Sector Paraestatal del Gobierno (Federal/Estatal/Municipal) de Sistema para el Desarrollo Integral de la Familia del Municipio de Apaseo el Grande, Gto.
Estado Analítico del Ejercicio del Presupuesto de Egresos
Clasificación Administrativa
Del 1 de Enero AL 31 DE DICIEMBRE DEL 2021</t>
  </si>
  <si>
    <t>Sistema para el Desarrollo Integral de la Familia del Municipio de Apaseo el Grande, Gto.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</si>
</sst>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13818407.670000002</v>
      </c>
      <c r="D5" s="14">
        <f>SUM(D6:D12)</f>
        <v>391499.99999999988</v>
      </c>
      <c r="E5" s="14">
        <f>C5+D5</f>
        <v>14209907.670000002</v>
      </c>
      <c r="F5" s="14">
        <f>SUM(F6:F12)</f>
        <v>13805350.59</v>
      </c>
      <c r="G5" s="14">
        <f>SUM(G6:G12)</f>
        <v>13805350.59</v>
      </c>
      <c r="H5" s="14">
        <f>E5-F5</f>
        <v>404557.08000000194</v>
      </c>
    </row>
    <row r="6" spans="1:8" x14ac:dyDescent="0.2">
      <c r="A6" s="49">
        <v>1100</v>
      </c>
      <c r="B6" s="11" t="s">
        <v>74</v>
      </c>
      <c r="C6" s="15">
        <v>6872890.96</v>
      </c>
      <c r="D6" s="15">
        <v>-133000</v>
      </c>
      <c r="E6" s="15">
        <f t="shared" ref="E6:E69" si="0">C6+D6</f>
        <v>6739890.96</v>
      </c>
      <c r="F6" s="15">
        <v>6684137.1600000001</v>
      </c>
      <c r="G6" s="15">
        <v>6684137.1600000001</v>
      </c>
      <c r="H6" s="15">
        <f t="shared" ref="H6:H69" si="1">E6-F6</f>
        <v>55753.799999999814</v>
      </c>
    </row>
    <row r="7" spans="1:8" x14ac:dyDescent="0.2">
      <c r="A7" s="49">
        <v>1200</v>
      </c>
      <c r="B7" s="11" t="s">
        <v>75</v>
      </c>
      <c r="C7" s="15">
        <v>1455099.02</v>
      </c>
      <c r="D7" s="15">
        <v>-198831.13</v>
      </c>
      <c r="E7" s="15">
        <f t="shared" si="0"/>
        <v>1256267.8900000001</v>
      </c>
      <c r="F7" s="15">
        <v>1248849.68</v>
      </c>
      <c r="G7" s="15">
        <v>1248849.68</v>
      </c>
      <c r="H7" s="15">
        <f t="shared" si="1"/>
        <v>7418.2100000001956</v>
      </c>
    </row>
    <row r="8" spans="1:8" x14ac:dyDescent="0.2">
      <c r="A8" s="49">
        <v>1300</v>
      </c>
      <c r="B8" s="11" t="s">
        <v>76</v>
      </c>
      <c r="C8" s="15">
        <v>1138101.6399999999</v>
      </c>
      <c r="D8" s="15">
        <v>-3800</v>
      </c>
      <c r="E8" s="15">
        <f t="shared" si="0"/>
        <v>1134301.6399999999</v>
      </c>
      <c r="F8" s="15">
        <v>1119068.2</v>
      </c>
      <c r="G8" s="15">
        <v>1119068.2</v>
      </c>
      <c r="H8" s="15">
        <f t="shared" si="1"/>
        <v>15233.439999999944</v>
      </c>
    </row>
    <row r="9" spans="1:8" x14ac:dyDescent="0.2">
      <c r="A9" s="49">
        <v>1400</v>
      </c>
      <c r="B9" s="11" t="s">
        <v>35</v>
      </c>
      <c r="C9" s="15">
        <v>2008529.09</v>
      </c>
      <c r="D9" s="15">
        <v>-367700</v>
      </c>
      <c r="E9" s="15">
        <f t="shared" si="0"/>
        <v>1640829.09</v>
      </c>
      <c r="F9" s="15">
        <v>1366388.64</v>
      </c>
      <c r="G9" s="15">
        <v>1366388.64</v>
      </c>
      <c r="H9" s="15">
        <f t="shared" si="1"/>
        <v>274440.45000000019</v>
      </c>
    </row>
    <row r="10" spans="1:8" x14ac:dyDescent="0.2">
      <c r="A10" s="49">
        <v>1500</v>
      </c>
      <c r="B10" s="11" t="s">
        <v>77</v>
      </c>
      <c r="C10" s="15">
        <v>2343786.96</v>
      </c>
      <c r="D10" s="15">
        <v>1094831.1299999999</v>
      </c>
      <c r="E10" s="15">
        <f t="shared" si="0"/>
        <v>3438618.09</v>
      </c>
      <c r="F10" s="15">
        <v>3386906.91</v>
      </c>
      <c r="G10" s="15">
        <v>3386906.91</v>
      </c>
      <c r="H10" s="15">
        <f t="shared" si="1"/>
        <v>51711.179999999702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895015.32</v>
      </c>
      <c r="D13" s="15">
        <f>SUM(D14:D22)</f>
        <v>128439.25</v>
      </c>
      <c r="E13" s="15">
        <f t="shared" si="0"/>
        <v>1023454.57</v>
      </c>
      <c r="F13" s="15">
        <f>SUM(F14:F22)</f>
        <v>1000418.8300000001</v>
      </c>
      <c r="G13" s="15">
        <f>SUM(G14:G22)</f>
        <v>1000418.8300000001</v>
      </c>
      <c r="H13" s="15">
        <f t="shared" si="1"/>
        <v>23035.739999999874</v>
      </c>
    </row>
    <row r="14" spans="1:8" x14ac:dyDescent="0.2">
      <c r="A14" s="49">
        <v>2100</v>
      </c>
      <c r="B14" s="11" t="s">
        <v>79</v>
      </c>
      <c r="C14" s="15">
        <v>166787.72</v>
      </c>
      <c r="D14" s="15">
        <v>65029.57</v>
      </c>
      <c r="E14" s="15">
        <f t="shared" si="0"/>
        <v>231817.29</v>
      </c>
      <c r="F14" s="15">
        <v>217130.62</v>
      </c>
      <c r="G14" s="15">
        <v>217130.62</v>
      </c>
      <c r="H14" s="15">
        <f t="shared" si="1"/>
        <v>14686.670000000013</v>
      </c>
    </row>
    <row r="15" spans="1:8" x14ac:dyDescent="0.2">
      <c r="A15" s="49">
        <v>2200</v>
      </c>
      <c r="B15" s="11" t="s">
        <v>80</v>
      </c>
      <c r="C15" s="15">
        <v>43072</v>
      </c>
      <c r="D15" s="15">
        <v>45981</v>
      </c>
      <c r="E15" s="15">
        <f t="shared" si="0"/>
        <v>89053</v>
      </c>
      <c r="F15" s="15">
        <v>87882.9</v>
      </c>
      <c r="G15" s="15">
        <v>87882.9</v>
      </c>
      <c r="H15" s="15">
        <f t="shared" si="1"/>
        <v>1170.1000000000058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22264.95</v>
      </c>
      <c r="D17" s="15">
        <v>-8993.9699999999993</v>
      </c>
      <c r="E17" s="15">
        <f t="shared" si="0"/>
        <v>13270.980000000001</v>
      </c>
      <c r="F17" s="15">
        <v>12457.11</v>
      </c>
      <c r="G17" s="15">
        <v>12457.11</v>
      </c>
      <c r="H17" s="15">
        <f t="shared" si="1"/>
        <v>813.8700000000008</v>
      </c>
    </row>
    <row r="18" spans="1:8" x14ac:dyDescent="0.2">
      <c r="A18" s="49">
        <v>2500</v>
      </c>
      <c r="B18" s="11" t="s">
        <v>83</v>
      </c>
      <c r="C18" s="15">
        <v>48866.2</v>
      </c>
      <c r="D18" s="15">
        <v>-19871.79</v>
      </c>
      <c r="E18" s="15">
        <f t="shared" si="0"/>
        <v>28994.409999999996</v>
      </c>
      <c r="F18" s="15">
        <v>24322.02</v>
      </c>
      <c r="G18" s="15">
        <v>24322.02</v>
      </c>
      <c r="H18" s="15">
        <f t="shared" si="1"/>
        <v>4672.3899999999958</v>
      </c>
    </row>
    <row r="19" spans="1:8" x14ac:dyDescent="0.2">
      <c r="A19" s="49">
        <v>2600</v>
      </c>
      <c r="B19" s="11" t="s">
        <v>84</v>
      </c>
      <c r="C19" s="15">
        <v>493609</v>
      </c>
      <c r="D19" s="15">
        <v>40772.44</v>
      </c>
      <c r="E19" s="15">
        <f t="shared" si="0"/>
        <v>534381.43999999994</v>
      </c>
      <c r="F19" s="15">
        <v>533146.64</v>
      </c>
      <c r="G19" s="15">
        <v>533146.64</v>
      </c>
      <c r="H19" s="15">
        <f t="shared" si="1"/>
        <v>1234.7999999999302</v>
      </c>
    </row>
    <row r="20" spans="1:8" x14ac:dyDescent="0.2">
      <c r="A20" s="49">
        <v>2700</v>
      </c>
      <c r="B20" s="11" t="s">
        <v>85</v>
      </c>
      <c r="C20" s="15">
        <v>2000</v>
      </c>
      <c r="D20" s="15">
        <v>0</v>
      </c>
      <c r="E20" s="15">
        <f t="shared" si="0"/>
        <v>2000</v>
      </c>
      <c r="F20" s="15">
        <v>1998</v>
      </c>
      <c r="G20" s="15">
        <v>1998</v>
      </c>
      <c r="H20" s="15">
        <f t="shared" si="1"/>
        <v>2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118415.45</v>
      </c>
      <c r="D22" s="15">
        <v>5522</v>
      </c>
      <c r="E22" s="15">
        <f t="shared" si="0"/>
        <v>123937.45</v>
      </c>
      <c r="F22" s="15">
        <v>123481.54</v>
      </c>
      <c r="G22" s="15">
        <v>123481.54</v>
      </c>
      <c r="H22" s="15">
        <f t="shared" si="1"/>
        <v>455.91000000000349</v>
      </c>
    </row>
    <row r="23" spans="1:8" x14ac:dyDescent="0.2">
      <c r="A23" s="48" t="s">
        <v>67</v>
      </c>
      <c r="B23" s="7"/>
      <c r="C23" s="15">
        <f>SUM(C24:C32)</f>
        <v>875451.99</v>
      </c>
      <c r="D23" s="15">
        <f>SUM(D24:D32)</f>
        <v>-240588.24</v>
      </c>
      <c r="E23" s="15">
        <f t="shared" si="0"/>
        <v>634863.75</v>
      </c>
      <c r="F23" s="15">
        <f>SUM(F24:F32)</f>
        <v>602273.51</v>
      </c>
      <c r="G23" s="15">
        <f>SUM(G24:G32)</f>
        <v>602273.51</v>
      </c>
      <c r="H23" s="15">
        <f t="shared" si="1"/>
        <v>32590.239999999991</v>
      </c>
    </row>
    <row r="24" spans="1:8" x14ac:dyDescent="0.2">
      <c r="A24" s="49">
        <v>3100</v>
      </c>
      <c r="B24" s="11" t="s">
        <v>88</v>
      </c>
      <c r="C24" s="15">
        <v>139635.31</v>
      </c>
      <c r="D24" s="15">
        <v>-16500</v>
      </c>
      <c r="E24" s="15">
        <f t="shared" si="0"/>
        <v>123135.31</v>
      </c>
      <c r="F24" s="15">
        <v>115321.53</v>
      </c>
      <c r="G24" s="15">
        <v>115321.53</v>
      </c>
      <c r="H24" s="15">
        <f t="shared" si="1"/>
        <v>7813.7799999999988</v>
      </c>
    </row>
    <row r="25" spans="1:8" x14ac:dyDescent="0.2">
      <c r="A25" s="49">
        <v>3200</v>
      </c>
      <c r="B25" s="11" t="s">
        <v>89</v>
      </c>
      <c r="C25" s="15">
        <v>57720</v>
      </c>
      <c r="D25" s="15">
        <v>-2900</v>
      </c>
      <c r="E25" s="15">
        <f t="shared" si="0"/>
        <v>54820</v>
      </c>
      <c r="F25" s="15">
        <v>54810</v>
      </c>
      <c r="G25" s="15">
        <v>54810</v>
      </c>
      <c r="H25" s="15">
        <f t="shared" si="1"/>
        <v>10</v>
      </c>
    </row>
    <row r="26" spans="1:8" x14ac:dyDescent="0.2">
      <c r="A26" s="49">
        <v>3300</v>
      </c>
      <c r="B26" s="11" t="s">
        <v>90</v>
      </c>
      <c r="C26" s="15">
        <v>21000</v>
      </c>
      <c r="D26" s="15">
        <v>-9240</v>
      </c>
      <c r="E26" s="15">
        <f t="shared" si="0"/>
        <v>11760</v>
      </c>
      <c r="F26" s="15">
        <v>11423.4</v>
      </c>
      <c r="G26" s="15">
        <v>11423.4</v>
      </c>
      <c r="H26" s="15">
        <f t="shared" si="1"/>
        <v>336.60000000000036</v>
      </c>
    </row>
    <row r="27" spans="1:8" x14ac:dyDescent="0.2">
      <c r="A27" s="49">
        <v>3400</v>
      </c>
      <c r="B27" s="11" t="s">
        <v>91</v>
      </c>
      <c r="C27" s="15">
        <v>154101.35999999999</v>
      </c>
      <c r="D27" s="15">
        <v>-72448.17</v>
      </c>
      <c r="E27" s="15">
        <f t="shared" si="0"/>
        <v>81653.189999999988</v>
      </c>
      <c r="F27" s="15">
        <v>80951.149999999994</v>
      </c>
      <c r="G27" s="15">
        <v>80951.149999999994</v>
      </c>
      <c r="H27" s="15">
        <f t="shared" si="1"/>
        <v>702.0399999999936</v>
      </c>
    </row>
    <row r="28" spans="1:8" x14ac:dyDescent="0.2">
      <c r="A28" s="49">
        <v>3500</v>
      </c>
      <c r="B28" s="11" t="s">
        <v>92</v>
      </c>
      <c r="C28" s="15">
        <v>116049.27</v>
      </c>
      <c r="D28" s="15">
        <v>-64165.54</v>
      </c>
      <c r="E28" s="15">
        <f t="shared" si="0"/>
        <v>51883.73</v>
      </c>
      <c r="F28" s="15">
        <v>51804.28</v>
      </c>
      <c r="G28" s="15">
        <v>51804.28</v>
      </c>
      <c r="H28" s="15">
        <f t="shared" si="1"/>
        <v>79.450000000004366</v>
      </c>
    </row>
    <row r="29" spans="1:8" x14ac:dyDescent="0.2">
      <c r="A29" s="49">
        <v>3600</v>
      </c>
      <c r="B29" s="11" t="s">
        <v>93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94</v>
      </c>
      <c r="C30" s="15">
        <v>39268</v>
      </c>
      <c r="D30" s="15">
        <v>-31608</v>
      </c>
      <c r="E30" s="15">
        <f t="shared" si="0"/>
        <v>7660</v>
      </c>
      <c r="F30" s="15">
        <v>6366.31</v>
      </c>
      <c r="G30" s="15">
        <v>6366.31</v>
      </c>
      <c r="H30" s="15">
        <f t="shared" si="1"/>
        <v>1293.6899999999996</v>
      </c>
    </row>
    <row r="31" spans="1:8" x14ac:dyDescent="0.2">
      <c r="A31" s="49">
        <v>3800</v>
      </c>
      <c r="B31" s="11" t="s">
        <v>95</v>
      </c>
      <c r="C31" s="15">
        <v>176859.9</v>
      </c>
      <c r="D31" s="15">
        <v>-38726.53</v>
      </c>
      <c r="E31" s="15">
        <f t="shared" si="0"/>
        <v>138133.37</v>
      </c>
      <c r="F31" s="15">
        <v>133307.84</v>
      </c>
      <c r="G31" s="15">
        <v>133307.84</v>
      </c>
      <c r="H31" s="15">
        <f t="shared" si="1"/>
        <v>4825.5299999999988</v>
      </c>
    </row>
    <row r="32" spans="1:8" x14ac:dyDescent="0.2">
      <c r="A32" s="49">
        <v>3900</v>
      </c>
      <c r="B32" s="11" t="s">
        <v>19</v>
      </c>
      <c r="C32" s="15">
        <v>170818.15</v>
      </c>
      <c r="D32" s="15">
        <v>-5000</v>
      </c>
      <c r="E32" s="15">
        <f t="shared" si="0"/>
        <v>165818.15</v>
      </c>
      <c r="F32" s="15">
        <v>148289</v>
      </c>
      <c r="G32" s="15">
        <v>148289</v>
      </c>
      <c r="H32" s="15">
        <f t="shared" si="1"/>
        <v>17529.149999999994</v>
      </c>
    </row>
    <row r="33" spans="1:8" x14ac:dyDescent="0.2">
      <c r="A33" s="48" t="s">
        <v>68</v>
      </c>
      <c r="B33" s="7"/>
      <c r="C33" s="15">
        <f>SUM(C34:C42)</f>
        <v>405250</v>
      </c>
      <c r="D33" s="15">
        <f>SUM(D34:D42)</f>
        <v>89043.99</v>
      </c>
      <c r="E33" s="15">
        <f t="shared" si="0"/>
        <v>494293.99</v>
      </c>
      <c r="F33" s="15">
        <f>SUM(F34:F42)</f>
        <v>490975.45</v>
      </c>
      <c r="G33" s="15">
        <f>SUM(G34:G42)</f>
        <v>490975.45</v>
      </c>
      <c r="H33" s="15">
        <f t="shared" si="1"/>
        <v>3318.539999999979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405250</v>
      </c>
      <c r="D37" s="15">
        <v>89043.99</v>
      </c>
      <c r="E37" s="15">
        <f t="shared" si="0"/>
        <v>494293.99</v>
      </c>
      <c r="F37" s="15">
        <v>490975.45</v>
      </c>
      <c r="G37" s="15">
        <v>490975.45</v>
      </c>
      <c r="H37" s="15">
        <f t="shared" si="1"/>
        <v>3318.539999999979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0</v>
      </c>
      <c r="D43" s="15">
        <f>SUM(D44:D52)</f>
        <v>230466.76</v>
      </c>
      <c r="E43" s="15">
        <f t="shared" si="0"/>
        <v>230466.76</v>
      </c>
      <c r="F43" s="15">
        <f>SUM(F44:F52)</f>
        <v>230466.76</v>
      </c>
      <c r="G43" s="15">
        <f>SUM(G44:G52)</f>
        <v>230466.76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20615</v>
      </c>
      <c r="E46" s="15">
        <f t="shared" si="0"/>
        <v>20615</v>
      </c>
      <c r="F46" s="15">
        <v>20615</v>
      </c>
      <c r="G46" s="15">
        <v>20615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198861.76</v>
      </c>
      <c r="E47" s="15">
        <f t="shared" si="0"/>
        <v>198861.76</v>
      </c>
      <c r="F47" s="15">
        <v>198861.76</v>
      </c>
      <c r="G47" s="15">
        <v>198861.76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10990</v>
      </c>
      <c r="E49" s="15">
        <f t="shared" si="0"/>
        <v>10990</v>
      </c>
      <c r="F49" s="15">
        <v>10990</v>
      </c>
      <c r="G49" s="15">
        <v>10990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353503.14</v>
      </c>
      <c r="D65" s="15">
        <f>SUM(D66:D68)</f>
        <v>0</v>
      </c>
      <c r="E65" s="15">
        <f t="shared" si="0"/>
        <v>353503.14</v>
      </c>
      <c r="F65" s="15">
        <f>SUM(F66:F68)</f>
        <v>262983.53000000003</v>
      </c>
      <c r="G65" s="15">
        <f>SUM(G66:G68)</f>
        <v>262983.53000000003</v>
      </c>
      <c r="H65" s="15">
        <f t="shared" si="1"/>
        <v>90519.609999999986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353503.14</v>
      </c>
      <c r="D68" s="15">
        <v>0</v>
      </c>
      <c r="E68" s="15">
        <f t="shared" si="0"/>
        <v>353503.14</v>
      </c>
      <c r="F68" s="15">
        <v>262983.53000000003</v>
      </c>
      <c r="G68" s="15">
        <v>262983.53000000003</v>
      </c>
      <c r="H68" s="15">
        <f t="shared" si="1"/>
        <v>90519.609999999986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16347628.120000003</v>
      </c>
      <c r="D77" s="17">
        <f t="shared" si="4"/>
        <v>598861.75999999989</v>
      </c>
      <c r="E77" s="17">
        <f t="shared" si="4"/>
        <v>16946489.880000003</v>
      </c>
      <c r="F77" s="17">
        <f t="shared" si="4"/>
        <v>16392468.669999998</v>
      </c>
      <c r="G77" s="17">
        <f t="shared" si="4"/>
        <v>16392468.669999998</v>
      </c>
      <c r="H77" s="17">
        <f t="shared" si="4"/>
        <v>554021.21000000183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15994124.98</v>
      </c>
      <c r="D6" s="50">
        <v>368395</v>
      </c>
      <c r="E6" s="50">
        <f>C6+D6</f>
        <v>16362519.98</v>
      </c>
      <c r="F6" s="50">
        <v>15899018.380000001</v>
      </c>
      <c r="G6" s="50">
        <v>15899018.380000001</v>
      </c>
      <c r="H6" s="50">
        <f>E6-F6</f>
        <v>463501.59999999963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353503.14</v>
      </c>
      <c r="D8" s="50">
        <v>230466.76</v>
      </c>
      <c r="E8" s="50">
        <f>C8+D8</f>
        <v>583969.9</v>
      </c>
      <c r="F8" s="50">
        <v>493450.29</v>
      </c>
      <c r="G8" s="50">
        <v>493450.29</v>
      </c>
      <c r="H8" s="50">
        <f>E8-F8</f>
        <v>90519.610000000044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16347628.120000001</v>
      </c>
      <c r="D16" s="17">
        <f>SUM(D6+D8+D10+D12+D14)</f>
        <v>598861.76</v>
      </c>
      <c r="E16" s="17">
        <f>SUM(E6+E8+E10+E12+E14)</f>
        <v>16946489.879999999</v>
      </c>
      <c r="F16" s="17">
        <f t="shared" ref="F16:H16" si="0">SUM(F6+F8+F10+F12+F14)</f>
        <v>16392468.67</v>
      </c>
      <c r="G16" s="17">
        <f t="shared" si="0"/>
        <v>16392468.67</v>
      </c>
      <c r="H16" s="17">
        <f t="shared" si="0"/>
        <v>554021.20999999973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58</v>
      </c>
      <c r="B3" s="58"/>
      <c r="C3" s="52" t="s">
        <v>64</v>
      </c>
      <c r="D3" s="53"/>
      <c r="E3" s="53"/>
      <c r="F3" s="53"/>
      <c r="G3" s="54"/>
      <c r="H3" s="55" t="s">
        <v>63</v>
      </c>
    </row>
    <row r="4" spans="1:8" ht="24.95" customHeight="1" x14ac:dyDescent="0.2">
      <c r="A4" s="59"/>
      <c r="B4" s="60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519623.22</v>
      </c>
      <c r="D7" s="15">
        <v>-24000</v>
      </c>
      <c r="E7" s="15">
        <f>C7+D7</f>
        <v>495623.22</v>
      </c>
      <c r="F7" s="15">
        <v>495127.22</v>
      </c>
      <c r="G7" s="15">
        <v>495127.22</v>
      </c>
      <c r="H7" s="15">
        <f>E7-F7</f>
        <v>496</v>
      </c>
    </row>
    <row r="8" spans="1:8" x14ac:dyDescent="0.2">
      <c r="A8" s="4" t="s">
        <v>135</v>
      </c>
      <c r="B8" s="22"/>
      <c r="C8" s="15">
        <v>1184222.03</v>
      </c>
      <c r="D8" s="15">
        <v>-113941</v>
      </c>
      <c r="E8" s="15">
        <f t="shared" ref="E8:E13" si="0">C8+D8</f>
        <v>1070281.03</v>
      </c>
      <c r="F8" s="15">
        <v>1044573.9</v>
      </c>
      <c r="G8" s="15">
        <v>1044573.9</v>
      </c>
      <c r="H8" s="15">
        <f t="shared" ref="H8:H13" si="1">E8-F8</f>
        <v>25707.130000000005</v>
      </c>
    </row>
    <row r="9" spans="1:8" x14ac:dyDescent="0.2">
      <c r="A9" s="4" t="s">
        <v>136</v>
      </c>
      <c r="B9" s="22"/>
      <c r="C9" s="15">
        <v>14643782.869999999</v>
      </c>
      <c r="D9" s="15">
        <v>736802.76</v>
      </c>
      <c r="E9" s="15">
        <f t="shared" si="0"/>
        <v>15380585.629999999</v>
      </c>
      <c r="F9" s="15">
        <v>14852767.550000001</v>
      </c>
      <c r="G9" s="15">
        <v>14852767.550000001</v>
      </c>
      <c r="H9" s="15">
        <f t="shared" si="1"/>
        <v>527818.07999999821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16347628.119999999</v>
      </c>
      <c r="D16" s="23">
        <f t="shared" si="2"/>
        <v>598861.76</v>
      </c>
      <c r="E16" s="23">
        <f t="shared" si="2"/>
        <v>16946489.879999999</v>
      </c>
      <c r="F16" s="23">
        <f t="shared" si="2"/>
        <v>16392468.670000002</v>
      </c>
      <c r="G16" s="23">
        <f t="shared" si="2"/>
        <v>16392468.670000002</v>
      </c>
      <c r="H16" s="23">
        <f t="shared" si="2"/>
        <v>554021.20999999822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58</v>
      </c>
      <c r="B21" s="58"/>
      <c r="C21" s="52" t="s">
        <v>64</v>
      </c>
      <c r="D21" s="53"/>
      <c r="E21" s="53"/>
      <c r="F21" s="53"/>
      <c r="G21" s="54"/>
      <c r="H21" s="55" t="s">
        <v>63</v>
      </c>
    </row>
    <row r="22" spans="1:8" ht="22.5" x14ac:dyDescent="0.2">
      <c r="A22" s="59"/>
      <c r="B22" s="60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58</v>
      </c>
      <c r="B34" s="58"/>
      <c r="C34" s="52" t="s">
        <v>64</v>
      </c>
      <c r="D34" s="53"/>
      <c r="E34" s="53"/>
      <c r="F34" s="53"/>
      <c r="G34" s="54"/>
      <c r="H34" s="55" t="s">
        <v>63</v>
      </c>
    </row>
    <row r="35" spans="1:8" ht="22.5" x14ac:dyDescent="0.2">
      <c r="A35" s="59"/>
      <c r="B35" s="60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1703845.25</v>
      </c>
      <c r="D6" s="15">
        <f t="shared" si="0"/>
        <v>-137941</v>
      </c>
      <c r="E6" s="15">
        <f t="shared" si="0"/>
        <v>1565904.25</v>
      </c>
      <c r="F6" s="15">
        <f t="shared" si="0"/>
        <v>1539701.12</v>
      </c>
      <c r="G6" s="15">
        <f t="shared" si="0"/>
        <v>1539701.12</v>
      </c>
      <c r="H6" s="15">
        <f t="shared" si="0"/>
        <v>26203.130000000005</v>
      </c>
    </row>
    <row r="7" spans="1:8" x14ac:dyDescent="0.2">
      <c r="A7" s="38"/>
      <c r="B7" s="42" t="s">
        <v>42</v>
      </c>
      <c r="C7" s="15">
        <v>519623.22</v>
      </c>
      <c r="D7" s="15">
        <v>-24000</v>
      </c>
      <c r="E7" s="15">
        <f>C7+D7</f>
        <v>495623.22</v>
      </c>
      <c r="F7" s="15">
        <v>495127.22</v>
      </c>
      <c r="G7" s="15">
        <v>495127.22</v>
      </c>
      <c r="H7" s="15">
        <f>E7-F7</f>
        <v>496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1184222.03</v>
      </c>
      <c r="D11" s="15">
        <v>-113941</v>
      </c>
      <c r="E11" s="15">
        <f t="shared" si="1"/>
        <v>1070281.03</v>
      </c>
      <c r="F11" s="15">
        <v>1044573.9</v>
      </c>
      <c r="G11" s="15">
        <v>1044573.9</v>
      </c>
      <c r="H11" s="15">
        <f t="shared" si="2"/>
        <v>25707.130000000005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14643782.870000001</v>
      </c>
      <c r="D16" s="15">
        <f t="shared" si="3"/>
        <v>736802.76</v>
      </c>
      <c r="E16" s="15">
        <f t="shared" si="3"/>
        <v>15380585.630000001</v>
      </c>
      <c r="F16" s="15">
        <f t="shared" si="3"/>
        <v>14852767.549999999</v>
      </c>
      <c r="G16" s="15">
        <f t="shared" si="3"/>
        <v>14852767.549999999</v>
      </c>
      <c r="H16" s="15">
        <f t="shared" si="3"/>
        <v>527818.08000000077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1785792.23</v>
      </c>
      <c r="D21" s="15">
        <v>4581</v>
      </c>
      <c r="E21" s="15">
        <f t="shared" si="5"/>
        <v>1790373.23</v>
      </c>
      <c r="F21" s="15">
        <v>1749050.2</v>
      </c>
      <c r="G21" s="15">
        <v>1749050.2</v>
      </c>
      <c r="H21" s="15">
        <f t="shared" si="4"/>
        <v>41323.030000000028</v>
      </c>
    </row>
    <row r="22" spans="1:8" x14ac:dyDescent="0.2">
      <c r="A22" s="38"/>
      <c r="B22" s="42" t="s">
        <v>48</v>
      </c>
      <c r="C22" s="15">
        <v>12857990.640000001</v>
      </c>
      <c r="D22" s="15">
        <v>732221.76</v>
      </c>
      <c r="E22" s="15">
        <f t="shared" si="5"/>
        <v>13590212.4</v>
      </c>
      <c r="F22" s="15">
        <v>13103717.35</v>
      </c>
      <c r="G22" s="15">
        <v>13103717.35</v>
      </c>
      <c r="H22" s="15">
        <f t="shared" si="4"/>
        <v>486495.05000000075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16347628.120000001</v>
      </c>
      <c r="D42" s="23">
        <f t="shared" si="12"/>
        <v>598861.76</v>
      </c>
      <c r="E42" s="23">
        <f t="shared" si="12"/>
        <v>16946489.880000003</v>
      </c>
      <c r="F42" s="23">
        <f t="shared" si="12"/>
        <v>16392468.669999998</v>
      </c>
      <c r="G42" s="23">
        <f t="shared" si="12"/>
        <v>16392468.669999998</v>
      </c>
      <c r="H42" s="23">
        <f t="shared" si="12"/>
        <v>554021.21000000078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2022-01-27T19:54:38Z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