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firstSheet="1" activeTab="1"/>
  </bookViews>
  <sheets>
    <sheet name="intructivo" sheetId="2" state="hidden" r:id="rId1"/>
    <sheet name="Julio-Septiembre " sheetId="3" r:id="rId2"/>
    <sheet name="2o Trim" sheetId="4" state="hidden" r:id="rId3"/>
    <sheet name="3er tim" sheetId="5" state="hidden" r:id="rId4"/>
  </sheets>
  <definedNames>
    <definedName name="_xlnm._FilterDatabase" localSheetId="2" hidden="1">'2o Trim'!$B$6:$Q$31</definedName>
  </definedNames>
  <calcPr calcId="144525"/>
</workbook>
</file>

<file path=xl/calcChain.xml><?xml version="1.0" encoding="utf-8"?>
<calcChain xmlns="http://schemas.openxmlformats.org/spreadsheetml/2006/main">
  <c r="W62" i="3" l="1"/>
  <c r="W61" i="3"/>
  <c r="W60" i="3"/>
  <c r="W59" i="3"/>
  <c r="W58" i="3"/>
  <c r="W57" i="3"/>
  <c r="W56" i="3"/>
  <c r="W55" i="3"/>
  <c r="W54" i="3"/>
  <c r="W53" i="3"/>
  <c r="W52" i="3"/>
  <c r="W51" i="3"/>
  <c r="W50" i="3"/>
  <c r="W49" i="3"/>
  <c r="W48" i="3"/>
  <c r="G7" i="5" l="1"/>
  <c r="F7" i="5"/>
  <c r="E7" i="5"/>
  <c r="D7" i="5"/>
  <c r="C7" i="5"/>
  <c r="Q31" i="4" l="1"/>
  <c r="P31" i="4"/>
  <c r="O31" i="4"/>
  <c r="N31" i="4"/>
  <c r="M31" i="4"/>
  <c r="Q30" i="4"/>
  <c r="P30" i="4"/>
  <c r="O30" i="4"/>
  <c r="N30" i="4"/>
  <c r="M30" i="4"/>
  <c r="Q29" i="4"/>
  <c r="P29" i="4"/>
  <c r="O29" i="4"/>
  <c r="N29" i="4"/>
  <c r="M29" i="4"/>
  <c r="Q28" i="4"/>
  <c r="P28" i="4"/>
  <c r="O28" i="4"/>
  <c r="N28" i="4"/>
  <c r="M28" i="4"/>
  <c r="Q27" i="4"/>
  <c r="Q24" i="4" s="1"/>
  <c r="P27" i="4"/>
  <c r="O27" i="4"/>
  <c r="N27" i="4"/>
  <c r="M27" i="4"/>
  <c r="Q26" i="4"/>
  <c r="P26" i="4"/>
  <c r="O26" i="4"/>
  <c r="O24" i="4" s="1"/>
  <c r="N26" i="4"/>
  <c r="M26" i="4"/>
  <c r="Q25" i="4"/>
  <c r="P25" i="4"/>
  <c r="O25" i="4"/>
  <c r="N25" i="4"/>
  <c r="M25"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3" i="4"/>
  <c r="P13" i="4"/>
  <c r="O13" i="4"/>
  <c r="N13" i="4"/>
  <c r="M13" i="4"/>
  <c r="Q12" i="4"/>
  <c r="P12" i="4"/>
  <c r="O12" i="4"/>
  <c r="N12" i="4"/>
  <c r="M12" i="4"/>
  <c r="Q11" i="4"/>
  <c r="P11" i="4"/>
  <c r="O11" i="4"/>
  <c r="N11" i="4"/>
  <c r="M11" i="4"/>
  <c r="Q10" i="4"/>
  <c r="P10" i="4"/>
  <c r="O10" i="4"/>
  <c r="N10" i="4"/>
  <c r="M10" i="4"/>
  <c r="Q9" i="4"/>
  <c r="P9" i="4"/>
  <c r="O9" i="4"/>
  <c r="O7" i="4" s="1"/>
  <c r="N9" i="4"/>
  <c r="M9" i="4"/>
  <c r="Q8" i="4"/>
  <c r="P8" i="4"/>
  <c r="O8" i="4"/>
  <c r="N8" i="4"/>
  <c r="M8" i="4"/>
  <c r="H5" i="4"/>
  <c r="G5" i="4"/>
  <c r="F5" i="4"/>
  <c r="E5" i="4"/>
  <c r="D5" i="4"/>
  <c r="O14" i="4" l="1"/>
  <c r="Q7" i="4"/>
  <c r="N7" i="4"/>
  <c r="P24" i="4"/>
  <c r="M7" i="4"/>
  <c r="N14" i="4"/>
  <c r="P7" i="4"/>
  <c r="N24" i="4"/>
  <c r="M24" i="4"/>
  <c r="Q14" i="4"/>
  <c r="Q5" i="4" s="1"/>
  <c r="P14" i="4"/>
  <c r="M14" i="4"/>
  <c r="O5" i="4"/>
  <c r="N5" i="4" l="1"/>
  <c r="P5" i="4"/>
  <c r="M5" i="4"/>
  <c r="P33" i="5"/>
  <c r="M33" i="5"/>
  <c r="N33" i="5"/>
  <c r="L33" i="5"/>
  <c r="O33" i="5"/>
  <c r="O32" i="5"/>
  <c r="M32" i="5"/>
  <c r="N32" i="5"/>
  <c r="L32" i="5"/>
  <c r="P32" i="5"/>
  <c r="O31" i="5"/>
  <c r="M31" i="5"/>
  <c r="P31" i="5"/>
  <c r="L31" i="5"/>
  <c r="N31" i="5"/>
  <c r="N30" i="5"/>
  <c r="M30" i="5"/>
  <c r="O30" i="5"/>
  <c r="L30" i="5"/>
  <c r="P30" i="5"/>
  <c r="P29" i="5"/>
  <c r="O29" i="5"/>
  <c r="M29" i="5"/>
  <c r="L29" i="5"/>
  <c r="N29" i="5"/>
  <c r="N28" i="5"/>
  <c r="O28" i="5"/>
  <c r="M28" i="5"/>
  <c r="L28" i="5"/>
  <c r="P28" i="5"/>
  <c r="P25" i="5"/>
  <c r="O25" i="5"/>
  <c r="M25" i="5"/>
  <c r="N25" i="5"/>
  <c r="L25" i="5"/>
  <c r="M24" i="5"/>
  <c r="O24" i="5"/>
  <c r="P24" i="5"/>
  <c r="L24" i="5"/>
  <c r="N24" i="5"/>
  <c r="M23" i="5"/>
  <c r="P23" i="5"/>
  <c r="N23" i="5"/>
  <c r="L23" i="5"/>
  <c r="O23" i="5"/>
  <c r="M22" i="5"/>
  <c r="O22" i="5"/>
  <c r="P22" i="5"/>
  <c r="L22" i="5"/>
  <c r="N22" i="5"/>
  <c r="N21" i="5"/>
  <c r="P21" i="5"/>
  <c r="M21" i="5"/>
  <c r="O21" i="5"/>
  <c r="L21" i="5"/>
  <c r="O20" i="5"/>
  <c r="M20" i="5"/>
  <c r="P20" i="5"/>
  <c r="L20" i="5"/>
  <c r="N20" i="5"/>
  <c r="O19" i="5"/>
  <c r="P19" i="5"/>
  <c r="N19" i="5"/>
  <c r="L19" i="5"/>
  <c r="M19" i="5"/>
  <c r="O18" i="5"/>
  <c r="P18" i="5"/>
  <c r="M18" i="5"/>
  <c r="L18" i="5"/>
  <c r="N18" i="5"/>
  <c r="O15" i="5"/>
  <c r="N15" i="5"/>
  <c r="P15" i="5"/>
  <c r="L15" i="5"/>
  <c r="M15" i="5"/>
  <c r="O14" i="5"/>
  <c r="M14" i="5"/>
  <c r="N14" i="5"/>
  <c r="P14" i="5"/>
  <c r="L14" i="5"/>
  <c r="P13" i="5"/>
  <c r="O13" i="5"/>
  <c r="N13" i="5"/>
  <c r="M13" i="5"/>
  <c r="L13" i="5"/>
  <c r="N12" i="5"/>
  <c r="O12" i="5"/>
  <c r="P12" i="5"/>
  <c r="L12" i="5"/>
  <c r="M12" i="5"/>
  <c r="P11" i="5"/>
  <c r="O11" i="5"/>
  <c r="N11" i="5"/>
  <c r="L11" i="5"/>
  <c r="M11" i="5"/>
  <c r="N16" i="5"/>
  <c r="L26" i="5"/>
  <c r="L16" i="5"/>
  <c r="N17" i="5"/>
  <c r="M17" i="5"/>
  <c r="M16" i="5"/>
  <c r="N7" i="5"/>
  <c r="M7" i="5"/>
  <c r="O27" i="5"/>
  <c r="O26" i="5"/>
  <c r="N10" i="5"/>
  <c r="N9" i="5"/>
  <c r="N27" i="5"/>
  <c r="N26" i="5"/>
  <c r="P17" i="5"/>
  <c r="P16" i="5"/>
  <c r="O10" i="5"/>
  <c r="O9" i="5"/>
  <c r="O7" i="5"/>
  <c r="M27" i="5"/>
  <c r="M26" i="5"/>
  <c r="L27" i="5"/>
  <c r="P27" i="5"/>
  <c r="P26" i="5"/>
  <c r="P10" i="5"/>
  <c r="P9" i="5"/>
  <c r="P7" i="5"/>
  <c r="L17" i="5"/>
  <c r="O17" i="5"/>
  <c r="O16" i="5"/>
  <c r="L9" i="5"/>
  <c r="L7" i="5"/>
  <c r="L10" i="5"/>
  <c r="M10" i="5"/>
  <c r="M9" i="5"/>
</calcChain>
</file>

<file path=xl/sharedStrings.xml><?xml version="1.0" encoding="utf-8"?>
<sst xmlns="http://schemas.openxmlformats.org/spreadsheetml/2006/main" count="1121" uniqueCount="368">
  <si>
    <t>Municipio de Apaseo el Grande, Guanajuato</t>
  </si>
  <si>
    <t>Escudo de la administración</t>
  </si>
  <si>
    <t>Reporte trimestral de lndicadores de resultados</t>
  </si>
  <si>
    <t xml:space="preserve"> </t>
  </si>
  <si>
    <t>Clave del Programa presupuestario
(1)</t>
  </si>
  <si>
    <t>Nombre del programa presupuestario
(2)</t>
  </si>
  <si>
    <t>clasificación administrativa</t>
  </si>
  <si>
    <t>Nombre de la dependencia o entidad que lo ejecuta
(3)</t>
  </si>
  <si>
    <t xml:space="preserve"> Clasificación funcional</t>
  </si>
  <si>
    <t>Concepto</t>
  </si>
  <si>
    <t>Fuente de Financiamiento
(4)</t>
  </si>
  <si>
    <t>partida especifica</t>
  </si>
  <si>
    <t>concepto</t>
  </si>
  <si>
    <t>Aprobado
(5)</t>
  </si>
  <si>
    <t>Modificado
(6)</t>
  </si>
  <si>
    <t>Devengado
(7)</t>
  </si>
  <si>
    <t>Pagado
(9)</t>
  </si>
  <si>
    <t>Ejercido
(8)</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</si>
  <si>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</si>
  <si>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</si>
  <si>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</si>
  <si>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</si>
  <si>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</si>
  <si>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</si>
  <si>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</si>
  <si>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</si>
  <si>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</si>
  <si>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S0013</t>
  </si>
  <si>
    <t>Por Un Apaseo Incluyente</t>
  </si>
  <si>
    <t>DIF-Integracion a la Vida</t>
  </si>
  <si>
    <t>2.6.8</t>
  </si>
  <si>
    <t>otros grupos vulnerables</t>
  </si>
  <si>
    <t>Municipal</t>
  </si>
  <si>
    <t>Recursos municipal 2020</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</si>
  <si>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</si>
  <si>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</si>
  <si>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</si>
  <si>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</si>
  <si>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</si>
  <si>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</si>
  <si>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</si>
  <si>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</si>
  <si>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</si>
  <si>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</si>
  <si>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</si>
  <si>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</si>
  <si>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</si>
  <si>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</si>
  <si>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</si>
  <si>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</si>
  <si>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</si>
  <si>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</si>
  <si>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</si>
  <si>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</si>
  <si>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</si>
  <si>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</si>
  <si>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</si>
  <si>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</si>
  <si>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</si>
  <si>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</si>
  <si>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</si>
  <si>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</si>
  <si>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</si>
  <si>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</si>
  <si>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CLAVE          CLASIFICACION ADMINISTRATIVA (3)</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</si>
  <si>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</si>
  <si>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</si>
  <si>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</si>
  <si>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</si>
  <si>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</si>
  <si>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</si>
  <si>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FUNCIONAL</t>
  </si>
  <si>
    <t>1               GOBIERNO</t>
  </si>
  <si>
    <t>1.1.          LEGISLACION</t>
  </si>
  <si>
    <t>1.1.1.           Legislación</t>
  </si>
  <si>
    <t>1.1.2.          Fiscalización</t>
  </si>
  <si>
    <t>1.2.         JUSTICIA</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</si>
  <si>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</si>
  <si>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</si>
  <si>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</si>
  <si>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</si>
  <si>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</si>
  <si>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</si>
  <si>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</si>
  <si>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</si>
  <si>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</si>
  <si>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</si>
  <si>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</si>
  <si>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</si>
  <si>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</si>
  <si>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</si>
  <si>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          RELACIONES EXTERIORES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</si>
  <si>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</si>
  <si>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</si>
  <si>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</si>
  <si>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</si>
  <si>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</si>
  <si>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</si>
  <si>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</si>
  <si>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</si>
  <si>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</si>
  <si>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</si>
  <si>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</si>
  <si>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</si>
  <si>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</si>
  <si>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</si>
  <si>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</si>
  <si>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</si>
  <si>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</si>
  <si>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</si>
  <si>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</si>
  <si>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 DESARROLLO SOCIAL</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</si>
  <si>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</si>
  <si>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</si>
  <si>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</si>
  <si>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</si>
  <si>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</si>
  <si>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</si>
  <si>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</si>
  <si>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</si>
  <si>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</si>
  <si>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</si>
  <si>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</si>
  <si>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</si>
  <si>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</si>
  <si>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</si>
  <si>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</si>
  <si>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</si>
  <si>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</si>
  <si>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</si>
  <si>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</si>
  <si>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</si>
  <si>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</si>
  <si>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</si>
  <si>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</si>
  <si>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</si>
  <si>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</si>
  <si>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</si>
  <si>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</si>
  <si>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</si>
  <si>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</si>
  <si>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</si>
  <si>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</si>
  <si>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</si>
  <si>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</si>
  <si>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</si>
  <si>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</si>
  <si>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</si>
  <si>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</si>
  <si>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</si>
  <si>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</si>
  <si>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</si>
  <si>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</si>
  <si>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</si>
  <si>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</si>
  <si>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</si>
  <si>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</si>
  <si>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 DESARROLLO ECONOMICO</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</si>
  <si>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</si>
  <si>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</si>
  <si>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</si>
  <si>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</si>
  <si>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</si>
  <si>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</si>
  <si>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</si>
  <si>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</si>
  <si>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</si>
  <si>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</si>
  <si>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</si>
  <si>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</si>
  <si>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</si>
  <si>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</si>
  <si>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</si>
  <si>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</si>
  <si>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</si>
  <si>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</si>
  <si>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</si>
  <si>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</si>
  <si>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</si>
  <si>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          TRANSPORTE</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</si>
  <si>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</si>
  <si>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</si>
  <si>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</si>
  <si>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</si>
  <si>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</si>
  <si>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</si>
  <si>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</si>
  <si>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</si>
  <si>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</si>
  <si>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</si>
  <si>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</si>
  <si>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</si>
  <si>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</si>
  <si>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</si>
  <si>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</si>
  <si>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</si>
  <si>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</si>
  <si>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</si>
  <si>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</si>
  <si>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</si>
  <si>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4 OTRAS NO CLASIFICADAS EN FUNCIONES ANTERIORES</t>
  </si>
  <si>
    <t>clave         CLASIFICADOR POR FUENTES DE FINANCIAMIENTO  (4)</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</si>
  <si>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</si>
  <si>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</si>
  <si>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</si>
  <si>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</si>
  <si>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</si>
  <si>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</si>
  <si>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</si>
  <si>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</si>
  <si>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</si>
  <si>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</si>
  <si>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</si>
  <si>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</si>
  <si>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ACTIVIDAD 4</t>
  </si>
  <si>
    <t xml:space="preserve">PORCENTAJE DE LAS PCD QUE PARTICIPARAN EN LOS EVENTOS </t>
  </si>
  <si>
    <t>PORCENTAJE DEL PERSONAL CAPACITADO PARA ATENDER A PERSONAS CON DISCAPACIDAD</t>
  </si>
  <si>
    <t xml:space="preserve">PORCENTAJE DE PERSONAS CON DISCAPACIDAD INCLUIDAS. </t>
  </si>
  <si>
    <t xml:space="preserve">PORCENTAJE DE LA PARTICIPACION DE LAS PERSONAS CON DISCAPACIDAD </t>
  </si>
  <si>
    <t xml:space="preserve">PORCENTAJE DE PERSONAS CON DISCAPACIDAD INCLUIDAS LABORALMENTE  </t>
  </si>
  <si>
    <t xml:space="preserve">PORCENTAJE DE ACTIVIDADES REALIZADAS PARA LAS PERSONAS CON DISCAPACIDAD </t>
  </si>
  <si>
    <t xml:space="preserve">99% EN CUMPLIMIENTO DE LAS SOLICITUDES </t>
  </si>
  <si>
    <t xml:space="preserve">90% DE INCLUSIONES EN EL MUNICICIPO </t>
  </si>
  <si>
    <t>88% DE LA POBLACIÓN CONOZCA LA NORMATIVA CON PERSPECTIVA DE INCLUSION PARA LOGRAR LA ACEPTACION DE LAS PCD</t>
  </si>
  <si>
    <t xml:space="preserve">LOGRAR EL 95% DE LOS EVENTOS CON LA PARTICIPACION ACTIVA DE LA SOCIEDAD Y LAS AUTORIDADES </t>
  </si>
  <si>
    <t>LOGRAR LA CREACIÓN DE 10 ESPACIOS ACCESIBLES PARA LAS PERSONAS CON DISCAPACIDAD</t>
  </si>
  <si>
    <t xml:space="preserve">100% DEL PERSONAL CAPACITADO </t>
  </si>
  <si>
    <t xml:space="preserve">50% DE LAS INSTITUCIONES Y ESTABLECIMIENTOS INCLUYAN A UNA PERSONA CON DISCAPACIDAD. </t>
  </si>
  <si>
    <t>PARTICIPACION EN UN 80% DE LOS PROGRAMAS O EVENTOS DE LAS PCD</t>
  </si>
  <si>
    <t xml:space="preserve">60% DE LAS PERSONAS CON DISCAPACIDAD CUENTEN CON UN INGRESO ECONOMICO PROPIO. </t>
  </si>
  <si>
    <t xml:space="preserve">CUMPLIR CON EL 90% DE LAS ACTIVIDADES PLANEADAS PARA LAS PERSONAS CON DISCAPACIDAD </t>
  </si>
  <si>
    <t xml:space="preserve">NUM. DE ESPACIOS ACCESIBLES CREADOS/NUM. DE ESPACIOS  PLANEADOS * 100 </t>
  </si>
  <si>
    <t xml:space="preserve">NUM. DE ASISTENCIAS A CAPACITACIONES / NUM. DE CAPACITACIONES GESTIONADAS *100 </t>
  </si>
  <si>
    <t>NUM. DE PERSONAS INCLUIDAS/ NUM. DE PERSONAS CON EVALUACIÓN VALPAR *100</t>
  </si>
  <si>
    <t>NUM. DE PARTICIPACION ES DE PCD/ NUM. DE  PROGRAMAS EDUCATIVOS REALIZADOS *100</t>
  </si>
  <si>
    <t>NUM. DE  PCD INCLUIDAS/NUM. DE  ESTABLECIMIENTOS CON CONVENIO *100</t>
  </si>
  <si>
    <t>NUM. DE ACTIVIDADES REALIZADAS/ NUM. DE  ACTIVIDADES PLANEADAS * 100</t>
  </si>
  <si>
    <t>Resumen Narrativo 
(10)</t>
  </si>
  <si>
    <t xml:space="preserve">FOMENTAR LOS RECORRIDOS INCLUSIVOS PARA CREAR ESPACIOS ACCESIBLES PARA LAS PERSONAS CON DISCAPACIDAD </t>
  </si>
  <si>
    <t xml:space="preserve">GESTIONAR Y TOMAR CAPACITACIÓN CONSTANTE EL PERSONAL DEL ÁREA PARA PROMOVER EL DESARROLLO SOSTENIBLE, LOS DERECHOS HUMANOS Y  LA IGUALDAD DE GENERO. </t>
  </si>
  <si>
    <t xml:space="preserve">PROMOVER EL TRABAJO CORDINADO ENTRE INSTITUCIONES A FAVOR DE LA INCLUSIÓN, ADAPTANDO POLÍTICAS FISCALES, SALARIALES Y DE PROTECCIÓN SOCIAL.  </t>
  </si>
  <si>
    <t xml:space="preserve">APOYAR E INSCRIBIR A LAS PCD A PROGRAMAS O EVENTOS EN DONDE MUESTREN SUS HABILIDADES EDUCATIVAS, AL IGUAL QUE INFORMAR DE PROGRAMAS QUE LES SEAN UTILES PARA SU DESARROLLO. </t>
  </si>
  <si>
    <t>CREAR CONVENIOS CON ESTABLECIMIENTOS Y EMPRESAS PARA LOGRAR LA INCLUSION LABORAL DE PCD</t>
  </si>
  <si>
    <t>CREAR EQUIPOS DE BASQUETBOL EN SILLA DE RUEDAS, FUTBOL 7 ADAPTADO PARA PCDV, TALLERES ARTISTICOS Y RECREATIVOS PARA LAS PCD</t>
  </si>
  <si>
    <t>DESARROLLO SOCIAL</t>
  </si>
  <si>
    <t>MIR Y FICHA TECNICA</t>
  </si>
  <si>
    <t xml:space="preserve">Mat. Y Útiles de Impresión. </t>
  </si>
  <si>
    <t xml:space="preserve">Gto. Act. Cult. </t>
  </si>
  <si>
    <t xml:space="preserve">Gto. Orden. Social </t>
  </si>
  <si>
    <t xml:space="preserve">Mat. Y Útiles de Oficina. </t>
  </si>
  <si>
    <t xml:space="preserve">Mat. Y Útiles de Impresión  </t>
  </si>
  <si>
    <t xml:space="preserve">Mat. Y Útiles de Oficina </t>
  </si>
  <si>
    <t xml:space="preserve">Viáticos Nacionales </t>
  </si>
  <si>
    <t xml:space="preserve">Mat y Útiles de oficina </t>
  </si>
  <si>
    <t xml:space="preserve">Mat y Útiles de Impresión  </t>
  </si>
  <si>
    <t>PORCENTAJE DE ACCIONES EN REALACIÓN A LOS DERECHOS DE LAS PCD</t>
  </si>
  <si>
    <t>Partida</t>
  </si>
  <si>
    <t>Descripcion</t>
  </si>
  <si>
    <t>Aprobado</t>
  </si>
  <si>
    <t>Modificado</t>
  </si>
  <si>
    <t>Devengado</t>
  </si>
  <si>
    <t>Pagado</t>
  </si>
  <si>
    <t>Ejercido</t>
  </si>
  <si>
    <t>Nivel de la MIR</t>
  </si>
  <si>
    <t>%</t>
  </si>
  <si>
    <t>Por un apaseo Incluyente</t>
  </si>
  <si>
    <t>Mat y utiles de oficin</t>
  </si>
  <si>
    <t>Gto orden social</t>
  </si>
  <si>
    <t>Gto activ cult</t>
  </si>
  <si>
    <t>Mat y utiles impresio</t>
  </si>
  <si>
    <t>Combus. Para servi publico</t>
  </si>
  <si>
    <t xml:space="preserve">CONTRIBUIR A QUE LAS FAMILIAS TENGAN MAYOR BIENESTAR Y UNA VIDA MAS DIGNA A TRAVES  DE OPORTUNIDADES DE INCLUSIÓN PARA LAS PERSONAS CON DISCAPACIDAD CONGENITA O DISCAPACIDAD ADQUIRIDA </t>
  </si>
  <si>
    <t xml:space="preserve">PERSONAS CON DISCAPACIDAD CONGENITA O DISCAPACIAD ADQUIRIDA AUMENTAN SUS OPORTUNIDADES DE INCLUSIÓN   </t>
  </si>
  <si>
    <t xml:space="preserve">ACCIONES DE CONCIENTIZACIÓN Y CONOCIMIENTO DEL POTENCIAL DE LAS PERSONAS CON DISCAPACIDAD CONGENITA O DISCAPACIDAD ADQUIRIDA  </t>
  </si>
  <si>
    <t xml:space="preserve">IMPLEMENTACIÓN DE CAMPAÑAS DE INFORMACIÓN Y ORIENTACIÓN A LAS FAMILIAS DE LAS PERSONAS CON DISCAPACIDAD CONGENITA O ADQUIRIDA  </t>
  </si>
  <si>
    <t xml:space="preserve">REALIZACIÓN DE  ENCUENTROS DEPORTIVOS Y RECREATIVOS  DE  LAS PERSONAS CON DISCAPACIDAD Y SUS FAMILIAS </t>
  </si>
  <si>
    <t xml:space="preserve">GESTIÓN DE PARTICIPACIÓN  EN EVENTOS  CULTURALES PARA LAS  PERSONAS CON DISCPACIDAD.  </t>
  </si>
  <si>
    <t xml:space="preserve">CONOCIMIENTO DE LOS DERECHOS DE LAS PERSONAS CON DISCAPACIDAD CONGENITA O DISCAPACIDAD ADQUIRIDA PROMOVIDOS </t>
  </si>
  <si>
    <t xml:space="preserve">IMPLEMENTACIÓN DE  VISITAS A ESTABLECIMIENTOS PARA CONCIENTIZAR A LA SOCIEDAD DEL TRATO HACIA LAS PERSONAS CON DISCAPACIDAD. </t>
  </si>
  <si>
    <t xml:space="preserve">IMPLEMENTACIÓN DE REUNIONES CON LA SOCIEDAD PARA HACER VALER LOS DERECHOS DE LAS PCD </t>
  </si>
  <si>
    <t xml:space="preserve">APLICACIÓN DE RECORRIDOS INCLUSIVOS PARA CREAR ESPACIOS ACCESIBLES PARA LAS PERSONAS CON DISCAPACIDAD </t>
  </si>
  <si>
    <t xml:space="preserve"> CAPACITACIÓN DE LOS DERECHOS DE LAS PERSONAS CON DISCAPACIDAD A LOS SERVIDORES PUBLICOS. </t>
  </si>
  <si>
    <t xml:space="preserve">PROYECTO INCLUSIVO PARA LAS PERSONAS CON DISCAPACIDAD CONGENITA O DISCAPACIDAD ADQUIRIDA IMPLEMENTADOS </t>
  </si>
  <si>
    <t xml:space="preserve">PROYECTO PARA INCLUSION EDUCATIVA PARA PERSONAS CON DISCAPACIDAD CONGENITA O ADQUIRIDA </t>
  </si>
  <si>
    <t>GESTIÓN DE CONVENIOS CON ESTABLECIMIENTOS Y EMPRESAS PARA LOGRAR LA INCLUSIÓN LABORAL DE PCD</t>
  </si>
  <si>
    <t xml:space="preserve">IMPLEMENTACIÓN DE TORNEOS DEPORTIVOS,  ARTISTICOS Y RECREATIVOS  PARA LAS PERSONAS CON DISCAPACIDAD CONGENITA O DISCAPACIDAD ADQUIRIDA. </t>
  </si>
  <si>
    <t>PORCENTAJE DE FAMILIAS BENEFICIADAS</t>
  </si>
  <si>
    <t xml:space="preserve">PORCENTAJE DE LAS PCD INCLUIDAS EN EL MUNICIPIO </t>
  </si>
  <si>
    <t xml:space="preserve">PORCENTAJE DE ACCIONES REALIZADAS </t>
  </si>
  <si>
    <t xml:space="preserve">PORCENTAJE DE CAMPAÑAS DE INFORMACIÓN Y ORIENTACIÓN IMPARTIDAS A LAS FAMILIAS DE PCD </t>
  </si>
  <si>
    <t xml:space="preserve">PORCENTAJE DE ENCUENTROS  DEPORTIVOS Y RECREATIVOS </t>
  </si>
  <si>
    <t xml:space="preserve">PORCENTAJE DE PERSONAS CON CONOCIMIENTO EN RELACIÓN A LOS DERECHOS DE LAS PCD  </t>
  </si>
  <si>
    <t xml:space="preserve">PORCENTAJE DE VISITAS REALIZADAS A ESTABLECIMIENTOS   </t>
  </si>
  <si>
    <t xml:space="preserve">PORCENTAJE DE REUNIONES REALIZADAS CON LA SOCIEDAD </t>
  </si>
  <si>
    <t>PORCENTAJE DE RECORRIDOS INCLUSIVOS PARA CREAR ESPACIOS ACCESIBLES PARA PERSONAS CON DISCAPACIDAD</t>
  </si>
  <si>
    <t>PORCENTAJE DE CAPACITACIONES</t>
  </si>
  <si>
    <t>PORCENTAJE  DE INCLUSIONES EDUCATIVAS PARA  PERSONAS CON DISCAPACIDAD</t>
  </si>
  <si>
    <t xml:space="preserve">PORCENTAJE DE TORNEOS DEPORTIVOS Y RECREATIVOS  PARA LAS PERSONAS CON DISCAPACIDAD CONGENITA O ADQUIRIDA   </t>
  </si>
  <si>
    <t>FAMILIAS BENEFICIADAS/FAMILIAS REGISTRADAS *100</t>
  </si>
  <si>
    <t xml:space="preserve"> PERSONAS INCLUIDAS/PERSONAS CON CONOCIMIENTO*100 </t>
  </si>
  <si>
    <t>ACCIONES REALIZADAS /ACCIONES PLANEADAS*100</t>
  </si>
  <si>
    <t xml:space="preserve">CAMPAÑAS IMPLEMENTADAS/CAMPAÑAS PLANEADAS * 100 </t>
  </si>
  <si>
    <t xml:space="preserve">ENCUENTROS REALIZADOS/ENCUENTROS PLANEADOS * 100  </t>
  </si>
  <si>
    <t xml:space="preserve">PCD QUE PARTICIPARON/ PCD INVITADAS *100 </t>
  </si>
  <si>
    <t>PERSONAS CON CONOCIMIENTO EN LOS DERECHOS DE PCD/ PERSONAS PLANEADAS *100</t>
  </si>
  <si>
    <t xml:space="preserve">NUMERO DE VISITAS REALIZADAS/ VISITAS PLANEADAS * 100 </t>
  </si>
  <si>
    <t>REUNIONES REALIZADAS/ REUNIONES PLANEADAS  *100</t>
  </si>
  <si>
    <t xml:space="preserve">RECORRIDOS INCLUSIVOS REALIZADOS /RECORRIDOS INCLUSIVOS PLANEADOS  * 100 </t>
  </si>
  <si>
    <t xml:space="preserve">NUMERO DE SERVIDORES PUBLICOS CAPACITADOS /NUMERO DE SERVIDORES PUBLICOS EXISTENTES *100 </t>
  </si>
  <si>
    <t>PERSONAS INCLUIDAS/ PERSONAS PLANEADAS  *100</t>
  </si>
  <si>
    <t>PCD EDUCATIVA INCLUIDAS/ PCD EDUCATIVA SOLICITANTES *100</t>
  </si>
  <si>
    <t>PERSONAS CON DISCAPACIDAD  INCLUIDAS / PERSONAS CON DISCAPACIDAD  SOLICITANTES *100</t>
  </si>
  <si>
    <t>TORNEOS REALIZADOS/ TORNEOS PLANEADOS  * 100</t>
  </si>
  <si>
    <t xml:space="preserve"> 70% DE ACCIONES PARA CONCIENTIZAR </t>
  </si>
  <si>
    <t>ORIENTAR AL 50% DE LAS FAMILIAS CON PCD</t>
  </si>
  <si>
    <t xml:space="preserve">50% DE LA PARTICIPACIÓN DE PCD Y SUS FAMILIAS  </t>
  </si>
  <si>
    <t xml:space="preserve">60&amp; DE LA PARTICIPACIÓN DE LAS PCD EN LOS EVENTOS CULTURALES </t>
  </si>
  <si>
    <t xml:space="preserve">REALIZAR EL 80 % DE LAS REUNIONES PROGRAMADAS  </t>
  </si>
  <si>
    <t xml:space="preserve">70% DE RECORRIDOS PARA CREAR EL INTERES SOBRE EL DESARROLLO DE LAS PCD </t>
  </si>
  <si>
    <t>20% DE LAS PCD  INCLUIDAS EN LA SOCIEDAD</t>
  </si>
  <si>
    <t xml:space="preserve">30% DE PERSONAS CON DISCAPACIDAD INCLUIDAS EDUCATIVAMENTE </t>
  </si>
  <si>
    <t xml:space="preserve">60% DE IMPLEMENTACION DE ACTIVIDADES DEPORTIVAS. </t>
  </si>
  <si>
    <t>Recursos  municipal 2021</t>
  </si>
  <si>
    <t>S0014</t>
  </si>
  <si>
    <t>Rescatando Corazones</t>
  </si>
  <si>
    <t>DIF-CENTRO GERONTOLOGICO</t>
  </si>
  <si>
    <t>Recursos municipal 2021</t>
  </si>
  <si>
    <t xml:space="preserve">FAMILIAS CON BIENESTAR Y UNA VIDA MAS DIGNA HACIA EL ADULTO MAYOR. </t>
  </si>
  <si>
    <t>PORCENTAJE DE FAMILIAS CON BIENESTAR Y UNA VIDA MAS DIGNA HACIA EL  ADULTO MAYOR</t>
  </si>
  <si>
    <t>((NUMERO DE FAMILIAS CON BIENESTAR Y UNA VIDA MAS DIGNA HACIA EL  ADULTO MAYOR EN 2020  / NUMERO DE FAMILIAS CON BIENESTAR Y UNA VIDA MAS DIGNA HACIA EL ADULTO MAYOR EN 2019) - 1) * 100</t>
  </si>
  <si>
    <t>INCREMENTAR EL 1%</t>
  </si>
  <si>
    <t>PROTECCION SOCIAL</t>
  </si>
  <si>
    <t>hoja anexa MIR Y FICHA TECNICA</t>
  </si>
  <si>
    <t>}</t>
  </si>
  <si>
    <t xml:space="preserve">LOS ADULTOS MAYORES SON VALORADOS EN EL AMBITO FAMILIAR Y SOCIAL. </t>
  </si>
  <si>
    <t>PORCENTAJE DE ADULTOS MAYORES VALORADOS EN EL AMBITO FAMILIAR Y SOCIAL</t>
  </si>
  <si>
    <t>((NUMERO DE PROPORCION DE ADULTOS MAYORES VALORADOS EN EL AMBITO FAMILIAR Y SOCIAL EN 2020 / NUMERO DE PROPORCION DE ADULTOS MAYORES VALORADOS EN EL AMBITO FAMILIAR Y SOCIAL EN 2019) - 1) * 100</t>
  </si>
  <si>
    <t>((NUMERO DE PROYECTOS PRODUCTIVOS PARA EL ADULTO MAYOR IMPLEMENTADOS EN 2020 / NUMERO DE PROYECTOS PRODUCTIVOS PARA EL ADULTO MAYOR IMPLEMENTADOS EN 2019) - 1) * 100</t>
  </si>
  <si>
    <t>Mat y utiles  oficina</t>
  </si>
  <si>
    <t>((NUMERO DE ESPACIOS LABORALES PARA LOS ADULTOS MAYORES EN 2020 / NUMERO DE ESPACIOS LABORALES PARA LOS ADULTOS MAYORES EN 2019) - 1) * 100</t>
  </si>
  <si>
    <t>Combus p Serv pub</t>
  </si>
  <si>
    <t>((NUMERO DE ACTIVIDADES SOCIOCULTURALES PARA LOS ADULTOS MAYORES A NIVEL ESTATAL EN 2020 / NUMERO DE ACTIVIDADES SOCIOCULTURALES PARA LOS ADULTOS MAYORES A NIVEL ESTATAL EN 2019) - 1 ) * 100</t>
  </si>
  <si>
    <t>((NUMERO DE VISITAS AL ADULTO MAYOR PARA DESCUBRIR SUS HABILIDADES EN 2020 / NUMERO DE VISITAS AL ADULTO MAYOR PARA DESCUBRIR SUS HABILIDADES EN 2019) - 1 ) * 100</t>
  </si>
  <si>
    <t>((NUMERO DE CAMPAÑAS DE CONCIENTIZACIÓN DE LOS DERECHOS DEL ADULTO MAYOR IMPLEMENTADOS EN 2020 / NUMERO DE CAMPAÑAS DE CONCIENTIZACION DE LOS DERECHOS DEL ADULTO MAYOR IMPLEMENTADOS EN 2019) - 1 ) * 100</t>
  </si>
  <si>
    <t>Gto Orden Social</t>
  </si>
  <si>
    <t>((NUMERO DE CAMPAÑAS DE CONCIENTIZACIÓN SOBRE LOS VALORES DEL ADULTO MAYOR PARA LAS FAMILIAS EN 2020 / NUMERO DE CAMPAÑAS DE CONCIENTIZACION SOBRE LOS VALORES DEL ADULTO MAYOR PARA LAS FAMILIAS EN 2019) - 1 ) * 100</t>
  </si>
  <si>
    <t>((NUMERO DE CAMPAÑAS DE SENSIBILIZACIÓN DEL ADULTO MAYOR EN LA SOCIEDAD EN 2020 / NUMERO DE CAMPAÑAS DE SENSIBILIZACION DEL ADULTO MAYOR EN LA SOCIEDAD EN 2019) - 1 ) * 100</t>
  </si>
  <si>
    <t>((NUMERO DE  CAMPAÑAS DE CONOCIMIENTO DE LA LEY SOBRE LOS DERECHOS DE LOS ADULTOS MAYORES PARA LAS DIFERENTES INSTITUCIONES MUNICIPALES EN 2020 / NUMERO DE CAMPAÑAS DE CONOCIMIENTO DE LA LEY SOBRE LOS DERECHOS DE LOS ADULTOS MAYORES PARA LAS DIFERENTES INSTITUCIONES MUNICIPALES EN 2019) - 1 ) * 100</t>
  </si>
  <si>
    <t>(( NUMERO DE PROYECTOS DE INTEGRACIÓN FISICA, MENTAL Y SOCIAL EN EL ADULTO MAYOR IMPLEMENTADOS EN 2020 / NUMERO DE PROYECTOS DE INTEGRACION FISICA, MENTAL Y SOCIAL EN EL ADULTO MAYOR IMPLEMENTADOS EN 2019) - 1 ) * 100</t>
  </si>
  <si>
    <t>((NUMERO DE PROYECTOS DE ACTIVACION FISICA AL ADULTO MAYOR EN 2020 / NUMERO DE PROYECTOS DE ACTIVACION FISICA AL ADULTO MAYOR EN 2019) - 1 ) * 100</t>
  </si>
  <si>
    <t>(( NUMERO DE ASESORIAS PSICOLOGICAS Y JURIDICAS PARA EL ADULTO MAYOR Y SUS FAMILIAS EN 2020 / NUMERO DE ASESORIAS PSICOLOGICAS Y JURIDICAS PARA EL ADULTO MAYOR Y SUS FAMILIAS EN 2019) - 1 ) * 100</t>
  </si>
  <si>
    <t>(( NUMERO DE VISITAS DOMICILIARIAS DE SENSIBILIZACION PARA INTEGRACION FAMILIAR PARA LOS ADULTOS MAYORES EN 2020 / NUMERO DE VISITAS DOMICILIARIAS DE SENSIBILIZACION PARA INTEGRACION FAMILIAR PARA LOS ADULTOS MAYORES EN 2019) - 1 ) * 100</t>
  </si>
  <si>
    <t>NUMERO DE ADULTOS MAYORES CON PRESENCIA Y PARTICIPACIÓN EN LA SOCIEDAD  ENTRE TOTAL DE  ADULTO MAYOR DEL MUNICIPIO</t>
  </si>
  <si>
    <t xml:space="preserve"> 50% DE LOS ADULTOS MAYORES TIENEN PRESENCIA EN LA SOCIEDAD </t>
  </si>
  <si>
    <t>Gto Activ Cult</t>
  </si>
  <si>
    <t>NUMERO DE ADULTOS MAYORES QUE RECIBEN ACCIONES DE PROTECCION ENTRE TOTAL DE  ADULTO MAYOR DEL MUNICIPIO</t>
  </si>
  <si>
    <t>50% DE LOS ADULTOS MAYORES RECIBEN ACCIONES DE PROTECCION</t>
  </si>
  <si>
    <t>ADULTO MAYOR QUE TIENE UNA ACTIVIDAD PRODUCTIVA ENTRE TOTAL DE ADULTO MAYOR EN EL MUNICIPIO</t>
  </si>
  <si>
    <t>30% DE LOS ADULTOS MAYORES ESTAN CONSIDERADOS EN EL PADRON DEL MUNICIPIO CON ACTIVIDAD PRODUCTIVA</t>
  </si>
  <si>
    <t>NUMERO DE ADULTOS MAYORES  QUE PARTICIPAN EN EL MERCADO LABORAL ENTRE TOTAL DE ADULTO MAYOR DEL MUNICIPIO</t>
  </si>
  <si>
    <t>20% DE LOS ADULTOS MAYORES SON UBICADOS EN EL MERCADO LABORAl POR AÑO</t>
  </si>
  <si>
    <t>NUMERO DE ADULTOS QUE PARTICIPAN EN ACTIVIDADES SOCIOCULTURALES ENTRE ADULTOS MAYORES DEL MUNICIPIO</t>
  </si>
  <si>
    <t xml:space="preserve">20% DE LOS ADULTOS MAYORES PARTICIPAN EN ACTIVIDADES  SOCIOCULTURALES </t>
  </si>
  <si>
    <t>NUMERO DE ADULTOS MAYORES QUE MUESTRAN SUS HABILIDADES ENTRE TOTAL DE ADULTOS MAYORES DEL MUNICIPIO</t>
  </si>
  <si>
    <t>50% DE LOS ADULTOS MAYORES MOSTRARON SUS HABILIDADES EN EL MUNICIPIO</t>
  </si>
  <si>
    <t>LAS INSTITUCIONES Y LA SOCIEDAD CONFIA Y FACILITA EL DESARROLLO DE LAS HABILIDADES DE LOS ADULTOS MAYORES</t>
  </si>
  <si>
    <t>NUMERO DE ADULTOS MAYORES QUE PARTICIPARON EN DIFERENTES ACTIVIDADES MOSTRANDO SUS HABILIDADES EN EL MUNICIPIO</t>
  </si>
  <si>
    <t>del 1 de Octubre al 31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</si>
</sst>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 _€_-;\-* #,##0.00\ _€_-;_-* &quot;-&quot;??\ _€_-;_-@_-"/>
  </numFmts>
  <fonts count="36" x14ac:knownFonts="1">
    <font>
      <sz val="11"/>
      <color theme="1"/>
      <name val="Calibri"/>
      <family val="2"/>
      <scheme val="minor"/>
    </font>
    <font>
      <b/>
      <sz val="11"/>
      <color theme="1"/>
      <name val="Calibri"/>
      <family val="2"/>
      <scheme val="minor"/>
    </font>
    <font>
      <b/>
      <sz val="30"/>
      <color rgb="FFFFFFFF"/>
      <name val="Arial"/>
      <family val="2"/>
    </font>
    <font>
      <b/>
      <sz val="14"/>
      <color rgb="FFFFFFFF"/>
      <name val="Arial"/>
      <family val="2"/>
    </font>
    <font>
      <sz val="26"/>
      <color theme="0"/>
      <name val="Calibri"/>
      <family val="2"/>
      <scheme val="minor"/>
    </font>
    <font>
      <sz val="16"/>
      <color theme="0"/>
      <name val="Calibri"/>
      <family val="2"/>
      <scheme val="minor"/>
    </font>
    <font>
      <sz val="12"/>
      <color theme="0"/>
      <name val="Calibri"/>
      <family val="2"/>
      <scheme val="minor"/>
    </font>
    <font>
      <b/>
      <sz val="8"/>
      <color theme="0"/>
      <name val="Arial"/>
      <family val="2"/>
    </font>
    <font>
      <sz val="10"/>
      <name val="Arial"/>
      <family val="2"/>
    </font>
    <font>
      <sz val="10"/>
      <color theme="1"/>
      <name val="Calibri"/>
      <family val="2"/>
      <scheme val="minor"/>
    </font>
    <font>
      <sz val="11"/>
      <color rgb="FF000000"/>
      <name val="Calibri"/>
      <family val="2"/>
      <charset val="1"/>
    </font>
    <font>
      <b/>
      <sz val="10"/>
      <color theme="1"/>
      <name val="Calibri"/>
      <family val="2"/>
      <scheme val="minor"/>
    </font>
    <font>
      <sz val="8"/>
      <color indexed="8"/>
      <name val="Calibri"/>
      <family val="2"/>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9"/>
      <color theme="1"/>
      <name val="Arial"/>
      <family val="2"/>
    </font>
    <font>
      <sz val="9"/>
      <color theme="1"/>
      <name val="Arial"/>
      <family val="2"/>
    </font>
    <font>
      <sz val="9"/>
      <color rgb="FF000000"/>
      <name val="Arial"/>
      <family val="2"/>
    </font>
    <font>
      <b/>
      <sz val="11"/>
      <color theme="1"/>
      <name val="Arial Narrow"/>
      <family val="2"/>
    </font>
    <font>
      <sz val="9"/>
      <color theme="1"/>
      <name val="Calibri"/>
      <family val="2"/>
      <scheme val="minor"/>
    </font>
    <font>
      <sz val="11"/>
      <color indexed="8"/>
      <name val="Calibri"/>
      <family val="2"/>
    </font>
    <font>
      <sz val="9"/>
      <color indexed="8"/>
      <name val="Calibri"/>
      <family val="2"/>
    </font>
    <font>
      <sz val="8"/>
      <color theme="1"/>
      <name val="Calibri"/>
      <family val="2"/>
      <scheme val="minor"/>
    </font>
    <font>
      <sz val="8"/>
      <color theme="1"/>
      <name val="Arial"/>
      <family val="2"/>
    </font>
    <font>
      <sz val="11"/>
      <color theme="1"/>
      <name val="Calibri"/>
      <family val="2"/>
      <scheme val="minor"/>
    </font>
    <font>
      <sz val="10"/>
      <color theme="1"/>
      <name val="Calibri"/>
      <family val="2"/>
    </font>
    <font>
      <sz val="11"/>
      <color theme="1"/>
      <name val="Calibri"/>
      <family val="2"/>
    </font>
    <font>
      <b/>
      <sz val="11"/>
      <color theme="1"/>
      <name val="Arial"/>
      <family val="2"/>
    </font>
    <font>
      <sz val="8"/>
      <name val="Arial"/>
      <family val="2"/>
    </font>
    <font>
      <sz val="8"/>
      <color rgb="FF000000"/>
      <name val="Arial"/>
      <family val="2"/>
    </font>
    <font>
      <b/>
      <sz val="8"/>
      <color theme="1"/>
      <name val="Arial"/>
      <family val="2"/>
    </font>
    <font>
      <sz val="8"/>
      <color indexed="8"/>
      <name val="Arial"/>
      <family val="2"/>
    </font>
  </fonts>
  <fills count="39">
    <fill>
      <patternFill patternType="none"/>
    </fill>
    <fill>
      <patternFill patternType="gray125"/>
    </fill>
    <fill>
      <patternFill patternType="solid">
        <fgColor theme="1"/>
        <bgColor indexed="64"/>
      </patternFill>
    </fill>
    <fill>
      <patternFill patternType="solid">
        <fgColor theme="1"/>
        <bgColor rgb="FF9BBB59"/>
      </patternFill>
    </fill>
    <fill>
      <patternFill patternType="solid">
        <fgColor rgb="FFFF9900"/>
        <bgColor indexed="64"/>
      </patternFill>
    </fill>
    <fill>
      <patternFill patternType="solid">
        <fgColor theme="9" tint="0.39997558519241921"/>
        <bgColor indexed="64"/>
      </patternFill>
    </fill>
    <fill>
      <patternFill patternType="solid">
        <fgColor rgb="FFEB700B"/>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AB81"/>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31859B"/>
        <bgColor rgb="FF31859B"/>
      </patternFill>
    </fill>
    <fill>
      <patternFill patternType="solid">
        <fgColor rgb="FF92CDDC"/>
        <bgColor rgb="FF92CDDC"/>
      </patternFill>
    </fill>
    <fill>
      <patternFill patternType="solid">
        <fgColor rgb="FFB6DDE8"/>
        <bgColor rgb="FFB6DDE8"/>
      </patternFill>
    </fill>
    <fill>
      <patternFill patternType="solid">
        <fgColor rgb="FFDAEEF3"/>
        <bgColor rgb="FFDAEEF3"/>
      </patternFill>
    </fill>
    <fill>
      <patternFill patternType="solid">
        <fgColor rgb="FFE36C09"/>
        <bgColor rgb="FFE36C09"/>
      </patternFill>
    </fill>
    <fill>
      <patternFill patternType="solid">
        <fgColor rgb="FFFFAB81"/>
        <bgColor rgb="FFFFAB81"/>
      </patternFill>
    </fill>
    <fill>
      <patternFill patternType="solid">
        <fgColor rgb="FFFABF8F"/>
        <bgColor rgb="FFFABF8F"/>
      </patternFill>
    </fill>
    <fill>
      <patternFill patternType="solid">
        <fgColor rgb="FFFBD4B4"/>
        <bgColor rgb="FFFBD4B4"/>
      </patternFill>
    </fill>
    <fill>
      <patternFill patternType="solid">
        <fgColor rgb="FFFDE9D9"/>
        <bgColor rgb="FFFDE9D9"/>
      </patternFill>
    </fill>
    <fill>
      <patternFill patternType="solid">
        <fgColor rgb="FF76923C"/>
        <bgColor rgb="FF76923C"/>
      </patternFill>
    </fill>
    <fill>
      <patternFill patternType="solid">
        <fgColor rgb="FFC2D69B"/>
        <bgColor rgb="FFC2D69B"/>
      </patternFill>
    </fill>
    <fill>
      <patternFill patternType="solid">
        <fgColor rgb="FFD6E3BC"/>
        <bgColor rgb="FFD6E3BC"/>
      </patternFill>
    </fill>
    <fill>
      <patternFill patternType="solid">
        <fgColor rgb="FFEAF1DD"/>
        <bgColor rgb="FFEAF1DD"/>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8" fillId="0" borderId="0"/>
    <xf numFmtId="0" fontId="10" fillId="0" borderId="0"/>
    <xf numFmtId="0" fontId="8" fillId="0" borderId="0"/>
    <xf numFmtId="0" fontId="24" fillId="0" borderId="0"/>
    <xf numFmtId="43" fontId="28" fillId="0" borderId="0" applyFont="0" applyFill="0" applyBorder="0" applyAlignment="0" applyProtection="0"/>
    <xf numFmtId="9" fontId="28" fillId="0" borderId="0" applyFont="0" applyFill="0" applyBorder="0" applyAlignment="0" applyProtection="0"/>
  </cellStyleXfs>
  <cellXfs count="198">
    <xf numFmtId="0" fontId="0" fillId="0" borderId="0" xfId="0"/>
    <xf numFmtId="0" fontId="0" fillId="2" borderId="0" xfId="0" applyFill="1"/>
    <xf numFmtId="0" fontId="4" fillId="2" borderId="0" xfId="0" applyFont="1" applyFill="1" applyAlignment="1"/>
    <xf numFmtId="0" fontId="6" fillId="2" borderId="0" xfId="0" applyFont="1" applyFill="1" applyAlignment="1"/>
    <xf numFmtId="2" fontId="7" fillId="4" borderId="1" xfId="0" applyNumberFormat="1" applyFont="1" applyFill="1" applyBorder="1" applyAlignment="1">
      <alignment vertical="center" wrapText="1"/>
    </xf>
    <xf numFmtId="2" fontId="7" fillId="5" borderId="1" xfId="0" applyNumberFormat="1" applyFont="1" applyFill="1" applyBorder="1" applyAlignment="1">
      <alignment vertical="center" wrapText="1"/>
    </xf>
    <xf numFmtId="2" fontId="7" fillId="4" borderId="2" xfId="0" applyNumberFormat="1" applyFont="1" applyFill="1" applyBorder="1" applyAlignment="1">
      <alignment vertical="center" wrapText="1"/>
    </xf>
    <xf numFmtId="2" fontId="7" fillId="5" borderId="2" xfId="0" applyNumberFormat="1" applyFont="1" applyFill="1" applyBorder="1" applyAlignment="1">
      <alignment vertical="center" wrapText="1"/>
    </xf>
    <xf numFmtId="2" fontId="7" fillId="6" borderId="3" xfId="0" applyNumberFormat="1" applyFont="1" applyFill="1" applyBorder="1" applyAlignment="1">
      <alignment vertical="center" wrapText="1"/>
    </xf>
    <xf numFmtId="2" fontId="7" fillId="4" borderId="3" xfId="0" applyNumberFormat="1" applyFont="1" applyFill="1" applyBorder="1" applyAlignment="1">
      <alignment vertical="center" wrapText="1"/>
    </xf>
    <xf numFmtId="2" fontId="7" fillId="7" borderId="4" xfId="1" applyNumberFormat="1" applyFont="1" applyFill="1" applyBorder="1" applyAlignment="1">
      <alignment horizontal="center" vertical="center" wrapText="1"/>
    </xf>
    <xf numFmtId="2" fontId="7" fillId="9" borderId="1" xfId="1" applyNumberFormat="1" applyFont="1" applyFill="1" applyBorder="1" applyAlignment="1">
      <alignment vertical="center" wrapText="1"/>
    </xf>
    <xf numFmtId="2" fontId="7" fillId="7" borderId="1" xfId="0" applyNumberFormat="1" applyFont="1" applyFill="1" applyBorder="1" applyAlignment="1">
      <alignment vertical="top" wrapText="1"/>
    </xf>
    <xf numFmtId="2" fontId="7" fillId="7" borderId="1" xfId="1"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10" borderId="3" xfId="0" applyFill="1" applyBorder="1" applyAlignment="1">
      <alignment horizontal="center" vertical="center" wrapText="1"/>
    </xf>
    <xf numFmtId="0" fontId="0" fillId="10" borderId="3" xfId="0" applyFill="1" applyBorder="1" applyAlignment="1">
      <alignment horizontal="center" vertical="center"/>
    </xf>
    <xf numFmtId="0" fontId="9" fillId="10"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3" xfId="0" applyFill="1" applyBorder="1" applyAlignment="1">
      <alignment horizontal="center" vertical="center"/>
    </xf>
    <xf numFmtId="9" fontId="0" fillId="11" borderId="3" xfId="0" applyNumberFormat="1" applyFill="1" applyBorder="1" applyAlignment="1">
      <alignment horizontal="center" vertical="center"/>
    </xf>
    <xf numFmtId="9" fontId="0" fillId="10" borderId="3" xfId="0" applyNumberFormat="1" applyFill="1" applyBorder="1" applyAlignment="1">
      <alignment horizontal="center" vertical="center"/>
    </xf>
    <xf numFmtId="0" fontId="13" fillId="12" borderId="0" xfId="3" applyFont="1" applyFill="1" applyBorder="1" applyAlignment="1">
      <alignment horizontal="justify" vertical="top" wrapText="1"/>
    </xf>
    <xf numFmtId="0" fontId="14" fillId="0" borderId="0" xfId="0" applyFont="1" applyAlignment="1">
      <alignment horizontal="justify" vertical="top" wrapText="1"/>
    </xf>
    <xf numFmtId="0" fontId="16" fillId="0" borderId="0" xfId="0" applyFont="1" applyAlignment="1">
      <alignment horizontal="justify" vertical="top" wrapText="1"/>
    </xf>
    <xf numFmtId="0" fontId="17" fillId="0" borderId="0" xfId="0" applyFont="1" applyAlignment="1">
      <alignment horizontal="justify" vertical="top" wrapText="1"/>
    </xf>
    <xf numFmtId="0" fontId="13" fillId="13" borderId="0" xfId="3" applyFont="1" applyFill="1" applyBorder="1" applyAlignment="1">
      <alignment horizontal="justify" vertical="top" wrapText="1"/>
    </xf>
    <xf numFmtId="0" fontId="16" fillId="0" borderId="0" xfId="0" applyFont="1" applyAlignment="1">
      <alignment horizontal="justify" vertical="top"/>
    </xf>
    <xf numFmtId="0" fontId="19" fillId="0" borderId="0" xfId="0" applyFont="1" applyAlignment="1">
      <alignment horizontal="left" vertical="center"/>
    </xf>
    <xf numFmtId="0" fontId="20" fillId="0" borderId="0" xfId="0" applyFont="1" applyAlignment="1">
      <alignment horizontal="left" vertical="center"/>
    </xf>
    <xf numFmtId="0" fontId="13" fillId="0" borderId="0" xfId="3" applyFont="1" applyFill="1" applyBorder="1" applyAlignment="1">
      <alignment horizontal="justify" vertical="top" wrapText="1"/>
    </xf>
    <xf numFmtId="0" fontId="16"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1" fillId="14" borderId="3" xfId="0" applyFont="1" applyFill="1" applyBorder="1" applyAlignment="1">
      <alignment horizontal="center" vertical="center"/>
    </xf>
    <xf numFmtId="0" fontId="0" fillId="10" borderId="0" xfId="0" applyFill="1"/>
    <xf numFmtId="0" fontId="0" fillId="14" borderId="3" xfId="0" applyFill="1" applyBorder="1" applyAlignment="1">
      <alignment vertical="center"/>
    </xf>
    <xf numFmtId="0" fontId="0" fillId="14" borderId="3" xfId="0" applyFill="1" applyBorder="1" applyAlignment="1">
      <alignment vertical="center" wrapText="1"/>
    </xf>
    <xf numFmtId="0" fontId="0" fillId="14" borderId="3" xfId="0" applyFill="1" applyBorder="1" applyAlignment="1">
      <alignment horizontal="center" vertical="center"/>
    </xf>
    <xf numFmtId="0" fontId="0" fillId="15" borderId="3" xfId="0" applyFill="1" applyBorder="1"/>
    <xf numFmtId="0" fontId="0" fillId="15" borderId="3" xfId="0" applyFill="1" applyBorder="1" applyAlignment="1">
      <alignment horizontal="center" vertical="center"/>
    </xf>
    <xf numFmtId="0" fontId="1" fillId="15" borderId="3" xfId="0" applyFont="1" applyFill="1" applyBorder="1" applyAlignment="1">
      <alignment horizontal="center" vertical="center"/>
    </xf>
    <xf numFmtId="2" fontId="7" fillId="8" borderId="1" xfId="0" applyNumberFormat="1" applyFont="1" applyFill="1" applyBorder="1" applyAlignment="1">
      <alignment horizontal="center" vertical="center" wrapText="1"/>
    </xf>
    <xf numFmtId="0" fontId="25" fillId="10" borderId="3" xfId="4" applyFont="1" applyFill="1" applyBorder="1" applyAlignment="1">
      <alignment horizontal="center" vertical="center" wrapText="1"/>
    </xf>
    <xf numFmtId="0" fontId="25" fillId="10" borderId="3" xfId="4" applyFont="1" applyFill="1" applyBorder="1" applyAlignment="1">
      <alignment horizontal="center" vertical="top"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9" fillId="0" borderId="3" xfId="0" applyFont="1" applyFill="1" applyBorder="1" applyAlignment="1">
      <alignment vertical="center" wrapText="1"/>
    </xf>
    <xf numFmtId="0" fontId="0" fillId="0" borderId="3" xfId="0" applyFill="1" applyBorder="1" applyAlignment="1">
      <alignment vertical="center" wrapText="1"/>
    </xf>
    <xf numFmtId="0" fontId="11"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0" xfId="0" applyFill="1"/>
    <xf numFmtId="0" fontId="0" fillId="14" borderId="3" xfId="0" applyFill="1" applyBorder="1" applyAlignment="1">
      <alignment horizontal="center" vertical="center" wrapText="1"/>
    </xf>
    <xf numFmtId="0" fontId="9" fillId="14" borderId="3" xfId="0" applyFont="1" applyFill="1" applyBorder="1" applyAlignment="1">
      <alignment horizontal="center" vertical="center" wrapText="1"/>
    </xf>
    <xf numFmtId="0" fontId="0" fillId="15" borderId="3" xfId="0" applyFill="1" applyBorder="1" applyAlignment="1">
      <alignment horizontal="center" vertical="center" wrapText="1"/>
    </xf>
    <xf numFmtId="0" fontId="9" fillId="15" borderId="3" xfId="0" applyFont="1" applyFill="1" applyBorder="1" applyAlignment="1">
      <alignment horizontal="center" vertical="center" wrapText="1"/>
    </xf>
    <xf numFmtId="0" fontId="0" fillId="16" borderId="3" xfId="0" applyFill="1" applyBorder="1" applyAlignment="1">
      <alignment horizontal="center" vertical="center"/>
    </xf>
    <xf numFmtId="0" fontId="0" fillId="16" borderId="3" xfId="0" applyFill="1" applyBorder="1" applyAlignment="1">
      <alignment horizontal="center" vertical="center" wrapText="1"/>
    </xf>
    <xf numFmtId="0" fontId="9" fillId="16" borderId="3" xfId="0" applyFont="1" applyFill="1" applyBorder="1" applyAlignment="1">
      <alignment horizontal="center" vertical="center" wrapText="1"/>
    </xf>
    <xf numFmtId="0" fontId="0" fillId="16" borderId="0" xfId="0" applyFill="1"/>
    <xf numFmtId="0" fontId="0" fillId="16" borderId="0" xfId="0" applyFill="1" applyAlignment="1">
      <alignment horizontal="center" vertical="center" wrapText="1"/>
    </xf>
    <xf numFmtId="0" fontId="0" fillId="17" borderId="3" xfId="0" applyFill="1" applyBorder="1" applyAlignment="1">
      <alignment horizontal="center" vertical="center"/>
    </xf>
    <xf numFmtId="0" fontId="0" fillId="17" borderId="3" xfId="0" applyFill="1" applyBorder="1" applyAlignment="1">
      <alignment horizontal="center" vertical="center" wrapText="1"/>
    </xf>
    <xf numFmtId="0" fontId="9" fillId="17" borderId="3" xfId="0" applyFont="1" applyFill="1" applyBorder="1" applyAlignment="1">
      <alignment horizontal="center" vertical="center" wrapText="1"/>
    </xf>
    <xf numFmtId="0" fontId="0" fillId="17" borderId="0" xfId="0" applyFill="1"/>
    <xf numFmtId="0" fontId="0" fillId="18" borderId="3" xfId="0" applyFill="1" applyBorder="1" applyAlignment="1">
      <alignment horizontal="center" vertical="center"/>
    </xf>
    <xf numFmtId="0" fontId="0" fillId="18" borderId="3" xfId="0" applyFill="1" applyBorder="1" applyAlignment="1">
      <alignment horizontal="center" vertical="center" wrapText="1"/>
    </xf>
    <xf numFmtId="0" fontId="9" fillId="18" borderId="3" xfId="0" applyFont="1" applyFill="1" applyBorder="1" applyAlignment="1">
      <alignment horizontal="center" vertical="center" wrapText="1"/>
    </xf>
    <xf numFmtId="0" fontId="0" fillId="18" borderId="0" xfId="0" applyFill="1"/>
    <xf numFmtId="0" fontId="0" fillId="5" borderId="3" xfId="0" applyFill="1" applyBorder="1" applyAlignment="1">
      <alignment horizontal="center" vertical="center"/>
    </xf>
    <xf numFmtId="0" fontId="0" fillId="5" borderId="3" xfId="0" applyFill="1" applyBorder="1" applyAlignment="1">
      <alignment horizontal="center" vertical="center" wrapText="1"/>
    </xf>
    <xf numFmtId="0" fontId="9" fillId="5" borderId="3" xfId="0" applyFont="1" applyFill="1" applyBorder="1" applyAlignment="1">
      <alignment horizontal="center" vertical="center" wrapText="1"/>
    </xf>
    <xf numFmtId="0" fontId="0" fillId="5" borderId="0" xfId="0" applyFill="1"/>
    <xf numFmtId="0" fontId="0" fillId="19" borderId="3" xfId="0" applyFill="1" applyBorder="1" applyAlignment="1">
      <alignment horizontal="center" vertical="center" wrapText="1"/>
    </xf>
    <xf numFmtId="0" fontId="0" fillId="19" borderId="3" xfId="0" applyFill="1" applyBorder="1" applyAlignment="1">
      <alignment horizontal="center" vertical="center"/>
    </xf>
    <xf numFmtId="0" fontId="25" fillId="19" borderId="3" xfId="4" applyFont="1" applyFill="1" applyBorder="1" applyAlignment="1">
      <alignment horizontal="center" vertical="center" wrapText="1"/>
    </xf>
    <xf numFmtId="9" fontId="0" fillId="19" borderId="3" xfId="0" applyNumberFormat="1" applyFill="1" applyBorder="1" applyAlignment="1">
      <alignment horizontal="center" vertical="center"/>
    </xf>
    <xf numFmtId="0" fontId="9" fillId="19" borderId="3" xfId="0" applyFont="1" applyFill="1" applyBorder="1" applyAlignment="1">
      <alignment horizontal="center" vertical="center" wrapText="1"/>
    </xf>
    <xf numFmtId="0" fontId="0" fillId="19" borderId="0" xfId="0" applyFill="1"/>
    <xf numFmtId="0" fontId="0" fillId="20" borderId="3" xfId="0" applyFill="1" applyBorder="1" applyAlignment="1">
      <alignment horizontal="center" vertical="center"/>
    </xf>
    <xf numFmtId="0" fontId="0" fillId="20" borderId="3" xfId="0" applyFill="1" applyBorder="1" applyAlignment="1">
      <alignment horizontal="center" vertical="center" wrapText="1"/>
    </xf>
    <xf numFmtId="0" fontId="9" fillId="20" borderId="3" xfId="0" applyFont="1" applyFill="1" applyBorder="1" applyAlignment="1">
      <alignment horizontal="center" vertical="center" wrapText="1"/>
    </xf>
    <xf numFmtId="0" fontId="0" fillId="20" borderId="0" xfId="0" applyFill="1"/>
    <xf numFmtId="0" fontId="25" fillId="19" borderId="3"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0" fillId="21" borderId="3" xfId="0" applyFill="1" applyBorder="1" applyAlignment="1">
      <alignment horizontal="center" vertical="center"/>
    </xf>
    <xf numFmtId="0" fontId="0" fillId="21" borderId="3" xfId="0" applyFill="1" applyBorder="1" applyAlignment="1">
      <alignment horizontal="center" vertical="center" wrapText="1"/>
    </xf>
    <xf numFmtId="0" fontId="25" fillId="21" borderId="3" xfId="4" applyFont="1" applyFill="1" applyBorder="1" applyAlignment="1">
      <alignment horizontal="center" vertical="center" wrapText="1"/>
    </xf>
    <xf numFmtId="0" fontId="27" fillId="21" borderId="3" xfId="0" applyFont="1" applyFill="1" applyBorder="1" applyAlignment="1">
      <alignment horizontal="center" vertical="center" wrapText="1"/>
    </xf>
    <xf numFmtId="10" fontId="0" fillId="21" borderId="3" xfId="0" applyNumberFormat="1" applyFill="1" applyBorder="1" applyAlignment="1">
      <alignment horizontal="center" vertical="center"/>
    </xf>
    <xf numFmtId="0" fontId="9" fillId="21" borderId="3" xfId="0" applyFont="1" applyFill="1" applyBorder="1" applyAlignment="1">
      <alignment horizontal="center" vertical="center" wrapText="1"/>
    </xf>
    <xf numFmtId="0" fontId="0" fillId="21" borderId="0" xfId="0" applyFill="1"/>
    <xf numFmtId="0" fontId="0" fillId="22" borderId="3" xfId="0" applyFill="1" applyBorder="1" applyAlignment="1">
      <alignment horizontal="center" vertical="center"/>
    </xf>
    <xf numFmtId="0" fontId="0" fillId="22" borderId="3" xfId="0" applyFill="1" applyBorder="1" applyAlignment="1">
      <alignment horizontal="center" vertical="center" wrapText="1"/>
    </xf>
    <xf numFmtId="0" fontId="0" fillId="22" borderId="3" xfId="0" applyFill="1" applyBorder="1"/>
    <xf numFmtId="0" fontId="25" fillId="22" borderId="3" xfId="4" applyFont="1" applyFill="1" applyBorder="1" applyAlignment="1">
      <alignment horizontal="center" vertical="center" wrapText="1"/>
    </xf>
    <xf numFmtId="0" fontId="1" fillId="22" borderId="3" xfId="0" applyFont="1" applyFill="1" applyBorder="1" applyAlignment="1">
      <alignment horizontal="center" vertical="center"/>
    </xf>
    <xf numFmtId="0" fontId="12" fillId="22" borderId="3" xfId="0" applyFont="1" applyFill="1" applyBorder="1" applyAlignment="1">
      <alignment horizontal="center" vertical="center" wrapText="1"/>
    </xf>
    <xf numFmtId="10" fontId="0" fillId="22" borderId="3" xfId="0" applyNumberFormat="1" applyFill="1" applyBorder="1" applyAlignment="1">
      <alignment horizontal="center" vertical="center"/>
    </xf>
    <xf numFmtId="0" fontId="9" fillId="22" borderId="3" xfId="0" applyFont="1" applyFill="1" applyBorder="1" applyAlignment="1">
      <alignment horizontal="center" vertical="center" wrapText="1"/>
    </xf>
    <xf numFmtId="0" fontId="0" fillId="22" borderId="0" xfId="0" applyFill="1"/>
    <xf numFmtId="0" fontId="27" fillId="10" borderId="3" xfId="0" applyFont="1" applyFill="1" applyBorder="1" applyAlignment="1">
      <alignment horizontal="center" vertical="center" wrapText="1"/>
    </xf>
    <xf numFmtId="0" fontId="0" fillId="23" borderId="3" xfId="0" applyFill="1" applyBorder="1" applyAlignment="1">
      <alignment horizontal="center" vertical="center"/>
    </xf>
    <xf numFmtId="0" fontId="0" fillId="23" borderId="3" xfId="0" applyFill="1" applyBorder="1" applyAlignment="1">
      <alignment horizontal="center" vertical="center" wrapText="1"/>
    </xf>
    <xf numFmtId="0" fontId="23" fillId="23" borderId="3" xfId="0" applyFont="1" applyFill="1" applyBorder="1" applyAlignment="1">
      <alignment horizontal="center" vertical="center" wrapText="1"/>
    </xf>
    <xf numFmtId="0" fontId="12" fillId="23" borderId="3" xfId="0" applyFont="1" applyFill="1" applyBorder="1" applyAlignment="1">
      <alignment horizontal="center" vertical="center" wrapText="1"/>
    </xf>
    <xf numFmtId="0" fontId="25" fillId="23" borderId="3" xfId="4" applyFont="1" applyFill="1" applyBorder="1" applyAlignment="1">
      <alignment horizontal="center" vertical="center" wrapText="1"/>
    </xf>
    <xf numFmtId="9" fontId="0" fillId="23" borderId="3" xfId="0" applyNumberFormat="1" applyFill="1" applyBorder="1" applyAlignment="1">
      <alignment horizontal="center" vertical="center"/>
    </xf>
    <xf numFmtId="0" fontId="9" fillId="23" borderId="3" xfId="0" applyFont="1" applyFill="1" applyBorder="1" applyAlignment="1">
      <alignment horizontal="center" vertical="center" wrapText="1"/>
    </xf>
    <xf numFmtId="0" fontId="0" fillId="23" borderId="0" xfId="0" applyFill="1"/>
    <xf numFmtId="0" fontId="23" fillId="11" borderId="3" xfId="0" applyFont="1" applyFill="1" applyBorder="1" applyAlignment="1">
      <alignment horizontal="center" vertical="center" wrapText="1"/>
    </xf>
    <xf numFmtId="0" fontId="26" fillId="11" borderId="3" xfId="0" applyFont="1" applyFill="1" applyBorder="1" applyAlignment="1">
      <alignment wrapText="1"/>
    </xf>
    <xf numFmtId="0" fontId="9" fillId="11" borderId="3" xfId="0" applyFont="1" applyFill="1" applyBorder="1" applyAlignment="1">
      <alignment horizontal="center" vertical="center" wrapText="1"/>
    </xf>
    <xf numFmtId="0" fontId="0" fillId="11" borderId="0" xfId="0" applyFill="1"/>
    <xf numFmtId="4" fontId="29" fillId="0" borderId="6" xfId="0" applyNumberFormat="1" applyFont="1" applyBorder="1" applyAlignment="1">
      <alignment vertical="center"/>
    </xf>
    <xf numFmtId="0" fontId="29" fillId="0" borderId="6" xfId="0" applyFont="1" applyBorder="1" applyAlignment="1">
      <alignment vertical="center"/>
    </xf>
    <xf numFmtId="43" fontId="30" fillId="24" borderId="6" xfId="5" applyFont="1" applyFill="1" applyBorder="1" applyAlignment="1">
      <alignment vertical="center"/>
    </xf>
    <xf numFmtId="43" fontId="30" fillId="25" borderId="6" xfId="5" applyFont="1" applyFill="1" applyBorder="1" applyAlignment="1">
      <alignment vertical="center"/>
    </xf>
    <xf numFmtId="43" fontId="30" fillId="26" borderId="6" xfId="5" applyFont="1" applyFill="1" applyBorder="1" applyAlignment="1">
      <alignment vertical="center"/>
    </xf>
    <xf numFmtId="43" fontId="30" fillId="27" borderId="6" xfId="5" applyFont="1" applyFill="1" applyBorder="1" applyAlignment="1">
      <alignment vertical="center"/>
    </xf>
    <xf numFmtId="43" fontId="30" fillId="28" borderId="6" xfId="5" applyFont="1" applyFill="1" applyBorder="1" applyAlignment="1">
      <alignment vertical="center"/>
    </xf>
    <xf numFmtId="43" fontId="30" fillId="29" borderId="6" xfId="5" applyFont="1" applyFill="1" applyBorder="1" applyAlignment="1">
      <alignment vertical="center"/>
    </xf>
    <xf numFmtId="43" fontId="30" fillId="30" borderId="6" xfId="5" applyFont="1" applyFill="1" applyBorder="1" applyAlignment="1">
      <alignment vertical="center"/>
    </xf>
    <xf numFmtId="43" fontId="30" fillId="31" borderId="6" xfId="5" applyFont="1" applyFill="1" applyBorder="1" applyAlignment="1">
      <alignment vertical="center"/>
    </xf>
    <xf numFmtId="43" fontId="30" fillId="32" borderId="6" xfId="5" applyFont="1" applyFill="1" applyBorder="1" applyAlignment="1">
      <alignment vertical="center"/>
    </xf>
    <xf numFmtId="43" fontId="30" fillId="33" borderId="6" xfId="5" applyFont="1" applyFill="1" applyBorder="1" applyAlignment="1">
      <alignment vertical="center"/>
    </xf>
    <xf numFmtId="43" fontId="30" fillId="34" borderId="6" xfId="5" applyFont="1" applyFill="1" applyBorder="1" applyAlignment="1">
      <alignment vertical="center"/>
    </xf>
    <xf numFmtId="43" fontId="30" fillId="35" borderId="6" xfId="5" applyFont="1" applyFill="1" applyBorder="1" applyAlignment="1">
      <alignment vertical="center"/>
    </xf>
    <xf numFmtId="43" fontId="30" fillId="36" borderId="6" xfId="5" applyFont="1" applyFill="1" applyBorder="1" applyAlignment="1">
      <alignment vertical="center"/>
    </xf>
    <xf numFmtId="0" fontId="0" fillId="0" borderId="0" xfId="0" applyFont="1" applyAlignment="1"/>
    <xf numFmtId="4" fontId="0" fillId="0" borderId="0" xfId="0" applyNumberFormat="1" applyFont="1" applyAlignment="1"/>
    <xf numFmtId="43" fontId="31" fillId="0" borderId="0" xfId="5" applyFont="1" applyAlignment="1"/>
    <xf numFmtId="0" fontId="31" fillId="0" borderId="3" xfId="0" applyFont="1" applyBorder="1" applyAlignment="1"/>
    <xf numFmtId="4" fontId="31" fillId="0" borderId="3" xfId="0" applyNumberFormat="1" applyFont="1" applyBorder="1" applyAlignment="1"/>
    <xf numFmtId="0" fontId="31" fillId="0" borderId="0" xfId="0" applyFont="1" applyAlignment="1"/>
    <xf numFmtId="9" fontId="31" fillId="0" borderId="3" xfId="6" applyFont="1" applyBorder="1" applyAlignment="1">
      <alignment horizontal="center"/>
    </xf>
    <xf numFmtId="0" fontId="0" fillId="0" borderId="3" xfId="0" applyFont="1" applyBorder="1" applyAlignment="1">
      <alignment horizontal="center"/>
    </xf>
    <xf numFmtId="4" fontId="0" fillId="0" borderId="3" xfId="0" applyNumberFormat="1" applyFont="1" applyBorder="1" applyAlignment="1"/>
    <xf numFmtId="43" fontId="0" fillId="0" borderId="3" xfId="5" applyFont="1" applyBorder="1" applyAlignment="1"/>
    <xf numFmtId="43" fontId="31" fillId="0" borderId="3" xfId="5" applyFont="1" applyBorder="1" applyAlignment="1"/>
    <xf numFmtId="0" fontId="0" fillId="0" borderId="3" xfId="0" applyFont="1" applyBorder="1" applyAlignment="1"/>
    <xf numFmtId="43" fontId="0" fillId="0" borderId="0" xfId="0" applyNumberFormat="1" applyFont="1" applyAlignment="1"/>
    <xf numFmtId="0" fontId="23"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37" borderId="3" xfId="4" applyFont="1" applyFill="1" applyBorder="1" applyAlignment="1">
      <alignment horizontal="center" vertical="top" wrapText="1"/>
    </xf>
    <xf numFmtId="0" fontId="25" fillId="0" borderId="3" xfId="4" applyFont="1" applyFill="1" applyBorder="1" applyAlignment="1">
      <alignment horizontal="center" vertical="top" wrapText="1"/>
    </xf>
    <xf numFmtId="0" fontId="25" fillId="0" borderId="5" xfId="4" applyFont="1" applyFill="1" applyBorder="1" applyAlignment="1">
      <alignment horizontal="center" vertical="center" wrapText="1"/>
    </xf>
    <xf numFmtId="0" fontId="27" fillId="37" borderId="5" xfId="0" applyFont="1" applyFill="1" applyBorder="1" applyAlignment="1">
      <alignment horizontal="center" vertical="center" wrapText="1"/>
    </xf>
    <xf numFmtId="0" fontId="27" fillId="37" borderId="3" xfId="0" applyFont="1" applyFill="1" applyBorder="1" applyAlignment="1">
      <alignment horizontal="center" vertical="center" wrapText="1"/>
    </xf>
    <xf numFmtId="0" fontId="12" fillId="37" borderId="3" xfId="0" applyFont="1" applyFill="1" applyBorder="1" applyAlignment="1">
      <alignment horizontal="center" vertical="center" wrapText="1"/>
    </xf>
    <xf numFmtId="0" fontId="26" fillId="0" borderId="3" xfId="0" applyFont="1" applyBorder="1" applyAlignment="1">
      <alignment horizontal="center" vertical="center" wrapText="1"/>
    </xf>
    <xf numFmtId="164" fontId="0" fillId="0" borderId="5" xfId="0" applyNumberFormat="1" applyFont="1" applyBorder="1" applyAlignment="1">
      <alignment horizontal="center" vertical="center"/>
    </xf>
    <xf numFmtId="16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0" fontId="27" fillId="37" borderId="3" xfId="0" applyFont="1" applyFill="1" applyBorder="1" applyAlignment="1">
      <alignment horizontal="center" vertical="center"/>
    </xf>
    <xf numFmtId="0" fontId="27" fillId="37" borderId="3" xfId="0" applyFont="1" applyFill="1" applyBorder="1" applyAlignment="1">
      <alignment vertical="center" wrapText="1"/>
    </xf>
    <xf numFmtId="165" fontId="27" fillId="0" borderId="3" xfId="0" applyNumberFormat="1" applyFont="1" applyBorder="1" applyAlignment="1">
      <alignment horizontal="center" vertical="center"/>
    </xf>
    <xf numFmtId="0" fontId="32" fillId="37" borderId="3" xfId="0" applyFont="1" applyFill="1" applyBorder="1" applyAlignment="1">
      <alignment horizontal="center" vertical="center" wrapText="1"/>
    </xf>
    <xf numFmtId="0" fontId="33" fillId="37" borderId="3" xfId="2" applyFont="1" applyFill="1" applyBorder="1" applyAlignment="1">
      <alignment horizontal="center" vertical="center" wrapText="1"/>
    </xf>
    <xf numFmtId="0" fontId="34" fillId="37" borderId="3" xfId="0" applyFont="1" applyFill="1" applyBorder="1" applyAlignment="1">
      <alignment horizontal="center" vertical="center"/>
    </xf>
    <xf numFmtId="9" fontId="33" fillId="37" borderId="3" xfId="2" applyNumberFormat="1" applyFont="1" applyFill="1" applyBorder="1" applyAlignment="1">
      <alignment horizontal="center" vertical="center" wrapText="1"/>
    </xf>
    <xf numFmtId="0" fontId="27" fillId="23" borderId="5" xfId="0" applyNumberFormat="1" applyFont="1" applyFill="1" applyBorder="1" applyAlignment="1">
      <alignment horizontal="center" vertical="center" wrapText="1"/>
    </xf>
    <xf numFmtId="0" fontId="27" fillId="0" borderId="0" xfId="0" applyFont="1"/>
    <xf numFmtId="0" fontId="27" fillId="11" borderId="3" xfId="0" applyFont="1" applyFill="1" applyBorder="1" applyAlignment="1">
      <alignment horizontal="center" vertical="center" wrapText="1"/>
    </xf>
    <xf numFmtId="0" fontId="27" fillId="11" borderId="3" xfId="0" applyFont="1" applyFill="1" applyBorder="1" applyAlignment="1">
      <alignment vertical="center" wrapText="1"/>
    </xf>
    <xf numFmtId="0" fontId="27" fillId="11" borderId="3" xfId="0" applyFont="1" applyFill="1" applyBorder="1" applyAlignment="1">
      <alignment horizontal="center" vertical="center"/>
    </xf>
    <xf numFmtId="0" fontId="27" fillId="22" borderId="3" xfId="0" applyFont="1" applyFill="1" applyBorder="1" applyAlignment="1">
      <alignment horizontal="center" vertical="center"/>
    </xf>
    <xf numFmtId="0" fontId="27" fillId="22" borderId="3" xfId="0" applyFont="1" applyFill="1" applyBorder="1" applyAlignment="1">
      <alignment horizontal="center" vertical="center" wrapText="1"/>
    </xf>
    <xf numFmtId="0" fontId="27" fillId="22" borderId="3" xfId="0" applyFont="1" applyFill="1" applyBorder="1" applyAlignment="1">
      <alignment vertical="center"/>
    </xf>
    <xf numFmtId="0" fontId="27" fillId="22" borderId="3" xfId="0" applyFont="1" applyFill="1" applyBorder="1" applyAlignment="1">
      <alignment vertical="center" wrapText="1"/>
    </xf>
    <xf numFmtId="43" fontId="34" fillId="22" borderId="3" xfId="5" applyFont="1" applyFill="1" applyBorder="1" applyAlignment="1">
      <alignment horizontal="center" vertical="center"/>
    </xf>
    <xf numFmtId="0" fontId="35" fillId="37" borderId="3" xfId="0" applyFont="1" applyFill="1" applyBorder="1" applyAlignment="1">
      <alignment horizontal="center" vertical="center" wrapText="1"/>
    </xf>
    <xf numFmtId="0" fontId="34" fillId="22" borderId="3" xfId="0" applyFont="1" applyFill="1" applyBorder="1" applyAlignment="1">
      <alignment horizontal="center" vertical="center"/>
    </xf>
    <xf numFmtId="0" fontId="27" fillId="38" borderId="3" xfId="0" applyFont="1" applyFill="1" applyBorder="1" applyAlignment="1">
      <alignment vertical="center"/>
    </xf>
    <xf numFmtId="0" fontId="27" fillId="38" borderId="3" xfId="0" applyFont="1" applyFill="1" applyBorder="1" applyAlignment="1">
      <alignment vertical="center" wrapText="1"/>
    </xf>
    <xf numFmtId="43" fontId="27" fillId="0" borderId="3" xfId="5" applyFont="1" applyBorder="1" applyAlignment="1">
      <alignment horizontal="center" vertical="center"/>
    </xf>
    <xf numFmtId="0" fontId="33" fillId="37" borderId="3" xfId="2" applyNumberFormat="1" applyFont="1" applyFill="1" applyBorder="1" applyAlignment="1">
      <alignment horizontal="center" vertical="center" wrapText="1"/>
    </xf>
    <xf numFmtId="1" fontId="33" fillId="37" borderId="3" xfId="2" applyNumberFormat="1" applyFont="1" applyFill="1" applyBorder="1" applyAlignment="1">
      <alignment horizontal="center" vertical="center" wrapText="1"/>
    </xf>
    <xf numFmtId="0" fontId="27" fillId="22" borderId="3" xfId="0" applyFont="1" applyFill="1" applyBorder="1"/>
    <xf numFmtId="0" fontId="33" fillId="22" borderId="3" xfId="2" applyFont="1" applyFill="1" applyBorder="1" applyAlignment="1">
      <alignment horizontal="center" vertical="center" wrapText="1"/>
    </xf>
    <xf numFmtId="9" fontId="27" fillId="11" borderId="3" xfId="0" applyNumberFormat="1" applyFont="1" applyFill="1" applyBorder="1" applyAlignment="1">
      <alignment horizontal="center" vertical="center"/>
    </xf>
    <xf numFmtId="0" fontId="35" fillId="22" borderId="3" xfId="0" applyFont="1" applyFill="1" applyBorder="1" applyAlignment="1">
      <alignment horizontal="center" vertical="center" wrapText="1"/>
    </xf>
    <xf numFmtId="1" fontId="33" fillId="22" borderId="3" xfId="2" applyNumberFormat="1" applyFont="1" applyFill="1" applyBorder="1" applyAlignment="1">
      <alignment horizontal="center" vertical="center" wrapText="1"/>
    </xf>
    <xf numFmtId="10" fontId="27" fillId="22" borderId="3" xfId="0" applyNumberFormat="1" applyFont="1" applyFill="1" applyBorder="1" applyAlignment="1">
      <alignment horizontal="center" vertical="center"/>
    </xf>
    <xf numFmtId="10" fontId="27" fillId="11" borderId="3"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xf>
  </cellXfs>
  <cellStyles count="7">
    <cellStyle name="Millares" xfId="5" builtinId="3"/>
    <cellStyle name="Normal" xfId="0" builtinId="0"/>
    <cellStyle name="Normal 2" xfId="2"/>
    <cellStyle name="Normal 2 2" xfId="3"/>
    <cellStyle name="Normal 3" xfId="4"/>
    <cellStyle name="Normal_141008Reportes Cuadros Institucionales-sectorialesADV" xfId="1"/>
    <cellStyle name="Porcentaje" xfId="6" builtinId="5"/>
  </cellStyles>
  <dxfs count="0"/>
  <tableStyles count="0" defaultTableStyle="TableStyleMedium2" defaultPivotStyle="PivotStyleLight16"/>
  <colors>
    <mruColors>
      <color rgb="FFFF0066"/>
      <color rgb="FFC94F8C"/>
      <color rgb="FFC23C7F"/>
      <color rgb="FF962E62"/>
      <color rgb="FFFFAB81"/>
      <color rgb="FF73B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219075</xdr:rowOff>
    </xdr:from>
    <xdr:ext cx="1362075" cy="962025"/>
    <xdr:pic>
      <xdr:nvPicPr>
        <xdr:cNvPr id="2" name="image1.png" descr="http://kevic-invent.com/apaseoelgrande/images/Escudo.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38125" y="219075"/>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6"/>
  <sheetViews>
    <sheetView topLeftCell="A19" workbookViewId="0">
      <selection activeCell="C26" sqref="C26"/>
    </sheetView>
  </sheetViews>
  <sheetFormatPr baseColWidth="10" defaultColWidth="11.42578125" defaultRowHeight="15" x14ac:dyDescent="0.25"/>
  <cols>
    <col min="1" max="1" width="71" customWidth="1"/>
  </cols>
  <sheetData>
    <row r="1" spans="1:1" ht="15.75" x14ac:dyDescent="0.25">
      <c r="A1" s="23" t="s">
        <v>42</v>
      </c>
    </row>
    <row r="2" spans="1:1" ht="141" customHeight="1" x14ac:dyDescent="0.25">
      <c r="A2" s="24" t="s">
        <v>43</v>
      </c>
    </row>
    <row r="3" spans="1:1" ht="55.5" customHeight="1" x14ac:dyDescent="0.25">
      <c r="A3" s="24" t="s">
        <v>44</v>
      </c>
    </row>
    <row r="4" spans="1:1" ht="51" customHeight="1" x14ac:dyDescent="0.25">
      <c r="A4" s="24" t="s">
        <v>45</v>
      </c>
    </row>
    <row r="5" spans="1:1" ht="51.75" customHeight="1" x14ac:dyDescent="0.25">
      <c r="A5" s="24" t="s">
        <v>46</v>
      </c>
    </row>
    <row r="6" spans="1:1" ht="31.5" customHeight="1" x14ac:dyDescent="0.25">
      <c r="A6" s="25" t="s">
        <v>47</v>
      </c>
    </row>
    <row r="7" spans="1:1" ht="45" customHeight="1" x14ac:dyDescent="0.25">
      <c r="A7" s="25" t="s">
        <v>48</v>
      </c>
    </row>
    <row r="8" spans="1:1" ht="40.5" customHeight="1" x14ac:dyDescent="0.25">
      <c r="A8" s="25" t="s">
        <v>49</v>
      </c>
    </row>
    <row r="9" spans="1:1" ht="48.75" customHeight="1" x14ac:dyDescent="0.25">
      <c r="A9" s="25" t="s">
        <v>50</v>
      </c>
    </row>
    <row r="10" spans="1:1" ht="48.75" customHeight="1" x14ac:dyDescent="0.25">
      <c r="A10" s="25" t="s">
        <v>51</v>
      </c>
    </row>
    <row r="11" spans="1:1" ht="35.25" customHeight="1" x14ac:dyDescent="0.25">
      <c r="A11" s="24" t="s">
        <v>52</v>
      </c>
    </row>
    <row r="12" spans="1:1" ht="41.25" customHeight="1" x14ac:dyDescent="0.25">
      <c r="A12" s="24" t="s">
        <v>53</v>
      </c>
    </row>
    <row r="13" spans="1:1" ht="52.5" customHeight="1" x14ac:dyDescent="0.25">
      <c r="A13" s="24" t="s">
        <v>54</v>
      </c>
    </row>
    <row r="14" spans="1:1" ht="37.5" customHeight="1" x14ac:dyDescent="0.25">
      <c r="A14" s="24" t="s">
        <v>55</v>
      </c>
    </row>
    <row r="15" spans="1:1" ht="28.5" customHeight="1" x14ac:dyDescent="0.25">
      <c r="A15" s="26" t="s">
        <v>56</v>
      </c>
    </row>
    <row r="16" spans="1:1" ht="27.75" customHeight="1" x14ac:dyDescent="0.25">
      <c r="A16" s="26" t="s">
        <v>57</v>
      </c>
    </row>
    <row r="17" spans="1:1" ht="27.75" customHeight="1" x14ac:dyDescent="0.25">
      <c r="A17" s="26" t="s">
        <v>58</v>
      </c>
    </row>
    <row r="18" spans="1:1" ht="48" customHeight="1" x14ac:dyDescent="0.25">
      <c r="A18" s="24" t="s">
        <v>59</v>
      </c>
    </row>
    <row r="19" spans="1:1" ht="68.25" customHeight="1" x14ac:dyDescent="0.25">
      <c r="A19" s="24" t="s">
        <v>60</v>
      </c>
    </row>
    <row r="20" spans="1:1" ht="94.5" x14ac:dyDescent="0.25">
      <c r="A20" s="24" t="s">
        <v>61</v>
      </c>
    </row>
    <row r="21" spans="1:1" ht="15.75" x14ac:dyDescent="0.25">
      <c r="A21" s="27" t="s">
        <v>62</v>
      </c>
    </row>
    <row r="22" spans="1:1" ht="72" customHeight="1" x14ac:dyDescent="0.25">
      <c r="A22" s="24" t="s">
        <v>63</v>
      </c>
    </row>
    <row r="23" spans="1:1" ht="15.75" x14ac:dyDescent="0.25">
      <c r="A23" s="24"/>
    </row>
    <row r="24" spans="1:1" ht="15.75" x14ac:dyDescent="0.25">
      <c r="A24" s="28" t="s">
        <v>64</v>
      </c>
    </row>
    <row r="25" spans="1:1" x14ac:dyDescent="0.25">
      <c r="A25" s="29" t="s">
        <v>65</v>
      </c>
    </row>
    <row r="26" spans="1:1" x14ac:dyDescent="0.25">
      <c r="A26" s="29" t="s">
        <v>66</v>
      </c>
    </row>
    <row r="27" spans="1:1" x14ac:dyDescent="0.25">
      <c r="A27" s="30" t="s">
        <v>67</v>
      </c>
    </row>
    <row r="28" spans="1:1" x14ac:dyDescent="0.25">
      <c r="A28" s="30" t="s">
        <v>68</v>
      </c>
    </row>
    <row r="29" spans="1:1" x14ac:dyDescent="0.25">
      <c r="A29" s="30" t="s">
        <v>69</v>
      </c>
    </row>
    <row r="30" spans="1:1" x14ac:dyDescent="0.25">
      <c r="A30" s="29" t="s">
        <v>70</v>
      </c>
    </row>
    <row r="31" spans="1:1" ht="15.75" x14ac:dyDescent="0.25">
      <c r="A31" s="31"/>
    </row>
    <row r="32" spans="1:1" ht="15.75" x14ac:dyDescent="0.25">
      <c r="A32" s="32" t="s">
        <v>71</v>
      </c>
    </row>
    <row r="33" spans="1:1" x14ac:dyDescent="0.25">
      <c r="A33" s="29" t="s">
        <v>72</v>
      </c>
    </row>
    <row r="34" spans="1:1" x14ac:dyDescent="0.25">
      <c r="A34" s="30" t="s">
        <v>73</v>
      </c>
    </row>
    <row r="35" spans="1:1" x14ac:dyDescent="0.25">
      <c r="A35" s="30" t="s">
        <v>74</v>
      </c>
    </row>
    <row r="36" spans="1:1" x14ac:dyDescent="0.25">
      <c r="A36" s="30" t="s">
        <v>75</v>
      </c>
    </row>
    <row r="37" spans="1:1" x14ac:dyDescent="0.25">
      <c r="A37" s="30" t="s">
        <v>76</v>
      </c>
    </row>
    <row r="38" spans="1:1" x14ac:dyDescent="0.25">
      <c r="A38" s="30" t="s">
        <v>77</v>
      </c>
    </row>
    <row r="39" spans="1:1" x14ac:dyDescent="0.25">
      <c r="A39" s="33" t="s">
        <v>78</v>
      </c>
    </row>
    <row r="40" spans="1:1" x14ac:dyDescent="0.25">
      <c r="A40" s="33" t="s">
        <v>79</v>
      </c>
    </row>
    <row r="41" spans="1:1" x14ac:dyDescent="0.25">
      <c r="A41" s="33" t="s">
        <v>80</v>
      </c>
    </row>
    <row r="42" spans="1:1" x14ac:dyDescent="0.25">
      <c r="A42" s="30" t="s">
        <v>81</v>
      </c>
    </row>
    <row r="43" spans="1:1" x14ac:dyDescent="0.25">
      <c r="A43" s="30" t="s">
        <v>82</v>
      </c>
    </row>
    <row r="44" spans="1:1" x14ac:dyDescent="0.25">
      <c r="A44" s="30" t="s">
        <v>83</v>
      </c>
    </row>
    <row r="45" spans="1:1" x14ac:dyDescent="0.25">
      <c r="A45" s="30" t="s">
        <v>84</v>
      </c>
    </row>
    <row r="46" spans="1:1" x14ac:dyDescent="0.25">
      <c r="A46" s="30" t="s">
        <v>85</v>
      </c>
    </row>
    <row r="47" spans="1:1" x14ac:dyDescent="0.25">
      <c r="A47" s="30" t="s">
        <v>86</v>
      </c>
    </row>
    <row r="48" spans="1:1" x14ac:dyDescent="0.25">
      <c r="A48" s="30" t="s">
        <v>87</v>
      </c>
    </row>
    <row r="49" spans="1:1" x14ac:dyDescent="0.25">
      <c r="A49" s="30" t="s">
        <v>88</v>
      </c>
    </row>
    <row r="50" spans="1:1" x14ac:dyDescent="0.25">
      <c r="A50" s="30" t="s">
        <v>89</v>
      </c>
    </row>
    <row r="51" spans="1:1" x14ac:dyDescent="0.25">
      <c r="A51" s="30" t="s">
        <v>90</v>
      </c>
    </row>
    <row r="52" spans="1:1" x14ac:dyDescent="0.25">
      <c r="A52" s="30" t="s">
        <v>91</v>
      </c>
    </row>
    <row r="53" spans="1:1" x14ac:dyDescent="0.25">
      <c r="A53" s="30" t="s">
        <v>92</v>
      </c>
    </row>
    <row r="54" spans="1:1" x14ac:dyDescent="0.25">
      <c r="A54" s="30" t="s">
        <v>93</v>
      </c>
    </row>
    <row r="55" spans="1:1" x14ac:dyDescent="0.25">
      <c r="A55" s="30" t="s">
        <v>94</v>
      </c>
    </row>
    <row r="56" spans="1:1" x14ac:dyDescent="0.25">
      <c r="A56" s="30" t="s">
        <v>95</v>
      </c>
    </row>
    <row r="57" spans="1:1" x14ac:dyDescent="0.25">
      <c r="A57" s="30" t="s">
        <v>96</v>
      </c>
    </row>
    <row r="58" spans="1:1" x14ac:dyDescent="0.25">
      <c r="A58" s="30" t="s">
        <v>97</v>
      </c>
    </row>
    <row r="59" spans="1:1" x14ac:dyDescent="0.25">
      <c r="A59" s="30" t="s">
        <v>98</v>
      </c>
    </row>
    <row r="60" spans="1:1" x14ac:dyDescent="0.25">
      <c r="A60" s="33" t="s">
        <v>99</v>
      </c>
    </row>
    <row r="61" spans="1:1" x14ac:dyDescent="0.25">
      <c r="A61" s="30" t="s">
        <v>100</v>
      </c>
    </row>
    <row r="62" spans="1:1" x14ac:dyDescent="0.25">
      <c r="A62" s="33" t="s">
        <v>101</v>
      </c>
    </row>
    <row r="63" spans="1:1" x14ac:dyDescent="0.25">
      <c r="A63" s="33" t="s">
        <v>102</v>
      </c>
    </row>
    <row r="64" spans="1:1" x14ac:dyDescent="0.25">
      <c r="A64" s="33" t="s">
        <v>103</v>
      </c>
    </row>
    <row r="65" spans="1:1" x14ac:dyDescent="0.25">
      <c r="A65" s="33" t="s">
        <v>104</v>
      </c>
    </row>
    <row r="66" spans="1:1" x14ac:dyDescent="0.25">
      <c r="A66" s="30" t="s">
        <v>105</v>
      </c>
    </row>
    <row r="67" spans="1:1" x14ac:dyDescent="0.25">
      <c r="A67" s="30" t="s">
        <v>106</v>
      </c>
    </row>
    <row r="68" spans="1:1" x14ac:dyDescent="0.25">
      <c r="A68" s="30" t="s">
        <v>107</v>
      </c>
    </row>
    <row r="69" spans="1:1" x14ac:dyDescent="0.25">
      <c r="A69" s="30" t="s">
        <v>108</v>
      </c>
    </row>
    <row r="70" spans="1:1" x14ac:dyDescent="0.25">
      <c r="A70" s="30" t="s">
        <v>109</v>
      </c>
    </row>
    <row r="71" spans="1:1" x14ac:dyDescent="0.25">
      <c r="A71" s="30" t="s">
        <v>110</v>
      </c>
    </row>
    <row r="72" spans="1:1" x14ac:dyDescent="0.25">
      <c r="A72" s="29" t="s">
        <v>111</v>
      </c>
    </row>
    <row r="73" spans="1:1" x14ac:dyDescent="0.25">
      <c r="A73" s="30" t="s">
        <v>112</v>
      </c>
    </row>
    <row r="74" spans="1:1" x14ac:dyDescent="0.25">
      <c r="A74" s="30" t="s">
        <v>113</v>
      </c>
    </row>
    <row r="75" spans="1:1" x14ac:dyDescent="0.25">
      <c r="A75" s="30" t="s">
        <v>114</v>
      </c>
    </row>
    <row r="76" spans="1:1" x14ac:dyDescent="0.25">
      <c r="A76" s="30" t="s">
        <v>115</v>
      </c>
    </row>
    <row r="77" spans="1:1" x14ac:dyDescent="0.25">
      <c r="A77" s="30" t="s">
        <v>116</v>
      </c>
    </row>
    <row r="78" spans="1:1" x14ac:dyDescent="0.25">
      <c r="A78" s="30" t="s">
        <v>117</v>
      </c>
    </row>
    <row r="79" spans="1:1" x14ac:dyDescent="0.25">
      <c r="A79" s="30" t="s">
        <v>118</v>
      </c>
    </row>
    <row r="80" spans="1:1" x14ac:dyDescent="0.25">
      <c r="A80" s="30" t="s">
        <v>119</v>
      </c>
    </row>
    <row r="81" spans="1:1" x14ac:dyDescent="0.25">
      <c r="A81" s="30" t="s">
        <v>120</v>
      </c>
    </row>
    <row r="82" spans="1:1" x14ac:dyDescent="0.25">
      <c r="A82" s="30" t="s">
        <v>121</v>
      </c>
    </row>
    <row r="83" spans="1:1" x14ac:dyDescent="0.25">
      <c r="A83" s="30" t="s">
        <v>122</v>
      </c>
    </row>
    <row r="84" spans="1:1" x14ac:dyDescent="0.25">
      <c r="A84" s="30" t="s">
        <v>123</v>
      </c>
    </row>
    <row r="85" spans="1:1" x14ac:dyDescent="0.25">
      <c r="A85" s="30" t="s">
        <v>124</v>
      </c>
    </row>
    <row r="86" spans="1:1" x14ac:dyDescent="0.25">
      <c r="A86" s="30" t="s">
        <v>125</v>
      </c>
    </row>
    <row r="87" spans="1:1" x14ac:dyDescent="0.25">
      <c r="A87" s="30" t="s">
        <v>126</v>
      </c>
    </row>
    <row r="88" spans="1:1" x14ac:dyDescent="0.25">
      <c r="A88" s="30" t="s">
        <v>127</v>
      </c>
    </row>
    <row r="89" spans="1:1" x14ac:dyDescent="0.25">
      <c r="A89" s="30" t="s">
        <v>128</v>
      </c>
    </row>
    <row r="90" spans="1:1" x14ac:dyDescent="0.25">
      <c r="A90" s="30" t="s">
        <v>129</v>
      </c>
    </row>
    <row r="91" spans="1:1" x14ac:dyDescent="0.25">
      <c r="A91" s="30" t="s">
        <v>130</v>
      </c>
    </row>
    <row r="92" spans="1:1" x14ac:dyDescent="0.25">
      <c r="A92" s="30" t="s">
        <v>131</v>
      </c>
    </row>
    <row r="93" spans="1:1" x14ac:dyDescent="0.25">
      <c r="A93" s="30" t="s">
        <v>132</v>
      </c>
    </row>
    <row r="94" spans="1:1" x14ac:dyDescent="0.25">
      <c r="A94" s="30" t="s">
        <v>133</v>
      </c>
    </row>
    <row r="95" spans="1:1" x14ac:dyDescent="0.25">
      <c r="A95" s="30" t="s">
        <v>134</v>
      </c>
    </row>
    <row r="96" spans="1:1" x14ac:dyDescent="0.25">
      <c r="A96" s="30" t="s">
        <v>135</v>
      </c>
    </row>
    <row r="97" spans="1:1" x14ac:dyDescent="0.25">
      <c r="A97" s="30" t="s">
        <v>136</v>
      </c>
    </row>
    <row r="98" spans="1:1" x14ac:dyDescent="0.25">
      <c r="A98" s="30" t="s">
        <v>137</v>
      </c>
    </row>
    <row r="99" spans="1:1" x14ac:dyDescent="0.25">
      <c r="A99" s="30" t="s">
        <v>138</v>
      </c>
    </row>
    <row r="100" spans="1:1" x14ac:dyDescent="0.25">
      <c r="A100" s="30" t="s">
        <v>139</v>
      </c>
    </row>
    <row r="101" spans="1:1" x14ac:dyDescent="0.25">
      <c r="A101" s="30" t="s">
        <v>140</v>
      </c>
    </row>
    <row r="102" spans="1:1" x14ac:dyDescent="0.25">
      <c r="A102" s="30" t="s">
        <v>141</v>
      </c>
    </row>
    <row r="103" spans="1:1" x14ac:dyDescent="0.25">
      <c r="A103" s="30" t="s">
        <v>142</v>
      </c>
    </row>
    <row r="104" spans="1:1" x14ac:dyDescent="0.25">
      <c r="A104" s="30" t="s">
        <v>143</v>
      </c>
    </row>
    <row r="105" spans="1:1" x14ac:dyDescent="0.25">
      <c r="A105" s="30" t="s">
        <v>144</v>
      </c>
    </row>
    <row r="106" spans="1:1" x14ac:dyDescent="0.25">
      <c r="A106" s="30" t="s">
        <v>145</v>
      </c>
    </row>
    <row r="107" spans="1:1" x14ac:dyDescent="0.25">
      <c r="A107" s="30" t="s">
        <v>146</v>
      </c>
    </row>
    <row r="108" spans="1:1" x14ac:dyDescent="0.25">
      <c r="A108" s="30" t="s">
        <v>147</v>
      </c>
    </row>
    <row r="109" spans="1:1" x14ac:dyDescent="0.25">
      <c r="A109" s="30" t="s">
        <v>148</v>
      </c>
    </row>
    <row r="110" spans="1:1" x14ac:dyDescent="0.25">
      <c r="A110" s="30" t="s">
        <v>149</v>
      </c>
    </row>
    <row r="111" spans="1:1" x14ac:dyDescent="0.25">
      <c r="A111" s="30" t="s">
        <v>150</v>
      </c>
    </row>
    <row r="112" spans="1:1" x14ac:dyDescent="0.25">
      <c r="A112" s="30" t="s">
        <v>151</v>
      </c>
    </row>
    <row r="113" spans="1:1" x14ac:dyDescent="0.25">
      <c r="A113" s="30" t="s">
        <v>152</v>
      </c>
    </row>
    <row r="114" spans="1:1" x14ac:dyDescent="0.25">
      <c r="A114" s="30" t="s">
        <v>153</v>
      </c>
    </row>
    <row r="115" spans="1:1" x14ac:dyDescent="0.25">
      <c r="A115" s="30" t="s">
        <v>154</v>
      </c>
    </row>
    <row r="116" spans="1:1" x14ac:dyDescent="0.25">
      <c r="A116" s="30" t="s">
        <v>155</v>
      </c>
    </row>
    <row r="117" spans="1:1" x14ac:dyDescent="0.25">
      <c r="A117" s="30" t="s">
        <v>156</v>
      </c>
    </row>
    <row r="118" spans="1:1" x14ac:dyDescent="0.25">
      <c r="A118" s="29" t="s">
        <v>157</v>
      </c>
    </row>
    <row r="119" spans="1:1" x14ac:dyDescent="0.25">
      <c r="A119" s="30" t="s">
        <v>158</v>
      </c>
    </row>
    <row r="120" spans="1:1" x14ac:dyDescent="0.25">
      <c r="A120" s="30" t="s">
        <v>159</v>
      </c>
    </row>
    <row r="121" spans="1:1" x14ac:dyDescent="0.25">
      <c r="A121" s="30" t="s">
        <v>160</v>
      </c>
    </row>
    <row r="122" spans="1:1" x14ac:dyDescent="0.25">
      <c r="A122" s="30" t="s">
        <v>161</v>
      </c>
    </row>
    <row r="123" spans="1:1" x14ac:dyDescent="0.25">
      <c r="A123" s="30" t="s">
        <v>162</v>
      </c>
    </row>
    <row r="124" spans="1:1" x14ac:dyDescent="0.25">
      <c r="A124" s="30" t="s">
        <v>163</v>
      </c>
    </row>
    <row r="125" spans="1:1" x14ac:dyDescent="0.25">
      <c r="A125" s="30" t="s">
        <v>164</v>
      </c>
    </row>
    <row r="126" spans="1:1" x14ac:dyDescent="0.25">
      <c r="A126" s="30" t="s">
        <v>165</v>
      </c>
    </row>
    <row r="127" spans="1:1" x14ac:dyDescent="0.25">
      <c r="A127" s="30" t="s">
        <v>166</v>
      </c>
    </row>
    <row r="128" spans="1:1" x14ac:dyDescent="0.25">
      <c r="A128" s="30" t="s">
        <v>167</v>
      </c>
    </row>
    <row r="129" spans="1:1" x14ac:dyDescent="0.25">
      <c r="A129" s="30" t="s">
        <v>168</v>
      </c>
    </row>
    <row r="130" spans="1:1" x14ac:dyDescent="0.25">
      <c r="A130" s="30" t="s">
        <v>169</v>
      </c>
    </row>
    <row r="131" spans="1:1" x14ac:dyDescent="0.25">
      <c r="A131" s="30" t="s">
        <v>170</v>
      </c>
    </row>
    <row r="132" spans="1:1" x14ac:dyDescent="0.25">
      <c r="A132" s="30" t="s">
        <v>171</v>
      </c>
    </row>
    <row r="133" spans="1:1" x14ac:dyDescent="0.25">
      <c r="A133" s="30" t="s">
        <v>172</v>
      </c>
    </row>
    <row r="134" spans="1:1" x14ac:dyDescent="0.25">
      <c r="A134" s="30" t="s">
        <v>173</v>
      </c>
    </row>
    <row r="135" spans="1:1" x14ac:dyDescent="0.25">
      <c r="A135" s="30" t="s">
        <v>174</v>
      </c>
    </row>
    <row r="136" spans="1:1" x14ac:dyDescent="0.25">
      <c r="A136" s="30" t="s">
        <v>175</v>
      </c>
    </row>
    <row r="137" spans="1:1" x14ac:dyDescent="0.25">
      <c r="A137" s="30" t="s">
        <v>176</v>
      </c>
    </row>
    <row r="138" spans="1:1" x14ac:dyDescent="0.25">
      <c r="A138" s="30" t="s">
        <v>177</v>
      </c>
    </row>
    <row r="139" spans="1:1" x14ac:dyDescent="0.25">
      <c r="A139" s="30" t="s">
        <v>178</v>
      </c>
    </row>
    <row r="140" spans="1:1" x14ac:dyDescent="0.25">
      <c r="A140" s="30" t="s">
        <v>179</v>
      </c>
    </row>
    <row r="141" spans="1:1" x14ac:dyDescent="0.25">
      <c r="A141" s="30" t="s">
        <v>180</v>
      </c>
    </row>
    <row r="142" spans="1:1" x14ac:dyDescent="0.25">
      <c r="A142" s="30" t="s">
        <v>181</v>
      </c>
    </row>
    <row r="143" spans="1:1" x14ac:dyDescent="0.25">
      <c r="A143" s="30" t="s">
        <v>182</v>
      </c>
    </row>
    <row r="144" spans="1:1" x14ac:dyDescent="0.25">
      <c r="A144" s="30" t="s">
        <v>183</v>
      </c>
    </row>
    <row r="145" spans="1:1" x14ac:dyDescent="0.25">
      <c r="A145" s="30" t="s">
        <v>184</v>
      </c>
    </row>
    <row r="146" spans="1:1" x14ac:dyDescent="0.25">
      <c r="A146" s="30" t="s">
        <v>185</v>
      </c>
    </row>
    <row r="147" spans="1:1" x14ac:dyDescent="0.25">
      <c r="A147" s="30" t="s">
        <v>186</v>
      </c>
    </row>
    <row r="148" spans="1:1" x14ac:dyDescent="0.25">
      <c r="A148" s="30" t="s">
        <v>187</v>
      </c>
    </row>
    <row r="149" spans="1:1" x14ac:dyDescent="0.25">
      <c r="A149" s="30" t="s">
        <v>188</v>
      </c>
    </row>
    <row r="150" spans="1:1" x14ac:dyDescent="0.25">
      <c r="A150" s="30" t="s">
        <v>189</v>
      </c>
    </row>
    <row r="151" spans="1:1" x14ac:dyDescent="0.25">
      <c r="A151" s="30" t="s">
        <v>190</v>
      </c>
    </row>
    <row r="152" spans="1:1" x14ac:dyDescent="0.25">
      <c r="A152" s="30" t="s">
        <v>191</v>
      </c>
    </row>
    <row r="153" spans="1:1" x14ac:dyDescent="0.25">
      <c r="A153" s="30" t="s">
        <v>192</v>
      </c>
    </row>
    <row r="154" spans="1:1" x14ac:dyDescent="0.25">
      <c r="A154" s="30" t="s">
        <v>193</v>
      </c>
    </row>
    <row r="155" spans="1:1" x14ac:dyDescent="0.25">
      <c r="A155" s="30" t="s">
        <v>194</v>
      </c>
    </row>
    <row r="156" spans="1:1" x14ac:dyDescent="0.25">
      <c r="A156" s="30" t="s">
        <v>195</v>
      </c>
    </row>
    <row r="157" spans="1:1" x14ac:dyDescent="0.25">
      <c r="A157" s="30" t="s">
        <v>196</v>
      </c>
    </row>
    <row r="158" spans="1:1" x14ac:dyDescent="0.25">
      <c r="A158" s="30" t="s">
        <v>197</v>
      </c>
    </row>
    <row r="159" spans="1:1" x14ac:dyDescent="0.25">
      <c r="A159" s="30" t="s">
        <v>198</v>
      </c>
    </row>
    <row r="160" spans="1:1" x14ac:dyDescent="0.25">
      <c r="A160" s="30" t="s">
        <v>199</v>
      </c>
    </row>
    <row r="161" spans="1:1" x14ac:dyDescent="0.25">
      <c r="A161" s="29" t="s">
        <v>200</v>
      </c>
    </row>
    <row r="164" spans="1:1" ht="16.5" x14ac:dyDescent="0.3">
      <c r="A164" s="34" t="s">
        <v>201</v>
      </c>
    </row>
    <row r="165" spans="1:1" x14ac:dyDescent="0.25">
      <c r="A165" s="29" t="s">
        <v>202</v>
      </c>
    </row>
    <row r="166" spans="1:1" x14ac:dyDescent="0.25">
      <c r="A166" s="30" t="s">
        <v>203</v>
      </c>
    </row>
    <row r="167" spans="1:1" x14ac:dyDescent="0.25">
      <c r="A167" s="30" t="s">
        <v>204</v>
      </c>
    </row>
    <row r="168" spans="1:1" x14ac:dyDescent="0.25">
      <c r="A168" s="30" t="s">
        <v>205</v>
      </c>
    </row>
    <row r="169" spans="1:1" x14ac:dyDescent="0.25">
      <c r="A169" s="30" t="s">
        <v>206</v>
      </c>
    </row>
    <row r="170" spans="1:1" x14ac:dyDescent="0.25">
      <c r="A170" s="30" t="s">
        <v>207</v>
      </c>
    </row>
    <row r="171" spans="1:1" x14ac:dyDescent="0.25">
      <c r="A171" s="30" t="s">
        <v>208</v>
      </c>
    </row>
    <row r="172" spans="1:1" x14ac:dyDescent="0.25">
      <c r="A172" s="30" t="s">
        <v>209</v>
      </c>
    </row>
    <row r="173" spans="1:1" x14ac:dyDescent="0.25">
      <c r="A173" s="29" t="s">
        <v>210</v>
      </c>
    </row>
    <row r="174" spans="1:1" x14ac:dyDescent="0.25">
      <c r="A174" s="30" t="s">
        <v>211</v>
      </c>
    </row>
    <row r="175" spans="1:1" x14ac:dyDescent="0.25">
      <c r="A175" s="30" t="s">
        <v>212</v>
      </c>
    </row>
    <row r="176" spans="1:1" x14ac:dyDescent="0.25">
      <c r="A176" s="30"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tabSelected="1" workbookViewId="0">
      <selection activeCell="I15" sqref="I15"/>
    </sheetView>
  </sheetViews>
  <sheetFormatPr baseColWidth="10" defaultColWidth="11.42578125" defaultRowHeight="15" x14ac:dyDescent="0.25"/>
  <cols>
    <col min="16" max="16" width="27" customWidth="1"/>
    <col min="17" max="17" width="11.5703125" customWidth="1"/>
    <col min="18" max="18" width="15" customWidth="1"/>
    <col min="28" max="35" width="0" hidden="1" customWidth="1"/>
  </cols>
  <sheetData>
    <row r="1" spans="1:27" ht="37.5" x14ac:dyDescent="0.25">
      <c r="A1" s="1"/>
      <c r="B1" s="1"/>
      <c r="C1" s="1"/>
      <c r="D1" s="194" t="s">
        <v>0</v>
      </c>
      <c r="E1" s="194"/>
      <c r="F1" s="194"/>
      <c r="G1" s="194"/>
      <c r="H1" s="194"/>
      <c r="I1" s="194"/>
      <c r="J1" s="194"/>
      <c r="K1" s="194"/>
      <c r="L1" s="194"/>
      <c r="M1" s="194"/>
      <c r="N1" s="194"/>
      <c r="O1" s="194"/>
      <c r="P1" s="194"/>
      <c r="Q1" s="194"/>
      <c r="R1" s="194"/>
      <c r="S1" s="194"/>
      <c r="T1" s="194"/>
      <c r="U1" s="194"/>
      <c r="V1" s="194"/>
      <c r="W1" s="195" t="s">
        <v>1</v>
      </c>
      <c r="X1" s="195"/>
      <c r="Y1" s="195"/>
      <c r="Z1" s="56"/>
      <c r="AA1" s="56"/>
    </row>
    <row r="2" spans="1:27" ht="33.75" x14ac:dyDescent="0.5">
      <c r="A2" s="1"/>
      <c r="B2" s="1"/>
      <c r="C2" s="1"/>
      <c r="D2" s="196" t="s">
        <v>2</v>
      </c>
      <c r="E2" s="196"/>
      <c r="F2" s="196"/>
      <c r="G2" s="196"/>
      <c r="H2" s="196"/>
      <c r="I2" s="196"/>
      <c r="J2" s="196"/>
      <c r="K2" s="196"/>
      <c r="L2" s="196"/>
      <c r="M2" s="196"/>
      <c r="N2" s="196"/>
      <c r="O2" s="196"/>
      <c r="P2" s="196"/>
      <c r="Q2" s="196"/>
      <c r="R2" s="196"/>
      <c r="S2" s="196"/>
      <c r="T2" s="196"/>
      <c r="U2" s="196"/>
      <c r="V2" s="196"/>
      <c r="W2" s="2"/>
      <c r="X2" s="2"/>
      <c r="Y2" s="2"/>
      <c r="Z2" s="56"/>
      <c r="AA2" s="56"/>
    </row>
    <row r="3" spans="1:27" ht="21" x14ac:dyDescent="0.35">
      <c r="A3" s="1"/>
      <c r="B3" s="1"/>
      <c r="C3" s="1"/>
      <c r="D3" s="197" t="s">
        <v>367</v>
      </c>
      <c r="E3" s="197"/>
      <c r="F3" s="197"/>
      <c r="G3" s="197"/>
      <c r="H3" s="197"/>
      <c r="I3" s="197"/>
      <c r="J3" s="197"/>
      <c r="K3" s="197"/>
      <c r="L3" s="197"/>
      <c r="M3" s="197"/>
      <c r="N3" s="197"/>
      <c r="O3" s="197"/>
      <c r="P3" s="197"/>
      <c r="Q3" s="197"/>
      <c r="R3" s="197"/>
      <c r="S3" s="197"/>
      <c r="T3" s="197"/>
      <c r="U3" s="197"/>
      <c r="V3" s="197"/>
      <c r="W3" s="1"/>
      <c r="X3" s="1"/>
      <c r="Y3" s="1"/>
      <c r="Z3" s="56"/>
      <c r="AA3" s="56"/>
    </row>
    <row r="4" spans="1:27" ht="15.75" x14ac:dyDescent="0.25">
      <c r="A4" s="1"/>
      <c r="B4" s="1"/>
      <c r="C4" s="1"/>
      <c r="D4" s="1"/>
      <c r="E4" s="1"/>
      <c r="F4" s="1"/>
      <c r="G4" s="3" t="s">
        <v>3</v>
      </c>
      <c r="H4" s="3"/>
      <c r="I4" s="3"/>
      <c r="J4" s="3"/>
      <c r="K4" s="3"/>
      <c r="L4" s="3"/>
      <c r="M4" s="3"/>
      <c r="N4" s="3"/>
      <c r="O4" s="3"/>
      <c r="P4" s="3"/>
      <c r="Q4" s="3"/>
      <c r="R4" s="3"/>
      <c r="S4" s="3"/>
      <c r="T4" s="3"/>
      <c r="U4" s="3"/>
      <c r="V4" s="3"/>
      <c r="W4" s="3"/>
      <c r="X4" s="3"/>
      <c r="Y4" s="3"/>
      <c r="Z4" s="56"/>
      <c r="AA4" s="56"/>
    </row>
    <row r="5" spans="1:27" x14ac:dyDescent="0.25">
      <c r="A5" s="1"/>
      <c r="B5" s="1"/>
      <c r="C5" s="1"/>
      <c r="D5" s="1"/>
      <c r="E5" s="1"/>
      <c r="F5" s="1"/>
      <c r="G5" s="1"/>
      <c r="H5" s="1"/>
      <c r="I5" s="1"/>
      <c r="J5" s="1"/>
      <c r="K5" s="1"/>
      <c r="L5" s="1"/>
      <c r="M5" s="1"/>
      <c r="N5" s="1"/>
      <c r="O5" s="1"/>
      <c r="P5" s="1"/>
      <c r="Q5" s="1"/>
      <c r="R5" s="1"/>
      <c r="S5" s="1"/>
      <c r="T5" s="1"/>
      <c r="U5" s="1"/>
      <c r="V5" s="1"/>
      <c r="W5" s="1"/>
      <c r="X5" s="1"/>
      <c r="Y5" s="1"/>
      <c r="Z5" s="56"/>
      <c r="AA5" s="56"/>
    </row>
    <row r="6" spans="1:27" ht="90" x14ac:dyDescent="0.25">
      <c r="A6" s="4" t="s">
        <v>4</v>
      </c>
      <c r="B6" s="4" t="s">
        <v>5</v>
      </c>
      <c r="C6" s="5" t="s">
        <v>6</v>
      </c>
      <c r="D6" s="5" t="s">
        <v>7</v>
      </c>
      <c r="E6" s="6" t="s">
        <v>8</v>
      </c>
      <c r="F6" s="6" t="s">
        <v>9</v>
      </c>
      <c r="G6" s="7" t="s">
        <v>10</v>
      </c>
      <c r="H6" s="7" t="s">
        <v>9</v>
      </c>
      <c r="I6" s="8" t="s">
        <v>11</v>
      </c>
      <c r="J6" s="9" t="s">
        <v>12</v>
      </c>
      <c r="K6" s="10" t="s">
        <v>13</v>
      </c>
      <c r="L6" s="10" t="s">
        <v>14</v>
      </c>
      <c r="M6" s="10" t="s">
        <v>15</v>
      </c>
      <c r="N6" s="10" t="s">
        <v>16</v>
      </c>
      <c r="O6" s="10" t="s">
        <v>17</v>
      </c>
      <c r="P6" s="45" t="s">
        <v>237</v>
      </c>
      <c r="Q6" s="11" t="s">
        <v>18</v>
      </c>
      <c r="R6" s="11" t="s">
        <v>19</v>
      </c>
      <c r="S6" s="11" t="s">
        <v>20</v>
      </c>
      <c r="T6" s="11" t="s">
        <v>21</v>
      </c>
      <c r="U6" s="11" t="s">
        <v>22</v>
      </c>
      <c r="V6" s="11" t="s">
        <v>23</v>
      </c>
      <c r="W6" s="11" t="s">
        <v>24</v>
      </c>
      <c r="X6" s="12" t="s">
        <v>25</v>
      </c>
      <c r="Y6" s="13" t="s">
        <v>26</v>
      </c>
      <c r="Z6" s="56"/>
      <c r="AA6" s="56"/>
    </row>
    <row r="7" spans="1:27" ht="84" x14ac:dyDescent="0.25">
      <c r="A7" s="14" t="s">
        <v>27</v>
      </c>
      <c r="B7" s="15" t="s">
        <v>28</v>
      </c>
      <c r="C7" s="14">
        <v>31120</v>
      </c>
      <c r="D7" s="48" t="s">
        <v>29</v>
      </c>
      <c r="E7" s="49" t="s">
        <v>30</v>
      </c>
      <c r="F7" s="48" t="s">
        <v>31</v>
      </c>
      <c r="G7" s="49" t="s">
        <v>32</v>
      </c>
      <c r="H7" s="48" t="s">
        <v>322</v>
      </c>
      <c r="I7" s="50">
        <v>1100120</v>
      </c>
      <c r="J7" s="50" t="s">
        <v>33</v>
      </c>
      <c r="K7" s="119">
        <v>162433</v>
      </c>
      <c r="L7" s="119">
        <v>247771.28</v>
      </c>
      <c r="M7" s="120">
        <v>0</v>
      </c>
      <c r="N7" s="119">
        <v>243386.53</v>
      </c>
      <c r="O7" s="119">
        <v>243386.53</v>
      </c>
      <c r="P7" s="147" t="s">
        <v>271</v>
      </c>
      <c r="Q7" s="55" t="s">
        <v>286</v>
      </c>
      <c r="R7" s="52" t="s">
        <v>34</v>
      </c>
      <c r="S7" s="154" t="s">
        <v>298</v>
      </c>
      <c r="T7" s="35" t="s">
        <v>221</v>
      </c>
      <c r="U7" s="35" t="s">
        <v>221</v>
      </c>
      <c r="V7" s="158">
        <v>70.866141732283467</v>
      </c>
      <c r="W7" s="158">
        <v>70.866141732283467</v>
      </c>
      <c r="X7" s="54" t="s">
        <v>244</v>
      </c>
      <c r="Y7" s="54" t="s">
        <v>245</v>
      </c>
      <c r="Z7" s="56"/>
      <c r="AA7" s="56"/>
    </row>
    <row r="8" spans="1:27" ht="56.25" x14ac:dyDescent="0.25">
      <c r="A8" s="14" t="s">
        <v>27</v>
      </c>
      <c r="B8" s="15" t="s">
        <v>28</v>
      </c>
      <c r="C8" s="14">
        <v>31120</v>
      </c>
      <c r="D8" s="48" t="s">
        <v>29</v>
      </c>
      <c r="E8" s="49" t="s">
        <v>30</v>
      </c>
      <c r="F8" s="48" t="s">
        <v>31</v>
      </c>
      <c r="G8" s="49" t="s">
        <v>32</v>
      </c>
      <c r="H8" s="48" t="s">
        <v>322</v>
      </c>
      <c r="I8" s="51">
        <v>1100120</v>
      </c>
      <c r="J8" s="51" t="s">
        <v>33</v>
      </c>
      <c r="K8" s="119">
        <v>162433</v>
      </c>
      <c r="L8" s="119">
        <v>247771.28</v>
      </c>
      <c r="M8" s="120">
        <v>0</v>
      </c>
      <c r="N8" s="119">
        <v>243386.53</v>
      </c>
      <c r="O8" s="119">
        <v>243386.53</v>
      </c>
      <c r="P8" s="55" t="s">
        <v>272</v>
      </c>
      <c r="Q8" s="55" t="s">
        <v>287</v>
      </c>
      <c r="R8" s="49" t="s">
        <v>35</v>
      </c>
      <c r="S8" s="155" t="s">
        <v>299</v>
      </c>
      <c r="T8" s="36" t="s">
        <v>222</v>
      </c>
      <c r="U8" s="36" t="s">
        <v>222</v>
      </c>
      <c r="V8" s="159">
        <v>78.125</v>
      </c>
      <c r="W8" s="159">
        <v>78.125</v>
      </c>
      <c r="X8" s="54" t="s">
        <v>244</v>
      </c>
      <c r="Y8" s="54" t="s">
        <v>245</v>
      </c>
      <c r="Z8" s="56"/>
      <c r="AA8" s="56"/>
    </row>
    <row r="9" spans="1:27" ht="60" x14ac:dyDescent="0.25">
      <c r="A9" s="41" t="s">
        <v>27</v>
      </c>
      <c r="B9" s="57" t="s">
        <v>28</v>
      </c>
      <c r="C9" s="41">
        <v>31120</v>
      </c>
      <c r="D9" s="57" t="s">
        <v>29</v>
      </c>
      <c r="E9" s="41" t="s">
        <v>30</v>
      </c>
      <c r="F9" s="57" t="s">
        <v>31</v>
      </c>
      <c r="G9" s="41" t="s">
        <v>32</v>
      </c>
      <c r="H9" s="57" t="s">
        <v>322</v>
      </c>
      <c r="I9" s="39">
        <v>1100120</v>
      </c>
      <c r="J9" s="40" t="s">
        <v>33</v>
      </c>
      <c r="K9" s="121">
        <v>24670</v>
      </c>
      <c r="L9" s="121">
        <v>40574.519999999997</v>
      </c>
      <c r="M9" s="121">
        <v>0</v>
      </c>
      <c r="N9" s="121">
        <v>35404.81</v>
      </c>
      <c r="O9" s="121">
        <v>35404.81</v>
      </c>
      <c r="P9" s="148" t="s">
        <v>273</v>
      </c>
      <c r="Q9" s="153" t="s">
        <v>288</v>
      </c>
      <c r="R9" s="37" t="s">
        <v>36</v>
      </c>
      <c r="S9" s="156" t="s">
        <v>300</v>
      </c>
      <c r="T9" s="153" t="s">
        <v>313</v>
      </c>
      <c r="U9" s="153" t="s">
        <v>313</v>
      </c>
      <c r="V9" s="159">
        <v>85.714285714285708</v>
      </c>
      <c r="W9" s="159">
        <v>85.714285714285708</v>
      </c>
      <c r="X9" s="58" t="s">
        <v>244</v>
      </c>
      <c r="Y9" s="58" t="s">
        <v>245</v>
      </c>
      <c r="Z9" s="56"/>
      <c r="AA9" s="56"/>
    </row>
    <row r="10" spans="1:27" s="64" customFormat="1" ht="120" x14ac:dyDescent="0.25">
      <c r="A10" s="61" t="s">
        <v>27</v>
      </c>
      <c r="B10" s="62" t="s">
        <v>28</v>
      </c>
      <c r="C10" s="61">
        <v>31120</v>
      </c>
      <c r="D10" s="62" t="s">
        <v>29</v>
      </c>
      <c r="E10" s="61" t="s">
        <v>30</v>
      </c>
      <c r="F10" s="62" t="s">
        <v>31</v>
      </c>
      <c r="G10" s="61" t="s">
        <v>32</v>
      </c>
      <c r="H10" s="62" t="s">
        <v>322</v>
      </c>
      <c r="I10" s="61">
        <v>2121</v>
      </c>
      <c r="J10" s="62" t="s">
        <v>246</v>
      </c>
      <c r="K10" s="122">
        <v>370</v>
      </c>
      <c r="L10" s="122">
        <v>370</v>
      </c>
      <c r="M10" s="122">
        <v>0</v>
      </c>
      <c r="N10" s="122">
        <v>193</v>
      </c>
      <c r="O10" s="122">
        <v>193</v>
      </c>
      <c r="P10" s="149" t="s">
        <v>274</v>
      </c>
      <c r="Q10" s="149" t="s">
        <v>289</v>
      </c>
      <c r="R10" s="61" t="s">
        <v>37</v>
      </c>
      <c r="S10" s="155" t="s">
        <v>301</v>
      </c>
      <c r="T10" s="149" t="s">
        <v>314</v>
      </c>
      <c r="U10" s="149" t="s">
        <v>314</v>
      </c>
      <c r="V10" s="160">
        <v>75</v>
      </c>
      <c r="W10" s="160">
        <v>75</v>
      </c>
      <c r="X10" s="63" t="s">
        <v>244</v>
      </c>
      <c r="Y10" s="63" t="s">
        <v>245</v>
      </c>
      <c r="Z10" s="56"/>
      <c r="AA10" s="56"/>
    </row>
    <row r="11" spans="1:27" s="64" customFormat="1" ht="72" x14ac:dyDescent="0.25">
      <c r="A11" s="61" t="s">
        <v>27</v>
      </c>
      <c r="B11" s="62" t="s">
        <v>28</v>
      </c>
      <c r="C11" s="61">
        <v>31120</v>
      </c>
      <c r="D11" s="62" t="s">
        <v>29</v>
      </c>
      <c r="E11" s="61" t="s">
        <v>30</v>
      </c>
      <c r="F11" s="62" t="s">
        <v>31</v>
      </c>
      <c r="G11" s="61" t="s">
        <v>32</v>
      </c>
      <c r="H11" s="62" t="s">
        <v>322</v>
      </c>
      <c r="I11" s="61">
        <v>4411</v>
      </c>
      <c r="J11" s="65" t="s">
        <v>247</v>
      </c>
      <c r="K11" s="122">
        <v>20060</v>
      </c>
      <c r="L11" s="122">
        <v>35964.519999999997</v>
      </c>
      <c r="M11" s="122">
        <v>0</v>
      </c>
      <c r="N11" s="122">
        <v>34825.81</v>
      </c>
      <c r="O11" s="122">
        <v>34825.81</v>
      </c>
      <c r="P11" s="149" t="s">
        <v>275</v>
      </c>
      <c r="Q11" s="149" t="s">
        <v>290</v>
      </c>
      <c r="R11" s="61" t="s">
        <v>37</v>
      </c>
      <c r="S11" s="156" t="s">
        <v>302</v>
      </c>
      <c r="T11" s="149" t="s">
        <v>315</v>
      </c>
      <c r="U11" s="149" t="s">
        <v>315</v>
      </c>
      <c r="V11" s="160">
        <v>60</v>
      </c>
      <c r="W11" s="160">
        <v>60</v>
      </c>
      <c r="X11" s="63" t="s">
        <v>244</v>
      </c>
      <c r="Y11" s="63" t="s">
        <v>245</v>
      </c>
      <c r="Z11" s="56"/>
      <c r="AA11" s="56"/>
    </row>
    <row r="12" spans="1:27" s="69" customFormat="1" ht="72" x14ac:dyDescent="0.25">
      <c r="A12" s="66" t="s">
        <v>27</v>
      </c>
      <c r="B12" s="67" t="s">
        <v>28</v>
      </c>
      <c r="C12" s="66">
        <v>31120</v>
      </c>
      <c r="D12" s="67" t="s">
        <v>29</v>
      </c>
      <c r="E12" s="66" t="s">
        <v>30</v>
      </c>
      <c r="F12" s="67" t="s">
        <v>31</v>
      </c>
      <c r="G12" s="66" t="s">
        <v>32</v>
      </c>
      <c r="H12" s="67" t="s">
        <v>322</v>
      </c>
      <c r="I12" s="66">
        <v>3821</v>
      </c>
      <c r="J12" s="67" t="s">
        <v>248</v>
      </c>
      <c r="K12" s="123">
        <v>1750</v>
      </c>
      <c r="L12" s="123">
        <v>1750</v>
      </c>
      <c r="M12" s="123">
        <v>0</v>
      </c>
      <c r="N12" s="123">
        <v>0</v>
      </c>
      <c r="O12" s="123">
        <v>0</v>
      </c>
      <c r="P12" s="150" t="s">
        <v>276</v>
      </c>
      <c r="Q12" s="149" t="s">
        <v>215</v>
      </c>
      <c r="R12" s="66" t="s">
        <v>38</v>
      </c>
      <c r="S12" s="156" t="s">
        <v>303</v>
      </c>
      <c r="T12" s="149" t="s">
        <v>316</v>
      </c>
      <c r="U12" s="149" t="s">
        <v>316</v>
      </c>
      <c r="V12" s="160">
        <v>0</v>
      </c>
      <c r="W12" s="160">
        <v>0</v>
      </c>
      <c r="X12" s="68" t="s">
        <v>244</v>
      </c>
      <c r="Y12" s="68" t="s">
        <v>245</v>
      </c>
      <c r="Z12" s="56"/>
      <c r="AA12" s="56"/>
    </row>
    <row r="13" spans="1:27" s="69" customFormat="1" ht="144" x14ac:dyDescent="0.25">
      <c r="A13" s="66" t="s">
        <v>27</v>
      </c>
      <c r="B13" s="67" t="s">
        <v>28</v>
      </c>
      <c r="C13" s="66">
        <v>31120</v>
      </c>
      <c r="D13" s="67" t="s">
        <v>29</v>
      </c>
      <c r="E13" s="66" t="s">
        <v>30</v>
      </c>
      <c r="F13" s="67" t="s">
        <v>31</v>
      </c>
      <c r="G13" s="66" t="s">
        <v>32</v>
      </c>
      <c r="H13" s="67" t="s">
        <v>322</v>
      </c>
      <c r="I13" s="66">
        <v>2121</v>
      </c>
      <c r="J13" s="67" t="s">
        <v>246</v>
      </c>
      <c r="K13" s="123">
        <v>370</v>
      </c>
      <c r="L13" s="123">
        <v>370</v>
      </c>
      <c r="M13" s="123">
        <v>0</v>
      </c>
      <c r="N13" s="123">
        <v>193</v>
      </c>
      <c r="O13" s="123">
        <v>193</v>
      </c>
      <c r="P13" s="151" t="s">
        <v>277</v>
      </c>
      <c r="Q13" s="152" t="s">
        <v>291</v>
      </c>
      <c r="R13" s="66" t="s">
        <v>38</v>
      </c>
      <c r="S13" s="156" t="s">
        <v>304</v>
      </c>
      <c r="T13" s="149" t="s">
        <v>223</v>
      </c>
      <c r="U13" s="149" t="s">
        <v>223</v>
      </c>
      <c r="V13" s="159">
        <v>85.714285714285708</v>
      </c>
      <c r="W13" s="159">
        <v>85.714285714285708</v>
      </c>
      <c r="X13" s="68" t="s">
        <v>244</v>
      </c>
      <c r="Y13" s="68" t="s">
        <v>245</v>
      </c>
      <c r="Z13" s="56"/>
      <c r="AA13" s="56"/>
    </row>
    <row r="14" spans="1:27" s="73" customFormat="1" ht="120" x14ac:dyDescent="0.25">
      <c r="A14" s="70" t="s">
        <v>27</v>
      </c>
      <c r="B14" s="71" t="s">
        <v>28</v>
      </c>
      <c r="C14" s="70">
        <v>31120</v>
      </c>
      <c r="D14" s="71" t="s">
        <v>29</v>
      </c>
      <c r="E14" s="70" t="s">
        <v>30</v>
      </c>
      <c r="F14" s="71" t="s">
        <v>31</v>
      </c>
      <c r="G14" s="70" t="s">
        <v>32</v>
      </c>
      <c r="H14" s="71" t="s">
        <v>322</v>
      </c>
      <c r="I14" s="70">
        <v>3821</v>
      </c>
      <c r="J14" s="71" t="s">
        <v>248</v>
      </c>
      <c r="K14" s="124">
        <v>1750</v>
      </c>
      <c r="L14" s="124">
        <v>1750</v>
      </c>
      <c r="M14" s="124">
        <v>0</v>
      </c>
      <c r="N14" s="124">
        <v>0</v>
      </c>
      <c r="O14" s="124">
        <v>0</v>
      </c>
      <c r="P14" s="150" t="s">
        <v>278</v>
      </c>
      <c r="Q14" s="149" t="s">
        <v>292</v>
      </c>
      <c r="R14" s="70" t="s">
        <v>39</v>
      </c>
      <c r="S14" s="155" t="s">
        <v>305</v>
      </c>
      <c r="T14" s="149" t="s">
        <v>224</v>
      </c>
      <c r="U14" s="149" t="s">
        <v>224</v>
      </c>
      <c r="V14" s="159">
        <v>89.285714285714292</v>
      </c>
      <c r="W14" s="159">
        <v>89.285714285714292</v>
      </c>
      <c r="X14" s="72" t="s">
        <v>244</v>
      </c>
      <c r="Y14" s="72" t="s">
        <v>245</v>
      </c>
      <c r="Z14" s="56"/>
      <c r="AA14" s="56"/>
    </row>
    <row r="15" spans="1:27" s="73" customFormat="1" ht="72" x14ac:dyDescent="0.25">
      <c r="A15" s="70" t="s">
        <v>27</v>
      </c>
      <c r="B15" s="71" t="s">
        <v>28</v>
      </c>
      <c r="C15" s="70">
        <v>31120</v>
      </c>
      <c r="D15" s="71" t="s">
        <v>29</v>
      </c>
      <c r="E15" s="70" t="s">
        <v>30</v>
      </c>
      <c r="F15" s="71" t="s">
        <v>31</v>
      </c>
      <c r="G15" s="70" t="s">
        <v>32</v>
      </c>
      <c r="H15" s="71" t="s">
        <v>322</v>
      </c>
      <c r="I15" s="70">
        <v>2121</v>
      </c>
      <c r="J15" s="71" t="s">
        <v>246</v>
      </c>
      <c r="K15" s="124">
        <v>370</v>
      </c>
      <c r="L15" s="124">
        <v>370</v>
      </c>
      <c r="M15" s="124">
        <v>0</v>
      </c>
      <c r="N15" s="124">
        <v>193</v>
      </c>
      <c r="O15" s="124">
        <v>193</v>
      </c>
      <c r="P15" s="149" t="s">
        <v>279</v>
      </c>
      <c r="Q15" s="149" t="s">
        <v>293</v>
      </c>
      <c r="R15" s="70" t="s">
        <v>39</v>
      </c>
      <c r="S15" s="155" t="s">
        <v>306</v>
      </c>
      <c r="T15" s="149" t="s">
        <v>317</v>
      </c>
      <c r="U15" s="149" t="s">
        <v>317</v>
      </c>
      <c r="V15" s="159">
        <v>66.666666666666657</v>
      </c>
      <c r="W15" s="159">
        <v>66.666666666666657</v>
      </c>
      <c r="X15" s="72" t="s">
        <v>244</v>
      </c>
      <c r="Y15" s="72" t="s">
        <v>245</v>
      </c>
      <c r="Z15" s="56"/>
      <c r="AA15" s="56"/>
    </row>
    <row r="16" spans="1:27" ht="144" x14ac:dyDescent="0.25">
      <c r="A16" s="43" t="s">
        <v>27</v>
      </c>
      <c r="B16" s="59" t="s">
        <v>28</v>
      </c>
      <c r="C16" s="43">
        <v>31120</v>
      </c>
      <c r="D16" s="59" t="s">
        <v>29</v>
      </c>
      <c r="E16" s="43" t="s">
        <v>30</v>
      </c>
      <c r="F16" s="59" t="s">
        <v>31</v>
      </c>
      <c r="G16" s="43" t="s">
        <v>32</v>
      </c>
      <c r="H16" s="59" t="s">
        <v>322</v>
      </c>
      <c r="I16" s="42"/>
      <c r="J16" s="42"/>
      <c r="K16" s="125">
        <v>94898.8</v>
      </c>
      <c r="L16" s="125">
        <v>130898.8</v>
      </c>
      <c r="M16" s="125">
        <v>0</v>
      </c>
      <c r="N16" s="125">
        <v>125799.34</v>
      </c>
      <c r="O16" s="125">
        <v>125799.34</v>
      </c>
      <c r="P16" s="150" t="s">
        <v>280</v>
      </c>
      <c r="Q16" s="149" t="s">
        <v>294</v>
      </c>
      <c r="R16" s="44" t="s">
        <v>40</v>
      </c>
      <c r="S16" s="156" t="s">
        <v>307</v>
      </c>
      <c r="T16" s="149" t="s">
        <v>318</v>
      </c>
      <c r="U16" s="149" t="s">
        <v>318</v>
      </c>
      <c r="V16" s="160">
        <v>0</v>
      </c>
      <c r="W16" s="160">
        <v>0</v>
      </c>
      <c r="X16" s="60" t="s">
        <v>244</v>
      </c>
      <c r="Y16" s="60" t="s">
        <v>245</v>
      </c>
      <c r="Z16" s="56"/>
      <c r="AA16" s="56"/>
    </row>
    <row r="17" spans="1:27" s="87" customFormat="1" ht="101.25" x14ac:dyDescent="0.25">
      <c r="A17" s="84" t="s">
        <v>27</v>
      </c>
      <c r="B17" s="85" t="s">
        <v>28</v>
      </c>
      <c r="C17" s="84">
        <v>31120</v>
      </c>
      <c r="D17" s="85" t="s">
        <v>29</v>
      </c>
      <c r="E17" s="84" t="s">
        <v>30</v>
      </c>
      <c r="F17" s="85" t="s">
        <v>31</v>
      </c>
      <c r="G17" s="84" t="s">
        <v>32</v>
      </c>
      <c r="H17" s="85" t="s">
        <v>322</v>
      </c>
      <c r="I17" s="84">
        <v>3821</v>
      </c>
      <c r="J17" s="85" t="s">
        <v>248</v>
      </c>
      <c r="K17" s="126">
        <v>1750</v>
      </c>
      <c r="L17" s="126">
        <v>1750</v>
      </c>
      <c r="M17" s="126">
        <v>0</v>
      </c>
      <c r="N17" s="126">
        <v>0</v>
      </c>
      <c r="O17" s="126">
        <v>0</v>
      </c>
      <c r="P17" s="152" t="s">
        <v>281</v>
      </c>
      <c r="Q17" s="149" t="s">
        <v>295</v>
      </c>
      <c r="R17" s="84" t="s">
        <v>37</v>
      </c>
      <c r="S17" s="155" t="s">
        <v>308</v>
      </c>
      <c r="T17" s="149" t="s">
        <v>226</v>
      </c>
      <c r="U17" s="149" t="s">
        <v>226</v>
      </c>
      <c r="V17" s="160">
        <v>55.000000000000007</v>
      </c>
      <c r="W17" s="160">
        <v>55.000000000000007</v>
      </c>
      <c r="X17" s="86" t="s">
        <v>244</v>
      </c>
      <c r="Y17" s="86" t="s">
        <v>245</v>
      </c>
      <c r="Z17" s="56"/>
      <c r="AA17" s="56"/>
    </row>
    <row r="18" spans="1:27" s="87" customFormat="1" ht="60" x14ac:dyDescent="0.25">
      <c r="A18" s="84" t="s">
        <v>27</v>
      </c>
      <c r="B18" s="85" t="s">
        <v>28</v>
      </c>
      <c r="C18" s="84">
        <v>31120</v>
      </c>
      <c r="D18" s="85" t="s">
        <v>29</v>
      </c>
      <c r="E18" s="84" t="s">
        <v>30</v>
      </c>
      <c r="F18" s="85" t="s">
        <v>31</v>
      </c>
      <c r="G18" s="84" t="s">
        <v>32</v>
      </c>
      <c r="H18" s="85" t="s">
        <v>322</v>
      </c>
      <c r="I18" s="84">
        <v>2121</v>
      </c>
      <c r="J18" s="85" t="s">
        <v>246</v>
      </c>
      <c r="K18" s="126">
        <v>370</v>
      </c>
      <c r="L18" s="126">
        <v>370</v>
      </c>
      <c r="M18" s="126">
        <v>0</v>
      </c>
      <c r="N18" s="126">
        <v>193</v>
      </c>
      <c r="O18" s="126">
        <v>193</v>
      </c>
      <c r="P18" s="151" t="s">
        <v>282</v>
      </c>
      <c r="Q18" s="149" t="s">
        <v>217</v>
      </c>
      <c r="R18" s="84" t="s">
        <v>37</v>
      </c>
      <c r="S18" s="156" t="s">
        <v>309</v>
      </c>
      <c r="T18" s="149" t="s">
        <v>319</v>
      </c>
      <c r="U18" s="149" t="s">
        <v>319</v>
      </c>
      <c r="V18" s="159">
        <v>66.371681415929203</v>
      </c>
      <c r="W18" s="159">
        <v>66.371681415929203</v>
      </c>
      <c r="X18" s="86" t="s">
        <v>244</v>
      </c>
      <c r="Y18" s="86" t="s">
        <v>245</v>
      </c>
      <c r="Z18" s="56"/>
      <c r="AA18" s="56"/>
    </row>
    <row r="19" spans="1:27" s="77" customFormat="1" ht="108" x14ac:dyDescent="0.25">
      <c r="A19" s="74" t="s">
        <v>27</v>
      </c>
      <c r="B19" s="75" t="s">
        <v>28</v>
      </c>
      <c r="C19" s="74">
        <v>31120</v>
      </c>
      <c r="D19" s="75" t="s">
        <v>29</v>
      </c>
      <c r="E19" s="74" t="s">
        <v>30</v>
      </c>
      <c r="F19" s="75" t="s">
        <v>31</v>
      </c>
      <c r="G19" s="74" t="s">
        <v>32</v>
      </c>
      <c r="H19" s="75" t="s">
        <v>322</v>
      </c>
      <c r="I19" s="74">
        <v>2121</v>
      </c>
      <c r="J19" s="75" t="s">
        <v>246</v>
      </c>
      <c r="K19" s="127">
        <v>370</v>
      </c>
      <c r="L19" s="127">
        <v>370</v>
      </c>
      <c r="M19" s="127">
        <v>0</v>
      </c>
      <c r="N19" s="127">
        <v>193</v>
      </c>
      <c r="O19" s="127">
        <v>193</v>
      </c>
      <c r="P19" s="149" t="s">
        <v>283</v>
      </c>
      <c r="Q19" s="149" t="s">
        <v>296</v>
      </c>
      <c r="R19" s="74" t="s">
        <v>38</v>
      </c>
      <c r="S19" s="155" t="s">
        <v>310</v>
      </c>
      <c r="T19" s="149" t="s">
        <v>320</v>
      </c>
      <c r="U19" s="149" t="s">
        <v>320</v>
      </c>
      <c r="V19" s="160">
        <v>25</v>
      </c>
      <c r="W19" s="160">
        <v>25</v>
      </c>
      <c r="X19" s="76" t="s">
        <v>244</v>
      </c>
      <c r="Y19" s="76" t="s">
        <v>245</v>
      </c>
      <c r="Z19" s="56"/>
      <c r="AA19" s="56"/>
    </row>
    <row r="20" spans="1:27" s="77" customFormat="1" ht="108" x14ac:dyDescent="0.25">
      <c r="A20" s="74" t="s">
        <v>27</v>
      </c>
      <c r="B20" s="75" t="s">
        <v>28</v>
      </c>
      <c r="C20" s="74">
        <v>31120</v>
      </c>
      <c r="D20" s="75" t="s">
        <v>29</v>
      </c>
      <c r="E20" s="74" t="s">
        <v>30</v>
      </c>
      <c r="F20" s="75" t="s">
        <v>31</v>
      </c>
      <c r="G20" s="74" t="s">
        <v>32</v>
      </c>
      <c r="H20" s="75" t="s">
        <v>322</v>
      </c>
      <c r="I20" s="75">
        <v>2111</v>
      </c>
      <c r="J20" s="75" t="s">
        <v>249</v>
      </c>
      <c r="K20" s="127">
        <v>1032.9000000000001</v>
      </c>
      <c r="L20" s="127">
        <v>1032.9000000000001</v>
      </c>
      <c r="M20" s="127">
        <v>0</v>
      </c>
      <c r="N20" s="127">
        <v>587.16999999999996</v>
      </c>
      <c r="O20" s="127">
        <v>587.16999999999996</v>
      </c>
      <c r="P20" s="149" t="s">
        <v>284</v>
      </c>
      <c r="Q20" s="149" t="s">
        <v>219</v>
      </c>
      <c r="R20" s="74" t="s">
        <v>38</v>
      </c>
      <c r="S20" s="156" t="s">
        <v>311</v>
      </c>
      <c r="T20" s="149" t="s">
        <v>229</v>
      </c>
      <c r="U20" s="149" t="s">
        <v>229</v>
      </c>
      <c r="V20" s="160" t="e">
        <v>#DIV/0!</v>
      </c>
      <c r="W20" s="160" t="e">
        <v>#DIV/0!</v>
      </c>
      <c r="X20" s="76" t="s">
        <v>244</v>
      </c>
      <c r="Y20" s="76" t="s">
        <v>245</v>
      </c>
      <c r="Z20" s="56"/>
      <c r="AA20" s="56"/>
    </row>
    <row r="21" spans="1:27" s="83" customFormat="1" ht="132" x14ac:dyDescent="0.25">
      <c r="A21" s="79" t="s">
        <v>27</v>
      </c>
      <c r="B21" s="78" t="s">
        <v>28</v>
      </c>
      <c r="C21" s="79">
        <v>31120</v>
      </c>
      <c r="D21" s="78" t="s">
        <v>29</v>
      </c>
      <c r="E21" s="79" t="s">
        <v>30</v>
      </c>
      <c r="F21" s="78" t="s">
        <v>31</v>
      </c>
      <c r="G21" s="79" t="s">
        <v>32</v>
      </c>
      <c r="H21" s="78" t="s">
        <v>322</v>
      </c>
      <c r="I21" s="79">
        <v>3821</v>
      </c>
      <c r="J21" s="78" t="s">
        <v>248</v>
      </c>
      <c r="K21" s="128">
        <v>1750</v>
      </c>
      <c r="L21" s="128">
        <v>1750</v>
      </c>
      <c r="M21" s="128">
        <v>0</v>
      </c>
      <c r="N21" s="128">
        <v>0</v>
      </c>
      <c r="O21" s="128">
        <v>0</v>
      </c>
      <c r="P21" s="53" t="s">
        <v>285</v>
      </c>
      <c r="Q21" s="53" t="s">
        <v>297</v>
      </c>
      <c r="R21" s="79" t="s">
        <v>39</v>
      </c>
      <c r="S21" s="157" t="s">
        <v>312</v>
      </c>
      <c r="T21" s="35" t="s">
        <v>321</v>
      </c>
      <c r="U21" s="35" t="s">
        <v>321</v>
      </c>
      <c r="V21" s="160">
        <v>100</v>
      </c>
      <c r="W21" s="160">
        <v>100</v>
      </c>
      <c r="X21" s="82" t="s">
        <v>244</v>
      </c>
      <c r="Y21" s="82" t="s">
        <v>245</v>
      </c>
      <c r="Z21" s="56"/>
      <c r="AA21" s="56"/>
    </row>
    <row r="22" spans="1:27" s="83" customFormat="1" ht="108" x14ac:dyDescent="0.25">
      <c r="A22" s="79" t="s">
        <v>27</v>
      </c>
      <c r="B22" s="78" t="s">
        <v>28</v>
      </c>
      <c r="C22" s="79">
        <v>31120</v>
      </c>
      <c r="D22" s="78" t="s">
        <v>29</v>
      </c>
      <c r="E22" s="79" t="s">
        <v>30</v>
      </c>
      <c r="F22" s="78" t="s">
        <v>31</v>
      </c>
      <c r="G22" s="79" t="s">
        <v>32</v>
      </c>
      <c r="H22" s="78" t="s">
        <v>322</v>
      </c>
      <c r="I22" s="79">
        <v>2121</v>
      </c>
      <c r="J22" s="78" t="s">
        <v>250</v>
      </c>
      <c r="K22" s="128">
        <v>370</v>
      </c>
      <c r="L22" s="128">
        <v>370</v>
      </c>
      <c r="M22" s="128">
        <v>0</v>
      </c>
      <c r="N22" s="128">
        <v>193</v>
      </c>
      <c r="O22" s="128">
        <v>193</v>
      </c>
      <c r="P22" s="88" t="s">
        <v>238</v>
      </c>
      <c r="Q22" s="80" t="s">
        <v>255</v>
      </c>
      <c r="R22" s="79" t="s">
        <v>39</v>
      </c>
      <c r="S22" s="89" t="s">
        <v>231</v>
      </c>
      <c r="T22" s="80" t="s">
        <v>225</v>
      </c>
      <c r="U22" s="80" t="s">
        <v>225</v>
      </c>
      <c r="V22" s="81">
        <v>0</v>
      </c>
      <c r="W22" s="79">
        <v>0</v>
      </c>
      <c r="X22" s="82" t="s">
        <v>244</v>
      </c>
      <c r="Y22" s="82" t="s">
        <v>245</v>
      </c>
      <c r="Z22" s="56"/>
      <c r="AA22" s="56"/>
    </row>
    <row r="23" spans="1:27" s="96" customFormat="1" ht="120" x14ac:dyDescent="0.25">
      <c r="A23" s="90" t="s">
        <v>27</v>
      </c>
      <c r="B23" s="91" t="s">
        <v>28</v>
      </c>
      <c r="C23" s="90">
        <v>31120</v>
      </c>
      <c r="D23" s="91" t="s">
        <v>29</v>
      </c>
      <c r="E23" s="90" t="s">
        <v>30</v>
      </c>
      <c r="F23" s="91" t="s">
        <v>31</v>
      </c>
      <c r="G23" s="90" t="s">
        <v>32</v>
      </c>
      <c r="H23" s="91" t="s">
        <v>322</v>
      </c>
      <c r="I23" s="90">
        <v>2111</v>
      </c>
      <c r="J23" s="91" t="s">
        <v>251</v>
      </c>
      <c r="K23" s="129">
        <v>1032.9000000000001</v>
      </c>
      <c r="L23" s="129">
        <v>1032.9000000000001</v>
      </c>
      <c r="M23" s="129">
        <v>0</v>
      </c>
      <c r="N23" s="129">
        <v>587.16999999999996</v>
      </c>
      <c r="O23" s="129">
        <v>587.16999999999996</v>
      </c>
      <c r="P23" s="92" t="s">
        <v>239</v>
      </c>
      <c r="Q23" s="92" t="s">
        <v>216</v>
      </c>
      <c r="R23" s="90" t="s">
        <v>214</v>
      </c>
      <c r="S23" s="93" t="s">
        <v>232</v>
      </c>
      <c r="T23" s="92" t="s">
        <v>226</v>
      </c>
      <c r="U23" s="92" t="s">
        <v>226</v>
      </c>
      <c r="V23" s="94">
        <v>0.25</v>
      </c>
      <c r="W23" s="90">
        <v>25</v>
      </c>
      <c r="X23" s="95" t="s">
        <v>244</v>
      </c>
      <c r="Y23" s="95" t="s">
        <v>245</v>
      </c>
      <c r="Z23" s="56"/>
      <c r="AA23" s="56"/>
    </row>
    <row r="24" spans="1:27" s="96" customFormat="1" ht="120" x14ac:dyDescent="0.25">
      <c r="A24" s="90" t="s">
        <v>27</v>
      </c>
      <c r="B24" s="91" t="s">
        <v>28</v>
      </c>
      <c r="C24" s="90">
        <v>31120</v>
      </c>
      <c r="D24" s="91" t="s">
        <v>29</v>
      </c>
      <c r="E24" s="90" t="s">
        <v>30</v>
      </c>
      <c r="F24" s="91" t="s">
        <v>31</v>
      </c>
      <c r="G24" s="90" t="s">
        <v>32</v>
      </c>
      <c r="H24" s="91" t="s">
        <v>322</v>
      </c>
      <c r="I24" s="90">
        <v>2121</v>
      </c>
      <c r="J24" s="91" t="s">
        <v>250</v>
      </c>
      <c r="K24" s="129">
        <v>370</v>
      </c>
      <c r="L24" s="129">
        <v>370</v>
      </c>
      <c r="M24" s="129">
        <v>0</v>
      </c>
      <c r="N24" s="129">
        <v>193</v>
      </c>
      <c r="O24" s="129">
        <v>193</v>
      </c>
      <c r="P24" s="92" t="s">
        <v>239</v>
      </c>
      <c r="Q24" s="92" t="s">
        <v>216</v>
      </c>
      <c r="R24" s="90" t="s">
        <v>214</v>
      </c>
      <c r="S24" s="93" t="s">
        <v>232</v>
      </c>
      <c r="T24" s="92" t="s">
        <v>226</v>
      </c>
      <c r="U24" s="92" t="s">
        <v>226</v>
      </c>
      <c r="V24" s="94">
        <v>0.25</v>
      </c>
      <c r="W24" s="90">
        <v>25</v>
      </c>
      <c r="X24" s="95" t="s">
        <v>244</v>
      </c>
      <c r="Y24" s="95" t="s">
        <v>245</v>
      </c>
      <c r="Z24" s="56"/>
      <c r="AA24" s="56"/>
    </row>
    <row r="25" spans="1:27" s="96" customFormat="1" ht="120" x14ac:dyDescent="0.25">
      <c r="A25" s="90" t="s">
        <v>27</v>
      </c>
      <c r="B25" s="91" t="s">
        <v>28</v>
      </c>
      <c r="C25" s="90">
        <v>31120</v>
      </c>
      <c r="D25" s="91" t="s">
        <v>29</v>
      </c>
      <c r="E25" s="90" t="s">
        <v>30</v>
      </c>
      <c r="F25" s="91" t="s">
        <v>31</v>
      </c>
      <c r="G25" s="90" t="s">
        <v>32</v>
      </c>
      <c r="H25" s="91" t="s">
        <v>322</v>
      </c>
      <c r="I25" s="90">
        <v>3751</v>
      </c>
      <c r="J25" s="91" t="s">
        <v>252</v>
      </c>
      <c r="K25" s="129">
        <v>87853</v>
      </c>
      <c r="L25" s="129">
        <v>123853</v>
      </c>
      <c r="M25" s="129">
        <v>0</v>
      </c>
      <c r="N25" s="129">
        <v>123853</v>
      </c>
      <c r="O25" s="129">
        <v>123853</v>
      </c>
      <c r="P25" s="92" t="s">
        <v>239</v>
      </c>
      <c r="Q25" s="92" t="s">
        <v>216</v>
      </c>
      <c r="R25" s="90" t="s">
        <v>214</v>
      </c>
      <c r="S25" s="93" t="s">
        <v>232</v>
      </c>
      <c r="T25" s="92" t="s">
        <v>226</v>
      </c>
      <c r="U25" s="92" t="s">
        <v>226</v>
      </c>
      <c r="V25" s="94">
        <v>0.25</v>
      </c>
      <c r="W25" s="90">
        <v>25</v>
      </c>
      <c r="X25" s="95" t="s">
        <v>244</v>
      </c>
      <c r="Y25" s="95" t="s">
        <v>245</v>
      </c>
      <c r="Z25" s="56"/>
      <c r="AA25" s="56"/>
    </row>
    <row r="26" spans="1:27" s="105" customFormat="1" ht="120" x14ac:dyDescent="0.25">
      <c r="A26" s="97" t="s">
        <v>27</v>
      </c>
      <c r="B26" s="98" t="s">
        <v>28</v>
      </c>
      <c r="C26" s="97">
        <v>31120</v>
      </c>
      <c r="D26" s="98" t="s">
        <v>29</v>
      </c>
      <c r="E26" s="97" t="s">
        <v>30</v>
      </c>
      <c r="F26" s="98" t="s">
        <v>31</v>
      </c>
      <c r="G26" s="97" t="s">
        <v>32</v>
      </c>
      <c r="H26" s="98" t="s">
        <v>322</v>
      </c>
      <c r="I26" s="99"/>
      <c r="J26" s="99"/>
      <c r="K26" s="130">
        <v>42864.2</v>
      </c>
      <c r="L26" s="130">
        <v>73737.679999999993</v>
      </c>
      <c r="M26" s="130">
        <v>0</v>
      </c>
      <c r="N26" s="130">
        <v>68787.009999999995</v>
      </c>
      <c r="O26" s="130">
        <v>68787.009999999995</v>
      </c>
      <c r="P26" s="100" t="s">
        <v>240</v>
      </c>
      <c r="Q26" s="100" t="s">
        <v>217</v>
      </c>
      <c r="R26" s="101" t="s">
        <v>41</v>
      </c>
      <c r="S26" s="102" t="s">
        <v>233</v>
      </c>
      <c r="T26" s="100" t="s">
        <v>227</v>
      </c>
      <c r="U26" s="100" t="s">
        <v>227</v>
      </c>
      <c r="V26" s="103">
        <v>0</v>
      </c>
      <c r="W26" s="97">
        <v>0</v>
      </c>
      <c r="X26" s="104" t="s">
        <v>244</v>
      </c>
      <c r="Y26" s="104" t="s">
        <v>245</v>
      </c>
      <c r="Z26" s="56"/>
      <c r="AA26" s="56"/>
    </row>
    <row r="27" spans="1:27" s="38" customFormat="1" ht="96" x14ac:dyDescent="0.25">
      <c r="A27" s="17" t="s">
        <v>27</v>
      </c>
      <c r="B27" s="16" t="s">
        <v>28</v>
      </c>
      <c r="C27" s="17">
        <v>31120</v>
      </c>
      <c r="D27" s="16" t="s">
        <v>29</v>
      </c>
      <c r="E27" s="17" t="s">
        <v>30</v>
      </c>
      <c r="F27" s="16" t="s">
        <v>31</v>
      </c>
      <c r="G27" s="17" t="s">
        <v>32</v>
      </c>
      <c r="H27" s="16" t="s">
        <v>322</v>
      </c>
      <c r="I27" s="17">
        <v>2111</v>
      </c>
      <c r="J27" s="16" t="s">
        <v>253</v>
      </c>
      <c r="K27" s="131">
        <v>1064.2</v>
      </c>
      <c r="L27" s="131">
        <v>1064.2</v>
      </c>
      <c r="M27" s="131">
        <v>0</v>
      </c>
      <c r="N27" s="131">
        <v>604.97</v>
      </c>
      <c r="O27" s="131">
        <v>604.97</v>
      </c>
      <c r="P27" s="47" t="s">
        <v>241</v>
      </c>
      <c r="Q27" s="46" t="s">
        <v>218</v>
      </c>
      <c r="R27" s="17" t="s">
        <v>37</v>
      </c>
      <c r="S27" s="106" t="s">
        <v>234</v>
      </c>
      <c r="T27" s="46" t="s">
        <v>228</v>
      </c>
      <c r="U27" s="46" t="s">
        <v>228</v>
      </c>
      <c r="V27" s="22">
        <v>0.2</v>
      </c>
      <c r="W27" s="17">
        <v>20</v>
      </c>
      <c r="X27" s="18" t="s">
        <v>244</v>
      </c>
      <c r="Y27" s="18" t="s">
        <v>245</v>
      </c>
      <c r="Z27" s="56"/>
      <c r="AA27" s="56"/>
    </row>
    <row r="28" spans="1:27" s="38" customFormat="1" ht="96" x14ac:dyDescent="0.25">
      <c r="A28" s="17" t="s">
        <v>27</v>
      </c>
      <c r="B28" s="16" t="s">
        <v>28</v>
      </c>
      <c r="C28" s="17">
        <v>31120</v>
      </c>
      <c r="D28" s="16" t="s">
        <v>29</v>
      </c>
      <c r="E28" s="17" t="s">
        <v>30</v>
      </c>
      <c r="F28" s="16" t="s">
        <v>31</v>
      </c>
      <c r="G28" s="17" t="s">
        <v>32</v>
      </c>
      <c r="H28" s="16" t="s">
        <v>322</v>
      </c>
      <c r="I28" s="17">
        <v>2121</v>
      </c>
      <c r="J28" s="16" t="s">
        <v>254</v>
      </c>
      <c r="K28" s="131">
        <v>370</v>
      </c>
      <c r="L28" s="131">
        <v>370</v>
      </c>
      <c r="M28" s="131">
        <v>0</v>
      </c>
      <c r="N28" s="131">
        <v>193</v>
      </c>
      <c r="O28" s="131">
        <v>193</v>
      </c>
      <c r="P28" s="47" t="s">
        <v>241</v>
      </c>
      <c r="Q28" s="46" t="s">
        <v>218</v>
      </c>
      <c r="R28" s="17" t="s">
        <v>37</v>
      </c>
      <c r="S28" s="106" t="s">
        <v>234</v>
      </c>
      <c r="T28" s="46" t="s">
        <v>228</v>
      </c>
      <c r="U28" s="46" t="s">
        <v>228</v>
      </c>
      <c r="V28" s="22">
        <v>0.2</v>
      </c>
      <c r="W28" s="17">
        <v>20</v>
      </c>
      <c r="X28" s="18" t="s">
        <v>244</v>
      </c>
      <c r="Y28" s="18" t="s">
        <v>245</v>
      </c>
      <c r="Z28" s="56"/>
      <c r="AA28" s="56"/>
    </row>
    <row r="29" spans="1:27" s="38" customFormat="1" ht="96" x14ac:dyDescent="0.25">
      <c r="A29" s="17" t="s">
        <v>27</v>
      </c>
      <c r="B29" s="16" t="s">
        <v>28</v>
      </c>
      <c r="C29" s="17">
        <v>31120</v>
      </c>
      <c r="D29" s="16" t="s">
        <v>29</v>
      </c>
      <c r="E29" s="17" t="s">
        <v>30</v>
      </c>
      <c r="F29" s="16" t="s">
        <v>31</v>
      </c>
      <c r="G29" s="17" t="s">
        <v>32</v>
      </c>
      <c r="H29" s="16" t="s">
        <v>322</v>
      </c>
      <c r="I29" s="17">
        <v>4411</v>
      </c>
      <c r="J29" s="16" t="s">
        <v>247</v>
      </c>
      <c r="K29" s="131">
        <v>19470</v>
      </c>
      <c r="L29" s="131">
        <v>34906.74</v>
      </c>
      <c r="M29" s="131">
        <v>0</v>
      </c>
      <c r="N29" s="131">
        <v>33801.519999999997</v>
      </c>
      <c r="O29" s="131">
        <v>33801.519999999997</v>
      </c>
      <c r="P29" s="47" t="s">
        <v>241</v>
      </c>
      <c r="Q29" s="46" t="s">
        <v>218</v>
      </c>
      <c r="R29" s="17" t="s">
        <v>37</v>
      </c>
      <c r="S29" s="106" t="s">
        <v>234</v>
      </c>
      <c r="T29" s="46" t="s">
        <v>228</v>
      </c>
      <c r="U29" s="46" t="s">
        <v>228</v>
      </c>
      <c r="V29" s="22">
        <v>0.2</v>
      </c>
      <c r="W29" s="17">
        <v>20</v>
      </c>
      <c r="X29" s="18" t="s">
        <v>244</v>
      </c>
      <c r="Y29" s="18" t="s">
        <v>245</v>
      </c>
      <c r="Z29" s="56"/>
      <c r="AA29" s="56"/>
    </row>
    <row r="30" spans="1:27" s="114" customFormat="1" ht="108" x14ac:dyDescent="0.25">
      <c r="A30" s="107" t="s">
        <v>27</v>
      </c>
      <c r="B30" s="108" t="s">
        <v>28</v>
      </c>
      <c r="C30" s="107">
        <v>31120</v>
      </c>
      <c r="D30" s="108" t="s">
        <v>29</v>
      </c>
      <c r="E30" s="107" t="s">
        <v>30</v>
      </c>
      <c r="F30" s="108" t="s">
        <v>31</v>
      </c>
      <c r="G30" s="107" t="s">
        <v>32</v>
      </c>
      <c r="H30" s="108" t="s">
        <v>322</v>
      </c>
      <c r="I30" s="107">
        <v>2121</v>
      </c>
      <c r="J30" s="108" t="s">
        <v>254</v>
      </c>
      <c r="K30" s="132">
        <v>370</v>
      </c>
      <c r="L30" s="132">
        <v>370</v>
      </c>
      <c r="M30" s="132">
        <v>0</v>
      </c>
      <c r="N30" s="132">
        <v>193</v>
      </c>
      <c r="O30" s="132">
        <v>193</v>
      </c>
      <c r="P30" s="109" t="s">
        <v>242</v>
      </c>
      <c r="Q30" s="109" t="s">
        <v>219</v>
      </c>
      <c r="R30" s="107" t="s">
        <v>38</v>
      </c>
      <c r="S30" s="110" t="s">
        <v>235</v>
      </c>
      <c r="T30" s="111" t="s">
        <v>229</v>
      </c>
      <c r="U30" s="111" t="s">
        <v>229</v>
      </c>
      <c r="V30" s="112">
        <v>0</v>
      </c>
      <c r="W30" s="107">
        <v>0</v>
      </c>
      <c r="X30" s="113" t="s">
        <v>244</v>
      </c>
      <c r="Y30" s="113" t="s">
        <v>245</v>
      </c>
      <c r="Z30" s="56"/>
      <c r="AA30" s="56"/>
    </row>
    <row r="31" spans="1:27" s="118" customFormat="1" ht="108" x14ac:dyDescent="0.25">
      <c r="A31" s="20" t="s">
        <v>27</v>
      </c>
      <c r="B31" s="19" t="s">
        <v>28</v>
      </c>
      <c r="C31" s="20">
        <v>31120</v>
      </c>
      <c r="D31" s="19" t="s">
        <v>29</v>
      </c>
      <c r="E31" s="20" t="s">
        <v>30</v>
      </c>
      <c r="F31" s="19" t="s">
        <v>31</v>
      </c>
      <c r="G31" s="20" t="s">
        <v>32</v>
      </c>
      <c r="H31" s="19" t="s">
        <v>322</v>
      </c>
      <c r="I31" s="20">
        <v>4411</v>
      </c>
      <c r="J31" s="19" t="s">
        <v>247</v>
      </c>
      <c r="K31" s="133">
        <v>19470</v>
      </c>
      <c r="L31" s="133">
        <v>34906.74</v>
      </c>
      <c r="M31" s="133">
        <v>0</v>
      </c>
      <c r="N31" s="133">
        <v>33801.519999999997</v>
      </c>
      <c r="O31" s="133">
        <v>33801.519999999997</v>
      </c>
      <c r="P31" s="115" t="s">
        <v>243</v>
      </c>
      <c r="Q31" s="115" t="s">
        <v>220</v>
      </c>
      <c r="R31" s="20" t="s">
        <v>39</v>
      </c>
      <c r="S31" s="116" t="s">
        <v>236</v>
      </c>
      <c r="T31" s="115" t="s">
        <v>230</v>
      </c>
      <c r="U31" s="115" t="s">
        <v>230</v>
      </c>
      <c r="V31" s="21">
        <v>0.22</v>
      </c>
      <c r="W31" s="20">
        <v>22.5</v>
      </c>
      <c r="X31" s="117" t="s">
        <v>244</v>
      </c>
      <c r="Y31" s="117" t="s">
        <v>245</v>
      </c>
      <c r="Z31" s="56"/>
      <c r="AA31" s="56"/>
    </row>
    <row r="32" spans="1:27" s="118" customFormat="1" ht="108" x14ac:dyDescent="0.25">
      <c r="A32" s="20" t="s">
        <v>27</v>
      </c>
      <c r="B32" s="19" t="s">
        <v>28</v>
      </c>
      <c r="C32" s="20">
        <v>31120</v>
      </c>
      <c r="D32" s="19" t="s">
        <v>29</v>
      </c>
      <c r="E32" s="20" t="s">
        <v>30</v>
      </c>
      <c r="F32" s="19" t="s">
        <v>31</v>
      </c>
      <c r="G32" s="20" t="s">
        <v>32</v>
      </c>
      <c r="H32" s="19" t="s">
        <v>322</v>
      </c>
      <c r="I32" s="20">
        <v>3821</v>
      </c>
      <c r="J32" s="19" t="s">
        <v>248</v>
      </c>
      <c r="K32" s="133">
        <v>1750</v>
      </c>
      <c r="L32" s="133">
        <v>1750</v>
      </c>
      <c r="M32" s="133">
        <v>0</v>
      </c>
      <c r="N32" s="133">
        <v>0</v>
      </c>
      <c r="O32" s="133">
        <v>0</v>
      </c>
      <c r="P32" s="115" t="s">
        <v>243</v>
      </c>
      <c r="Q32" s="115" t="s">
        <v>220</v>
      </c>
      <c r="R32" s="20" t="s">
        <v>39</v>
      </c>
      <c r="S32" s="116" t="s">
        <v>236</v>
      </c>
      <c r="T32" s="115" t="s">
        <v>230</v>
      </c>
      <c r="U32" s="115" t="s">
        <v>230</v>
      </c>
      <c r="V32" s="21">
        <v>0.22</v>
      </c>
      <c r="W32" s="20">
        <v>22.5</v>
      </c>
      <c r="X32" s="117" t="s">
        <v>244</v>
      </c>
      <c r="Y32" s="117" t="s">
        <v>245</v>
      </c>
      <c r="Z32" s="56"/>
      <c r="AA32" s="56"/>
    </row>
    <row r="33" spans="1:27" s="118" customFormat="1" ht="108" x14ac:dyDescent="0.25">
      <c r="A33" s="20" t="s">
        <v>27</v>
      </c>
      <c r="B33" s="19" t="s">
        <v>28</v>
      </c>
      <c r="C33" s="20">
        <v>31120</v>
      </c>
      <c r="D33" s="19" t="s">
        <v>29</v>
      </c>
      <c r="E33" s="20" t="s">
        <v>30</v>
      </c>
      <c r="F33" s="19" t="s">
        <v>31</v>
      </c>
      <c r="G33" s="20" t="s">
        <v>32</v>
      </c>
      <c r="H33" s="19" t="s">
        <v>322</v>
      </c>
      <c r="I33" s="20">
        <v>2121</v>
      </c>
      <c r="J33" s="19" t="s">
        <v>250</v>
      </c>
      <c r="K33" s="133">
        <v>370</v>
      </c>
      <c r="L33" s="133">
        <v>370</v>
      </c>
      <c r="M33" s="133">
        <v>0</v>
      </c>
      <c r="N33" s="133">
        <v>193</v>
      </c>
      <c r="O33" s="133">
        <v>193</v>
      </c>
      <c r="P33" s="115" t="s">
        <v>243</v>
      </c>
      <c r="Q33" s="115" t="s">
        <v>220</v>
      </c>
      <c r="R33" s="20" t="s">
        <v>39</v>
      </c>
      <c r="S33" s="116" t="s">
        <v>236</v>
      </c>
      <c r="T33" s="115" t="s">
        <v>230</v>
      </c>
      <c r="U33" s="115" t="s">
        <v>230</v>
      </c>
      <c r="V33" s="21">
        <v>0.22</v>
      </c>
      <c r="W33" s="20">
        <v>22.5</v>
      </c>
      <c r="X33" s="117" t="s">
        <v>244</v>
      </c>
      <c r="Y33" s="117" t="s">
        <v>245</v>
      </c>
      <c r="Z33" s="56"/>
      <c r="AA33" s="56"/>
    </row>
    <row r="34" spans="1:27" s="171" customFormat="1" ht="81" customHeight="1" x14ac:dyDescent="0.2">
      <c r="A34" s="161" t="s">
        <v>323</v>
      </c>
      <c r="B34" s="162" t="s">
        <v>324</v>
      </c>
      <c r="C34" s="161">
        <v>31120</v>
      </c>
      <c r="D34" s="155" t="s">
        <v>325</v>
      </c>
      <c r="E34" s="163" t="s">
        <v>30</v>
      </c>
      <c r="F34" s="155" t="s">
        <v>31</v>
      </c>
      <c r="G34" s="163" t="s">
        <v>32</v>
      </c>
      <c r="H34" s="155" t="s">
        <v>322</v>
      </c>
      <c r="I34" s="164">
        <v>1100120</v>
      </c>
      <c r="J34" s="164" t="s">
        <v>326</v>
      </c>
      <c r="K34" s="165">
        <v>115937.56</v>
      </c>
      <c r="L34" s="165">
        <v>90311.03</v>
      </c>
      <c r="M34" s="165">
        <v>0</v>
      </c>
      <c r="N34" s="165">
        <v>67609.570000000007</v>
      </c>
      <c r="O34" s="165">
        <v>67609.570000000007</v>
      </c>
      <c r="P34" s="166" t="s">
        <v>327</v>
      </c>
      <c r="Q34" s="167" t="s">
        <v>328</v>
      </c>
      <c r="R34" s="168" t="s">
        <v>34</v>
      </c>
      <c r="S34" s="167" t="s">
        <v>329</v>
      </c>
      <c r="T34" s="169" t="s">
        <v>330</v>
      </c>
      <c r="U34" s="169" t="s">
        <v>330</v>
      </c>
      <c r="V34" s="170">
        <v>1133.3310999999999</v>
      </c>
      <c r="W34" s="170">
        <v>1133.3310999999999</v>
      </c>
      <c r="X34" s="155" t="s">
        <v>331</v>
      </c>
      <c r="Y34" s="155" t="s">
        <v>332</v>
      </c>
    </row>
    <row r="35" spans="1:27" s="171" customFormat="1" ht="81" customHeight="1" x14ac:dyDescent="0.2">
      <c r="A35" s="161" t="s">
        <v>333</v>
      </c>
      <c r="B35" s="162" t="s">
        <v>324</v>
      </c>
      <c r="C35" s="161">
        <v>31120</v>
      </c>
      <c r="D35" s="155" t="s">
        <v>325</v>
      </c>
      <c r="E35" s="163" t="s">
        <v>30</v>
      </c>
      <c r="F35" s="155" t="s">
        <v>31</v>
      </c>
      <c r="G35" s="163" t="s">
        <v>32</v>
      </c>
      <c r="H35" s="172" t="s">
        <v>322</v>
      </c>
      <c r="I35" s="173">
        <v>1100120</v>
      </c>
      <c r="J35" s="173" t="s">
        <v>326</v>
      </c>
      <c r="K35" s="165">
        <v>115937.56</v>
      </c>
      <c r="L35" s="165">
        <v>90311.03</v>
      </c>
      <c r="M35" s="165">
        <v>0</v>
      </c>
      <c r="N35" s="165">
        <v>67609.570000000007</v>
      </c>
      <c r="O35" s="165">
        <v>67609.570000000007</v>
      </c>
      <c r="P35" s="167" t="s">
        <v>334</v>
      </c>
      <c r="Q35" s="167" t="s">
        <v>335</v>
      </c>
      <c r="R35" s="174" t="s">
        <v>35</v>
      </c>
      <c r="S35" s="167" t="s">
        <v>336</v>
      </c>
      <c r="T35" s="169">
        <v>1133.3310999999999</v>
      </c>
      <c r="U35" s="169" t="s">
        <v>330</v>
      </c>
      <c r="V35" s="170">
        <v>1133.3310999999999</v>
      </c>
      <c r="W35" s="170">
        <v>1133.3310999999999</v>
      </c>
      <c r="X35" s="155" t="s">
        <v>331</v>
      </c>
      <c r="Y35" s="155" t="s">
        <v>332</v>
      </c>
    </row>
    <row r="36" spans="1:27" s="171" customFormat="1" ht="81" customHeight="1" x14ac:dyDescent="0.2">
      <c r="A36" s="175" t="s">
        <v>323</v>
      </c>
      <c r="B36" s="176" t="s">
        <v>324</v>
      </c>
      <c r="C36" s="175">
        <v>31120</v>
      </c>
      <c r="D36" s="176" t="s">
        <v>325</v>
      </c>
      <c r="E36" s="175" t="s">
        <v>30</v>
      </c>
      <c r="F36" s="176" t="s">
        <v>31</v>
      </c>
      <c r="G36" s="175" t="s">
        <v>32</v>
      </c>
      <c r="H36" s="176" t="s">
        <v>322</v>
      </c>
      <c r="I36" s="177"/>
      <c r="J36" s="178"/>
      <c r="K36" s="179">
        <v>2111</v>
      </c>
      <c r="L36" s="179">
        <v>7.6999999999999999E-2</v>
      </c>
      <c r="M36" s="179">
        <v>543.62</v>
      </c>
      <c r="N36" s="179">
        <v>543.62</v>
      </c>
      <c r="O36" s="179">
        <v>0</v>
      </c>
      <c r="P36" s="180">
        <v>206.95</v>
      </c>
      <c r="Q36" s="176">
        <v>206.95</v>
      </c>
      <c r="R36" s="181" t="s">
        <v>36</v>
      </c>
      <c r="S36" s="180" t="s">
        <v>337</v>
      </c>
      <c r="T36" s="169">
        <v>1133.3310999999999</v>
      </c>
      <c r="U36" s="169" t="s">
        <v>330</v>
      </c>
      <c r="V36" s="170">
        <v>1.0303009999999999</v>
      </c>
      <c r="W36" s="170">
        <v>1.0303009999999999</v>
      </c>
      <c r="X36" s="176" t="s">
        <v>331</v>
      </c>
      <c r="Y36" s="176" t="s">
        <v>332</v>
      </c>
    </row>
    <row r="37" spans="1:27" s="171" customFormat="1" ht="81" customHeight="1" x14ac:dyDescent="0.2">
      <c r="A37" s="161" t="s">
        <v>323</v>
      </c>
      <c r="B37" s="162" t="s">
        <v>324</v>
      </c>
      <c r="C37" s="161">
        <v>31120</v>
      </c>
      <c r="D37" s="155" t="s">
        <v>325</v>
      </c>
      <c r="E37" s="163" t="s">
        <v>30</v>
      </c>
      <c r="F37" s="155" t="s">
        <v>31</v>
      </c>
      <c r="G37" s="163" t="s">
        <v>32</v>
      </c>
      <c r="H37" s="172" t="s">
        <v>322</v>
      </c>
      <c r="I37" s="182">
        <v>2111</v>
      </c>
      <c r="J37" s="183" t="s">
        <v>338</v>
      </c>
      <c r="K37" s="184">
        <v>4411</v>
      </c>
      <c r="L37" s="184">
        <v>0.25</v>
      </c>
      <c r="M37" s="184">
        <v>4000</v>
      </c>
      <c r="N37" s="184">
        <v>4000</v>
      </c>
      <c r="O37" s="184">
        <v>0</v>
      </c>
      <c r="P37" s="180">
        <v>3640.23</v>
      </c>
      <c r="Q37" s="167">
        <v>3640.23</v>
      </c>
      <c r="R37" s="174" t="s">
        <v>37</v>
      </c>
      <c r="S37" s="167" t="s">
        <v>339</v>
      </c>
      <c r="T37" s="167">
        <v>1.0303009999999999</v>
      </c>
      <c r="U37" s="167" t="s">
        <v>330</v>
      </c>
      <c r="V37" s="170">
        <v>1.0303009999999999</v>
      </c>
      <c r="W37" s="170">
        <v>1.0303009999999999</v>
      </c>
      <c r="X37" s="155" t="s">
        <v>331</v>
      </c>
      <c r="Y37" s="155" t="s">
        <v>332</v>
      </c>
    </row>
    <row r="38" spans="1:27" s="171" customFormat="1" ht="81" customHeight="1" x14ac:dyDescent="0.2">
      <c r="A38" s="161" t="s">
        <v>323</v>
      </c>
      <c r="B38" s="162" t="s">
        <v>324</v>
      </c>
      <c r="C38" s="161">
        <v>31120</v>
      </c>
      <c r="D38" s="155" t="s">
        <v>325</v>
      </c>
      <c r="E38" s="163" t="s">
        <v>30</v>
      </c>
      <c r="F38" s="155" t="s">
        <v>31</v>
      </c>
      <c r="G38" s="163" t="s">
        <v>32</v>
      </c>
      <c r="H38" s="172" t="s">
        <v>322</v>
      </c>
      <c r="I38" s="182">
        <v>2612</v>
      </c>
      <c r="J38" s="183" t="s">
        <v>340</v>
      </c>
      <c r="K38" s="184">
        <v>3821</v>
      </c>
      <c r="L38" s="184">
        <v>0.2</v>
      </c>
      <c r="M38" s="184">
        <v>8000</v>
      </c>
      <c r="N38" s="184">
        <v>2874.69</v>
      </c>
      <c r="O38" s="184">
        <v>0</v>
      </c>
      <c r="P38" s="155">
        <v>937.85</v>
      </c>
      <c r="Q38" s="167">
        <v>937.85</v>
      </c>
      <c r="R38" s="174" t="s">
        <v>37</v>
      </c>
      <c r="S38" s="167" t="s">
        <v>341</v>
      </c>
      <c r="T38" s="169">
        <v>1.0303009999999999</v>
      </c>
      <c r="U38" s="169" t="s">
        <v>330</v>
      </c>
      <c r="V38" s="170">
        <v>1.0303009999999999</v>
      </c>
      <c r="W38" s="170">
        <v>1.0303009999999999</v>
      </c>
      <c r="X38" s="155" t="s">
        <v>331</v>
      </c>
      <c r="Y38" s="155" t="s">
        <v>332</v>
      </c>
    </row>
    <row r="39" spans="1:27" s="171" customFormat="1" ht="81" customHeight="1" x14ac:dyDescent="0.2">
      <c r="A39" s="161" t="s">
        <v>323</v>
      </c>
      <c r="B39" s="162" t="s">
        <v>324</v>
      </c>
      <c r="C39" s="161">
        <v>31120</v>
      </c>
      <c r="D39" s="155" t="s">
        <v>325</v>
      </c>
      <c r="E39" s="163" t="s">
        <v>30</v>
      </c>
      <c r="F39" s="155" t="s">
        <v>31</v>
      </c>
      <c r="G39" s="163" t="s">
        <v>32</v>
      </c>
      <c r="H39" s="172" t="s">
        <v>322</v>
      </c>
      <c r="I39" s="182">
        <v>2111</v>
      </c>
      <c r="J39" s="183" t="s">
        <v>338</v>
      </c>
      <c r="K39" s="184">
        <v>2111</v>
      </c>
      <c r="L39" s="184">
        <v>7.6999999999999999E-2</v>
      </c>
      <c r="M39" s="184">
        <v>543.62</v>
      </c>
      <c r="N39" s="184">
        <v>543.62</v>
      </c>
      <c r="O39" s="184">
        <v>0</v>
      </c>
      <c r="P39" s="167">
        <v>206.95</v>
      </c>
      <c r="Q39" s="167">
        <v>206.95</v>
      </c>
      <c r="R39" s="174" t="s">
        <v>38</v>
      </c>
      <c r="S39" s="167" t="s">
        <v>342</v>
      </c>
      <c r="T39" s="167">
        <v>1.0303009999999999</v>
      </c>
      <c r="U39" s="167" t="s">
        <v>330</v>
      </c>
      <c r="V39" s="170">
        <v>5.1515050000000002</v>
      </c>
      <c r="W39" s="170">
        <v>5.1515050000000002</v>
      </c>
      <c r="X39" s="155" t="s">
        <v>331</v>
      </c>
      <c r="Y39" s="155" t="s">
        <v>332</v>
      </c>
    </row>
    <row r="40" spans="1:27" s="171" customFormat="1" ht="81" customHeight="1" x14ac:dyDescent="0.2">
      <c r="A40" s="161" t="s">
        <v>323</v>
      </c>
      <c r="B40" s="162" t="s">
        <v>324</v>
      </c>
      <c r="C40" s="161">
        <v>31120</v>
      </c>
      <c r="D40" s="155" t="s">
        <v>325</v>
      </c>
      <c r="E40" s="163" t="s">
        <v>30</v>
      </c>
      <c r="F40" s="155" t="s">
        <v>31</v>
      </c>
      <c r="G40" s="163" t="s">
        <v>32</v>
      </c>
      <c r="H40" s="172" t="s">
        <v>322</v>
      </c>
      <c r="I40" s="182">
        <v>2612</v>
      </c>
      <c r="J40" s="183" t="s">
        <v>340</v>
      </c>
      <c r="K40" s="184">
        <v>3821</v>
      </c>
      <c r="L40" s="184">
        <v>0.2</v>
      </c>
      <c r="M40" s="184">
        <v>8000</v>
      </c>
      <c r="N40" s="184">
        <v>2874.69</v>
      </c>
      <c r="O40" s="184">
        <v>0</v>
      </c>
      <c r="P40" s="180">
        <v>937.85</v>
      </c>
      <c r="Q40" s="167">
        <v>937.85</v>
      </c>
      <c r="R40" s="174" t="s">
        <v>38</v>
      </c>
      <c r="S40" s="167" t="s">
        <v>343</v>
      </c>
      <c r="T40" s="167">
        <v>5.1515050000000002</v>
      </c>
      <c r="U40" s="167" t="s">
        <v>330</v>
      </c>
      <c r="V40" s="170">
        <v>1.0303009999999999</v>
      </c>
      <c r="W40" s="170">
        <v>1.0303009999999999</v>
      </c>
      <c r="X40" s="155" t="s">
        <v>331</v>
      </c>
      <c r="Y40" s="155" t="s">
        <v>332</v>
      </c>
    </row>
    <row r="41" spans="1:27" s="171" customFormat="1" ht="81" customHeight="1" x14ac:dyDescent="0.2">
      <c r="A41" s="161" t="s">
        <v>323</v>
      </c>
      <c r="B41" s="162" t="s">
        <v>324</v>
      </c>
      <c r="C41" s="161">
        <v>31120</v>
      </c>
      <c r="D41" s="155" t="s">
        <v>325</v>
      </c>
      <c r="E41" s="163" t="s">
        <v>30</v>
      </c>
      <c r="F41" s="155" t="s">
        <v>31</v>
      </c>
      <c r="G41" s="163" t="s">
        <v>32</v>
      </c>
      <c r="H41" s="172" t="s">
        <v>322</v>
      </c>
      <c r="I41" s="182">
        <v>3821</v>
      </c>
      <c r="J41" s="183" t="s">
        <v>344</v>
      </c>
      <c r="K41" s="184">
        <v>2111</v>
      </c>
      <c r="L41" s="184">
        <v>7.6999999999999999E-2</v>
      </c>
      <c r="M41" s="184">
        <v>543.62</v>
      </c>
      <c r="N41" s="184">
        <v>543.62</v>
      </c>
      <c r="O41" s="184">
        <v>0</v>
      </c>
      <c r="P41" s="180">
        <v>206.95</v>
      </c>
      <c r="Q41" s="167">
        <v>206.95</v>
      </c>
      <c r="R41" s="174" t="s">
        <v>38</v>
      </c>
      <c r="S41" s="167" t="s">
        <v>345</v>
      </c>
      <c r="T41" s="167">
        <v>1.0303009999999999</v>
      </c>
      <c r="U41" s="167" t="s">
        <v>330</v>
      </c>
      <c r="V41" s="170">
        <v>1.0303009999999999</v>
      </c>
      <c r="W41" s="170">
        <v>1.0303009999999999</v>
      </c>
      <c r="X41" s="155" t="s">
        <v>331</v>
      </c>
      <c r="Y41" s="155" t="s">
        <v>332</v>
      </c>
    </row>
    <row r="42" spans="1:27" s="171" customFormat="1" ht="81" customHeight="1" x14ac:dyDescent="0.2">
      <c r="A42" s="161" t="s">
        <v>323</v>
      </c>
      <c r="B42" s="162" t="s">
        <v>324</v>
      </c>
      <c r="C42" s="161">
        <v>31120</v>
      </c>
      <c r="D42" s="155" t="s">
        <v>325</v>
      </c>
      <c r="E42" s="163" t="s">
        <v>30</v>
      </c>
      <c r="F42" s="155" t="s">
        <v>31</v>
      </c>
      <c r="G42" s="163" t="s">
        <v>32</v>
      </c>
      <c r="H42" s="172" t="s">
        <v>322</v>
      </c>
      <c r="I42" s="182">
        <v>2111</v>
      </c>
      <c r="J42" s="183" t="s">
        <v>338</v>
      </c>
      <c r="K42" s="184">
        <v>3821</v>
      </c>
      <c r="L42" s="184">
        <v>0.2</v>
      </c>
      <c r="M42" s="184">
        <v>8000</v>
      </c>
      <c r="N42" s="184">
        <v>2874.69</v>
      </c>
      <c r="O42" s="184">
        <v>0</v>
      </c>
      <c r="P42" s="185">
        <v>937.85</v>
      </c>
      <c r="Q42" s="167">
        <v>937.85</v>
      </c>
      <c r="R42" s="174" t="s">
        <v>39</v>
      </c>
      <c r="S42" s="167" t="s">
        <v>346</v>
      </c>
      <c r="T42" s="167">
        <v>1.0303009999999999</v>
      </c>
      <c r="U42" s="167" t="s">
        <v>330</v>
      </c>
      <c r="V42" s="170">
        <v>1.0303009999999999</v>
      </c>
      <c r="W42" s="170">
        <v>1.0303009999999999</v>
      </c>
      <c r="X42" s="155" t="s">
        <v>331</v>
      </c>
      <c r="Y42" s="155" t="s">
        <v>332</v>
      </c>
    </row>
    <row r="43" spans="1:27" s="171" customFormat="1" ht="81" customHeight="1" x14ac:dyDescent="0.2">
      <c r="A43" s="161" t="s">
        <v>323</v>
      </c>
      <c r="B43" s="162" t="s">
        <v>324</v>
      </c>
      <c r="C43" s="161">
        <v>31120</v>
      </c>
      <c r="D43" s="155" t="s">
        <v>325</v>
      </c>
      <c r="E43" s="163" t="s">
        <v>30</v>
      </c>
      <c r="F43" s="155" t="s">
        <v>31</v>
      </c>
      <c r="G43" s="163" t="s">
        <v>32</v>
      </c>
      <c r="H43" s="172" t="s">
        <v>322</v>
      </c>
      <c r="I43" s="182">
        <v>2612</v>
      </c>
      <c r="J43" s="183" t="s">
        <v>340</v>
      </c>
      <c r="K43" s="184">
        <v>2111</v>
      </c>
      <c r="L43" s="184">
        <v>7.6999999999999999E-2</v>
      </c>
      <c r="M43" s="184">
        <v>543.62</v>
      </c>
      <c r="N43" s="184">
        <v>543.62</v>
      </c>
      <c r="O43" s="184">
        <v>0</v>
      </c>
      <c r="P43" s="185">
        <v>206.95</v>
      </c>
      <c r="Q43" s="167">
        <v>206.95</v>
      </c>
      <c r="R43" s="174" t="s">
        <v>39</v>
      </c>
      <c r="S43" s="167" t="s">
        <v>347</v>
      </c>
      <c r="T43" s="167">
        <v>1.0303009999999999</v>
      </c>
      <c r="U43" s="167" t="s">
        <v>330</v>
      </c>
      <c r="V43" s="170">
        <v>1.0303009999999999</v>
      </c>
      <c r="W43" s="170">
        <v>1.0303009999999999</v>
      </c>
      <c r="X43" s="155" t="s">
        <v>331</v>
      </c>
      <c r="Y43" s="155" t="s">
        <v>332</v>
      </c>
    </row>
    <row r="44" spans="1:27" s="171" customFormat="1" ht="81" customHeight="1" x14ac:dyDescent="0.2">
      <c r="A44" s="161" t="s">
        <v>323</v>
      </c>
      <c r="B44" s="162" t="s">
        <v>324</v>
      </c>
      <c r="C44" s="161">
        <v>31120</v>
      </c>
      <c r="D44" s="155" t="s">
        <v>325</v>
      </c>
      <c r="E44" s="163" t="s">
        <v>30</v>
      </c>
      <c r="F44" s="155" t="s">
        <v>31</v>
      </c>
      <c r="G44" s="163" t="s">
        <v>32</v>
      </c>
      <c r="H44" s="172" t="s">
        <v>322</v>
      </c>
      <c r="I44" s="182">
        <v>3821</v>
      </c>
      <c r="J44" s="183" t="s">
        <v>344</v>
      </c>
      <c r="K44" s="184"/>
      <c r="L44" s="184"/>
      <c r="M44" s="184">
        <v>13570.100000000002</v>
      </c>
      <c r="N44" s="184">
        <v>8444.7900000000009</v>
      </c>
      <c r="O44" s="184">
        <v>0</v>
      </c>
      <c r="P44" s="167">
        <v>3618.65</v>
      </c>
      <c r="Q44" s="167">
        <v>3618.65</v>
      </c>
      <c r="R44" s="174" t="s">
        <v>39</v>
      </c>
      <c r="S44" s="167" t="s">
        <v>348</v>
      </c>
      <c r="T44" s="186">
        <v>1.0303009999999999</v>
      </c>
      <c r="U44" s="186" t="s">
        <v>330</v>
      </c>
      <c r="V44" s="170">
        <v>1.0303009999999999</v>
      </c>
      <c r="W44" s="170">
        <v>1.0303009999999999</v>
      </c>
      <c r="X44" s="155" t="s">
        <v>331</v>
      </c>
      <c r="Y44" s="155" t="s">
        <v>332</v>
      </c>
    </row>
    <row r="45" spans="1:27" s="171" customFormat="1" ht="81" customHeight="1" x14ac:dyDescent="0.2">
      <c r="A45" s="175" t="s">
        <v>323</v>
      </c>
      <c r="B45" s="176" t="s">
        <v>324</v>
      </c>
      <c r="C45" s="175">
        <v>31120</v>
      </c>
      <c r="D45" s="176" t="s">
        <v>325</v>
      </c>
      <c r="E45" s="175" t="s">
        <v>30</v>
      </c>
      <c r="F45" s="176" t="s">
        <v>31</v>
      </c>
      <c r="G45" s="175" t="s">
        <v>32</v>
      </c>
      <c r="H45" s="172" t="s">
        <v>322</v>
      </c>
      <c r="I45" s="187"/>
      <c r="J45" s="187"/>
      <c r="K45" s="179">
        <v>2111</v>
      </c>
      <c r="L45" s="179">
        <v>7.6999999999999999E-2</v>
      </c>
      <c r="M45" s="179">
        <v>543.62</v>
      </c>
      <c r="N45" s="179">
        <v>543.62</v>
      </c>
      <c r="O45" s="179">
        <v>0</v>
      </c>
      <c r="P45" s="167">
        <v>206.95</v>
      </c>
      <c r="Q45" s="188">
        <v>206.95</v>
      </c>
      <c r="R45" s="181" t="s">
        <v>40</v>
      </c>
      <c r="S45" s="167" t="s">
        <v>349</v>
      </c>
      <c r="T45" s="169">
        <v>1.0303009999999999</v>
      </c>
      <c r="U45" s="169" t="s">
        <v>330</v>
      </c>
      <c r="V45" s="170">
        <v>1.0303009999999999</v>
      </c>
      <c r="W45" s="170">
        <v>1.0303009999999999</v>
      </c>
      <c r="X45" s="176" t="s">
        <v>331</v>
      </c>
      <c r="Y45" s="176" t="s">
        <v>332</v>
      </c>
    </row>
    <row r="46" spans="1:27" s="171" customFormat="1" ht="81" customHeight="1" x14ac:dyDescent="0.2">
      <c r="A46" s="161" t="s">
        <v>323</v>
      </c>
      <c r="B46" s="162" t="s">
        <v>324</v>
      </c>
      <c r="C46" s="161">
        <v>31120</v>
      </c>
      <c r="D46" s="155" t="s">
        <v>325</v>
      </c>
      <c r="E46" s="163" t="s">
        <v>30</v>
      </c>
      <c r="F46" s="155" t="s">
        <v>31</v>
      </c>
      <c r="G46" s="163" t="s">
        <v>32</v>
      </c>
      <c r="H46" s="172" t="s">
        <v>322</v>
      </c>
      <c r="I46" s="182">
        <v>2111</v>
      </c>
      <c r="J46" s="183" t="s">
        <v>338</v>
      </c>
      <c r="K46" s="184">
        <v>2111</v>
      </c>
      <c r="L46" s="184">
        <v>7.6999999999999999E-2</v>
      </c>
      <c r="M46" s="184">
        <v>543.62</v>
      </c>
      <c r="N46" s="184">
        <v>543.62</v>
      </c>
      <c r="O46" s="184">
        <v>0</v>
      </c>
      <c r="P46" s="167">
        <v>206.95</v>
      </c>
      <c r="Q46" s="167">
        <v>206.95</v>
      </c>
      <c r="R46" s="174" t="s">
        <v>37</v>
      </c>
      <c r="S46" s="167" t="s">
        <v>350</v>
      </c>
      <c r="T46" s="167">
        <v>1.0303009999999999</v>
      </c>
      <c r="U46" s="167" t="s">
        <v>330</v>
      </c>
      <c r="V46" s="170">
        <v>1.0303009999999999</v>
      </c>
      <c r="W46" s="170">
        <v>1.0303009999999999</v>
      </c>
      <c r="X46" s="155" t="s">
        <v>331</v>
      </c>
      <c r="Y46" s="155" t="s">
        <v>332</v>
      </c>
    </row>
    <row r="47" spans="1:27" s="171" customFormat="1" ht="81" customHeight="1" x14ac:dyDescent="0.2">
      <c r="A47" s="161" t="s">
        <v>323</v>
      </c>
      <c r="B47" s="162" t="s">
        <v>324</v>
      </c>
      <c r="C47" s="161">
        <v>31120</v>
      </c>
      <c r="D47" s="155" t="s">
        <v>325</v>
      </c>
      <c r="E47" s="163" t="s">
        <v>30</v>
      </c>
      <c r="F47" s="155" t="s">
        <v>31</v>
      </c>
      <c r="G47" s="163" t="s">
        <v>32</v>
      </c>
      <c r="H47" s="172" t="s">
        <v>322</v>
      </c>
      <c r="I47" s="182">
        <v>2612</v>
      </c>
      <c r="J47" s="183" t="s">
        <v>340</v>
      </c>
      <c r="K47" s="184">
        <v>3821</v>
      </c>
      <c r="L47" s="184">
        <v>0.2</v>
      </c>
      <c r="M47" s="184">
        <v>8000</v>
      </c>
      <c r="N47" s="184">
        <v>2874.69</v>
      </c>
      <c r="O47" s="184">
        <v>0</v>
      </c>
      <c r="P47" s="167">
        <v>937.85</v>
      </c>
      <c r="Q47" s="167">
        <v>937.85</v>
      </c>
      <c r="R47" s="174" t="s">
        <v>37</v>
      </c>
      <c r="S47" s="167" t="s">
        <v>351</v>
      </c>
      <c r="T47" s="167">
        <v>1.0303009999999999</v>
      </c>
      <c r="U47" s="167" t="s">
        <v>330</v>
      </c>
      <c r="V47" s="170">
        <v>5.1515050000000002</v>
      </c>
      <c r="W47" s="170">
        <v>5.1515050000000002</v>
      </c>
      <c r="X47" s="155" t="s">
        <v>331</v>
      </c>
      <c r="Y47" s="155" t="s">
        <v>332</v>
      </c>
    </row>
    <row r="48" spans="1:27" s="171" customFormat="1" ht="81" customHeight="1" x14ac:dyDescent="0.2">
      <c r="A48" s="161" t="s">
        <v>323</v>
      </c>
      <c r="B48" s="162" t="s">
        <v>324</v>
      </c>
      <c r="C48" s="161">
        <v>31120</v>
      </c>
      <c r="D48" s="155" t="s">
        <v>325</v>
      </c>
      <c r="E48" s="163" t="s">
        <v>30</v>
      </c>
      <c r="F48" s="155" t="s">
        <v>31</v>
      </c>
      <c r="G48" s="163" t="s">
        <v>32</v>
      </c>
      <c r="H48" s="172" t="s">
        <v>322</v>
      </c>
      <c r="I48" s="182">
        <v>2111</v>
      </c>
      <c r="J48" s="183" t="s">
        <v>338</v>
      </c>
      <c r="K48" s="184">
        <v>2111</v>
      </c>
      <c r="L48" s="184">
        <v>7.6999999999999999E-2</v>
      </c>
      <c r="M48" s="184">
        <v>543.62</v>
      </c>
      <c r="N48" s="184">
        <v>543.62</v>
      </c>
      <c r="O48" s="184">
        <v>0</v>
      </c>
      <c r="P48" s="185">
        <v>206.95</v>
      </c>
      <c r="Q48" s="167">
        <v>206.95</v>
      </c>
      <c r="R48" s="174" t="s">
        <v>38</v>
      </c>
      <c r="S48" s="180" t="s">
        <v>352</v>
      </c>
      <c r="T48" s="167">
        <v>5.1515050000000002</v>
      </c>
      <c r="U48" s="167" t="s">
        <v>353</v>
      </c>
      <c r="V48" s="189">
        <v>0.27</v>
      </c>
      <c r="W48" s="174">
        <f t="shared" ref="W48:W52" si="0">1113/4000</f>
        <v>0.27825</v>
      </c>
      <c r="X48" s="155" t="s">
        <v>331</v>
      </c>
      <c r="Y48" s="155" t="s">
        <v>332</v>
      </c>
    </row>
    <row r="49" spans="1:25" s="171" customFormat="1" ht="81" customHeight="1" x14ac:dyDescent="0.2">
      <c r="A49" s="161" t="s">
        <v>323</v>
      </c>
      <c r="B49" s="162" t="s">
        <v>324</v>
      </c>
      <c r="C49" s="161">
        <v>31120</v>
      </c>
      <c r="D49" s="155" t="s">
        <v>325</v>
      </c>
      <c r="E49" s="163" t="s">
        <v>30</v>
      </c>
      <c r="F49" s="155" t="s">
        <v>31</v>
      </c>
      <c r="G49" s="163" t="s">
        <v>32</v>
      </c>
      <c r="H49" s="172" t="s">
        <v>322</v>
      </c>
      <c r="I49" s="182">
        <v>4411</v>
      </c>
      <c r="J49" s="183" t="s">
        <v>354</v>
      </c>
      <c r="K49" s="184">
        <v>2111</v>
      </c>
      <c r="L49" s="184">
        <v>7.6999999999999999E-2</v>
      </c>
      <c r="M49" s="184">
        <v>543.62</v>
      </c>
      <c r="N49" s="184">
        <v>543.62</v>
      </c>
      <c r="O49" s="184">
        <v>0</v>
      </c>
      <c r="P49" s="185">
        <v>206.95</v>
      </c>
      <c r="Q49" s="167">
        <v>206.95</v>
      </c>
      <c r="R49" s="174" t="s">
        <v>38</v>
      </c>
      <c r="S49" s="180" t="s">
        <v>352</v>
      </c>
      <c r="T49" s="167" t="s">
        <v>353</v>
      </c>
      <c r="U49" s="167" t="s">
        <v>353</v>
      </c>
      <c r="V49" s="189">
        <v>0.27</v>
      </c>
      <c r="W49" s="174">
        <f t="shared" si="0"/>
        <v>0.27825</v>
      </c>
      <c r="X49" s="155" t="s">
        <v>331</v>
      </c>
      <c r="Y49" s="155" t="s">
        <v>332</v>
      </c>
    </row>
    <row r="50" spans="1:25" s="171" customFormat="1" ht="81" customHeight="1" x14ac:dyDescent="0.2">
      <c r="A50" s="161" t="s">
        <v>323</v>
      </c>
      <c r="B50" s="162" t="s">
        <v>324</v>
      </c>
      <c r="C50" s="161">
        <v>31120</v>
      </c>
      <c r="D50" s="155" t="s">
        <v>325</v>
      </c>
      <c r="E50" s="163" t="s">
        <v>30</v>
      </c>
      <c r="F50" s="155" t="s">
        <v>31</v>
      </c>
      <c r="G50" s="163" t="s">
        <v>32</v>
      </c>
      <c r="H50" s="172" t="s">
        <v>322</v>
      </c>
      <c r="I50" s="182">
        <v>2612</v>
      </c>
      <c r="J50" s="183" t="s">
        <v>340</v>
      </c>
      <c r="K50" s="184">
        <v>2111</v>
      </c>
      <c r="L50" s="184">
        <v>7.6999999999999999E-2</v>
      </c>
      <c r="M50" s="184">
        <v>543.62</v>
      </c>
      <c r="N50" s="184">
        <v>543.62</v>
      </c>
      <c r="O50" s="184">
        <v>0</v>
      </c>
      <c r="P50" s="185">
        <v>206.95</v>
      </c>
      <c r="Q50" s="167">
        <v>206.95</v>
      </c>
      <c r="R50" s="174" t="s">
        <v>38</v>
      </c>
      <c r="S50" s="180" t="s">
        <v>352</v>
      </c>
      <c r="T50" s="167" t="s">
        <v>353</v>
      </c>
      <c r="U50" s="167" t="s">
        <v>353</v>
      </c>
      <c r="V50" s="189">
        <v>0.27</v>
      </c>
      <c r="W50" s="174">
        <f t="shared" si="0"/>
        <v>0.27825</v>
      </c>
      <c r="X50" s="155" t="s">
        <v>331</v>
      </c>
      <c r="Y50" s="155" t="s">
        <v>332</v>
      </c>
    </row>
    <row r="51" spans="1:25" s="171" customFormat="1" ht="81" customHeight="1" x14ac:dyDescent="0.2">
      <c r="A51" s="161" t="s">
        <v>323</v>
      </c>
      <c r="B51" s="162" t="s">
        <v>324</v>
      </c>
      <c r="C51" s="161">
        <v>31120</v>
      </c>
      <c r="D51" s="155" t="s">
        <v>325</v>
      </c>
      <c r="E51" s="163" t="s">
        <v>30</v>
      </c>
      <c r="F51" s="155" t="s">
        <v>31</v>
      </c>
      <c r="G51" s="163" t="s">
        <v>32</v>
      </c>
      <c r="H51" s="172" t="s">
        <v>322</v>
      </c>
      <c r="I51" s="182">
        <v>2111</v>
      </c>
      <c r="J51" s="183" t="s">
        <v>338</v>
      </c>
      <c r="K51" s="184">
        <v>2121</v>
      </c>
      <c r="L51" s="184">
        <v>1</v>
      </c>
      <c r="M51" s="184">
        <v>2852</v>
      </c>
      <c r="N51" s="184">
        <v>2852</v>
      </c>
      <c r="O51" s="184">
        <v>0</v>
      </c>
      <c r="P51" s="185">
        <v>1646.05</v>
      </c>
      <c r="Q51" s="167">
        <v>1646.05</v>
      </c>
      <c r="R51" s="174" t="s">
        <v>39</v>
      </c>
      <c r="S51" s="180" t="s">
        <v>355</v>
      </c>
      <c r="T51" s="167" t="s">
        <v>356</v>
      </c>
      <c r="U51" s="167" t="s">
        <v>356</v>
      </c>
      <c r="V51" s="189">
        <v>0.27</v>
      </c>
      <c r="W51" s="174">
        <f t="shared" si="0"/>
        <v>0.27825</v>
      </c>
      <c r="X51" s="155" t="s">
        <v>331</v>
      </c>
      <c r="Y51" s="155" t="s">
        <v>332</v>
      </c>
    </row>
    <row r="52" spans="1:25" s="171" customFormat="1" ht="81" customHeight="1" x14ac:dyDescent="0.2">
      <c r="A52" s="161" t="s">
        <v>323</v>
      </c>
      <c r="B52" s="162" t="s">
        <v>324</v>
      </c>
      <c r="C52" s="161">
        <v>31120</v>
      </c>
      <c r="D52" s="155" t="s">
        <v>325</v>
      </c>
      <c r="E52" s="163" t="s">
        <v>30</v>
      </c>
      <c r="F52" s="155" t="s">
        <v>31</v>
      </c>
      <c r="G52" s="163" t="s">
        <v>32</v>
      </c>
      <c r="H52" s="172" t="s">
        <v>322</v>
      </c>
      <c r="I52" s="182">
        <v>2612</v>
      </c>
      <c r="J52" s="183" t="s">
        <v>340</v>
      </c>
      <c r="K52" s="184"/>
      <c r="L52" s="184"/>
      <c r="M52" s="184">
        <v>72192.98</v>
      </c>
      <c r="N52" s="184">
        <v>67067.67</v>
      </c>
      <c r="O52" s="184">
        <v>0</v>
      </c>
      <c r="P52" s="185">
        <v>56709.26</v>
      </c>
      <c r="Q52" s="167">
        <v>56709.26</v>
      </c>
      <c r="R52" s="174" t="s">
        <v>39</v>
      </c>
      <c r="S52" s="180" t="s">
        <v>355</v>
      </c>
      <c r="T52" s="167" t="s">
        <v>356</v>
      </c>
      <c r="U52" s="167" t="s">
        <v>356</v>
      </c>
      <c r="V52" s="189">
        <v>0.27</v>
      </c>
      <c r="W52" s="174">
        <f t="shared" si="0"/>
        <v>0.27825</v>
      </c>
      <c r="X52" s="155" t="s">
        <v>331</v>
      </c>
      <c r="Y52" s="155" t="s">
        <v>332</v>
      </c>
    </row>
    <row r="53" spans="1:25" s="171" customFormat="1" ht="81" customHeight="1" x14ac:dyDescent="0.2">
      <c r="A53" s="175" t="s">
        <v>323</v>
      </c>
      <c r="B53" s="176" t="s">
        <v>324</v>
      </c>
      <c r="C53" s="175">
        <v>31120</v>
      </c>
      <c r="D53" s="176" t="s">
        <v>325</v>
      </c>
      <c r="E53" s="175" t="s">
        <v>30</v>
      </c>
      <c r="F53" s="176" t="s">
        <v>31</v>
      </c>
      <c r="G53" s="175" t="s">
        <v>32</v>
      </c>
      <c r="H53" s="172" t="s">
        <v>322</v>
      </c>
      <c r="I53" s="187"/>
      <c r="J53" s="187"/>
      <c r="K53" s="179">
        <v>2111</v>
      </c>
      <c r="L53" s="179">
        <v>7.6999999999999999E-2</v>
      </c>
      <c r="M53" s="179">
        <v>543.62</v>
      </c>
      <c r="N53" s="179">
        <v>543.62</v>
      </c>
      <c r="O53" s="179">
        <v>0</v>
      </c>
      <c r="P53" s="188">
        <v>206.95</v>
      </c>
      <c r="Q53" s="188">
        <v>206.95</v>
      </c>
      <c r="R53" s="181" t="s">
        <v>41</v>
      </c>
      <c r="S53" s="190" t="s">
        <v>357</v>
      </c>
      <c r="T53" s="191" t="s">
        <v>358</v>
      </c>
      <c r="U53" s="191" t="s">
        <v>358</v>
      </c>
      <c r="V53" s="192">
        <v>0.125</v>
      </c>
      <c r="W53" s="175">
        <f>500/4000</f>
        <v>0.125</v>
      </c>
      <c r="X53" s="176" t="s">
        <v>331</v>
      </c>
      <c r="Y53" s="176" t="s">
        <v>332</v>
      </c>
    </row>
    <row r="54" spans="1:25" s="171" customFormat="1" ht="81" customHeight="1" x14ac:dyDescent="0.2">
      <c r="A54" s="161" t="s">
        <v>323</v>
      </c>
      <c r="B54" s="162" t="s">
        <v>324</v>
      </c>
      <c r="C54" s="161">
        <v>31120</v>
      </c>
      <c r="D54" s="155" t="s">
        <v>325</v>
      </c>
      <c r="E54" s="163" t="s">
        <v>30</v>
      </c>
      <c r="F54" s="155" t="s">
        <v>31</v>
      </c>
      <c r="G54" s="163" t="s">
        <v>32</v>
      </c>
      <c r="H54" s="172" t="s">
        <v>322</v>
      </c>
      <c r="I54" s="182">
        <v>2111</v>
      </c>
      <c r="J54" s="183" t="s">
        <v>338</v>
      </c>
      <c r="K54" s="184">
        <v>2111</v>
      </c>
      <c r="L54" s="184">
        <v>7.6999999999999999E-2</v>
      </c>
      <c r="M54" s="184">
        <v>543.62</v>
      </c>
      <c r="N54" s="184">
        <v>543.62</v>
      </c>
      <c r="O54" s="184">
        <v>0</v>
      </c>
      <c r="P54" s="167">
        <v>206.95</v>
      </c>
      <c r="Q54" s="167">
        <v>206.95</v>
      </c>
      <c r="R54" s="174" t="s">
        <v>37</v>
      </c>
      <c r="S54" s="180" t="s">
        <v>359</v>
      </c>
      <c r="T54" s="169" t="s">
        <v>360</v>
      </c>
      <c r="U54" s="169" t="s">
        <v>360</v>
      </c>
      <c r="V54" s="193">
        <v>0.125</v>
      </c>
      <c r="W54" s="174">
        <f>500/4000</f>
        <v>0.125</v>
      </c>
      <c r="X54" s="155" t="s">
        <v>331</v>
      </c>
      <c r="Y54" s="155" t="s">
        <v>332</v>
      </c>
    </row>
    <row r="55" spans="1:25" s="171" customFormat="1" ht="81" customHeight="1" x14ac:dyDescent="0.2">
      <c r="A55" s="161" t="s">
        <v>323</v>
      </c>
      <c r="B55" s="162" t="s">
        <v>324</v>
      </c>
      <c r="C55" s="161">
        <v>31120</v>
      </c>
      <c r="D55" s="155" t="s">
        <v>325</v>
      </c>
      <c r="E55" s="163" t="s">
        <v>30</v>
      </c>
      <c r="F55" s="155" t="s">
        <v>31</v>
      </c>
      <c r="G55" s="163" t="s">
        <v>32</v>
      </c>
      <c r="H55" s="172" t="s">
        <v>322</v>
      </c>
      <c r="I55" s="182">
        <v>2612</v>
      </c>
      <c r="J55" s="183" t="s">
        <v>340</v>
      </c>
      <c r="K55" s="184">
        <v>4411</v>
      </c>
      <c r="L55" s="184">
        <v>0.25</v>
      </c>
      <c r="M55" s="184">
        <v>4000</v>
      </c>
      <c r="N55" s="184">
        <v>4000</v>
      </c>
      <c r="O55" s="184">
        <v>0</v>
      </c>
      <c r="P55" s="167">
        <v>3640.23</v>
      </c>
      <c r="Q55" s="167">
        <v>3640.23</v>
      </c>
      <c r="R55" s="174" t="s">
        <v>37</v>
      </c>
      <c r="S55" s="180" t="s">
        <v>359</v>
      </c>
      <c r="T55" s="169" t="s">
        <v>360</v>
      </c>
      <c r="U55" s="169" t="s">
        <v>360</v>
      </c>
      <c r="V55" s="193">
        <v>0.125</v>
      </c>
      <c r="W55" s="174">
        <f>500/4000</f>
        <v>0.125</v>
      </c>
      <c r="X55" s="155" t="s">
        <v>331</v>
      </c>
      <c r="Y55" s="155" t="s">
        <v>332</v>
      </c>
    </row>
    <row r="56" spans="1:25" s="171" customFormat="1" ht="81" customHeight="1" x14ac:dyDescent="0.2">
      <c r="A56" s="161" t="s">
        <v>323</v>
      </c>
      <c r="B56" s="162" t="s">
        <v>324</v>
      </c>
      <c r="C56" s="161">
        <v>31120</v>
      </c>
      <c r="D56" s="155" t="s">
        <v>325</v>
      </c>
      <c r="E56" s="163" t="s">
        <v>30</v>
      </c>
      <c r="F56" s="155" t="s">
        <v>31</v>
      </c>
      <c r="G56" s="163" t="s">
        <v>32</v>
      </c>
      <c r="H56" s="172" t="s">
        <v>322</v>
      </c>
      <c r="I56" s="182">
        <v>3821</v>
      </c>
      <c r="J56" s="183" t="s">
        <v>344</v>
      </c>
      <c r="K56" s="184">
        <v>2111</v>
      </c>
      <c r="L56" s="184">
        <v>7.6999999999999999E-2</v>
      </c>
      <c r="M56" s="184">
        <v>543.62</v>
      </c>
      <c r="N56" s="184">
        <v>543.62</v>
      </c>
      <c r="O56" s="184">
        <v>0</v>
      </c>
      <c r="P56" s="167">
        <v>206.95</v>
      </c>
      <c r="Q56" s="167">
        <v>206.95</v>
      </c>
      <c r="R56" s="174" t="s">
        <v>37</v>
      </c>
      <c r="S56" s="180" t="s">
        <v>359</v>
      </c>
      <c r="T56" s="169" t="s">
        <v>360</v>
      </c>
      <c r="U56" s="169" t="s">
        <v>360</v>
      </c>
      <c r="V56" s="193">
        <v>0.125</v>
      </c>
      <c r="W56" s="174">
        <f>500/4000</f>
        <v>0.125</v>
      </c>
      <c r="X56" s="155" t="s">
        <v>331</v>
      </c>
      <c r="Y56" s="155" t="s">
        <v>332</v>
      </c>
    </row>
    <row r="57" spans="1:25" s="171" customFormat="1" ht="81" customHeight="1" x14ac:dyDescent="0.2">
      <c r="A57" s="161" t="s">
        <v>323</v>
      </c>
      <c r="B57" s="162" t="s">
        <v>324</v>
      </c>
      <c r="C57" s="161">
        <v>31120</v>
      </c>
      <c r="D57" s="155" t="s">
        <v>325</v>
      </c>
      <c r="E57" s="163" t="s">
        <v>30</v>
      </c>
      <c r="F57" s="155" t="s">
        <v>31</v>
      </c>
      <c r="G57" s="163" t="s">
        <v>32</v>
      </c>
      <c r="H57" s="172" t="s">
        <v>322</v>
      </c>
      <c r="I57" s="182">
        <v>2111</v>
      </c>
      <c r="J57" s="183" t="s">
        <v>338</v>
      </c>
      <c r="K57" s="184">
        <v>4411</v>
      </c>
      <c r="L57" s="184">
        <v>0.25</v>
      </c>
      <c r="M57" s="184">
        <v>4000</v>
      </c>
      <c r="N57" s="184">
        <v>4000</v>
      </c>
      <c r="O57" s="184">
        <v>0</v>
      </c>
      <c r="P57" s="167">
        <v>3640.23</v>
      </c>
      <c r="Q57" s="167">
        <v>3640.23</v>
      </c>
      <c r="R57" s="174" t="s">
        <v>38</v>
      </c>
      <c r="S57" s="180" t="s">
        <v>361</v>
      </c>
      <c r="T57" s="167" t="s">
        <v>362</v>
      </c>
      <c r="U57" s="167" t="s">
        <v>362</v>
      </c>
      <c r="V57" s="189">
        <v>0.27</v>
      </c>
      <c r="W57" s="174">
        <f>1113/4000</f>
        <v>0.27825</v>
      </c>
      <c r="X57" s="155" t="s">
        <v>331</v>
      </c>
      <c r="Y57" s="155" t="s">
        <v>332</v>
      </c>
    </row>
    <row r="58" spans="1:25" s="171" customFormat="1" ht="81" customHeight="1" x14ac:dyDescent="0.2">
      <c r="A58" s="161" t="s">
        <v>323</v>
      </c>
      <c r="B58" s="162" t="s">
        <v>324</v>
      </c>
      <c r="C58" s="161">
        <v>31120</v>
      </c>
      <c r="D58" s="155" t="s">
        <v>325</v>
      </c>
      <c r="E58" s="163" t="s">
        <v>30</v>
      </c>
      <c r="F58" s="155" t="s">
        <v>31</v>
      </c>
      <c r="G58" s="163" t="s">
        <v>32</v>
      </c>
      <c r="H58" s="172" t="s">
        <v>322</v>
      </c>
      <c r="I58" s="182">
        <v>2612</v>
      </c>
      <c r="J58" s="183" t="s">
        <v>340</v>
      </c>
      <c r="K58" s="184">
        <v>3821</v>
      </c>
      <c r="L58" s="184">
        <v>0.2</v>
      </c>
      <c r="M58" s="184">
        <v>8000</v>
      </c>
      <c r="N58" s="184">
        <v>2874.69</v>
      </c>
      <c r="O58" s="184">
        <v>0</v>
      </c>
      <c r="P58" s="167">
        <v>937.85</v>
      </c>
      <c r="Q58" s="167">
        <v>937.85</v>
      </c>
      <c r="R58" s="174" t="s">
        <v>38</v>
      </c>
      <c r="S58" s="180" t="s">
        <v>361</v>
      </c>
      <c r="T58" s="167" t="s">
        <v>362</v>
      </c>
      <c r="U58" s="167" t="s">
        <v>362</v>
      </c>
      <c r="V58" s="189">
        <v>0.27</v>
      </c>
      <c r="W58" s="174">
        <f t="shared" ref="W58:W59" si="1">1113/4000</f>
        <v>0.27825</v>
      </c>
      <c r="X58" s="155" t="s">
        <v>331</v>
      </c>
      <c r="Y58" s="155" t="s">
        <v>332</v>
      </c>
    </row>
    <row r="59" spans="1:25" s="171" customFormat="1" ht="81" customHeight="1" x14ac:dyDescent="0.2">
      <c r="A59" s="161" t="s">
        <v>323</v>
      </c>
      <c r="B59" s="162" t="s">
        <v>324</v>
      </c>
      <c r="C59" s="161">
        <v>31120</v>
      </c>
      <c r="D59" s="155" t="s">
        <v>325</v>
      </c>
      <c r="E59" s="163" t="s">
        <v>30</v>
      </c>
      <c r="F59" s="155" t="s">
        <v>31</v>
      </c>
      <c r="G59" s="163" t="s">
        <v>32</v>
      </c>
      <c r="H59" s="172" t="s">
        <v>322</v>
      </c>
      <c r="I59" s="182">
        <v>4411</v>
      </c>
      <c r="J59" s="183" t="s">
        <v>354</v>
      </c>
      <c r="K59" s="184">
        <v>2111</v>
      </c>
      <c r="L59" s="184">
        <v>7.5999999999999998E-2</v>
      </c>
      <c r="M59" s="184">
        <v>536.55999999999995</v>
      </c>
      <c r="N59" s="184">
        <v>536.55999999999995</v>
      </c>
      <c r="O59" s="184">
        <v>0</v>
      </c>
      <c r="P59" s="167">
        <v>204.27</v>
      </c>
      <c r="Q59" s="167">
        <v>204.27</v>
      </c>
      <c r="R59" s="174" t="s">
        <v>38</v>
      </c>
      <c r="S59" s="180" t="s">
        <v>361</v>
      </c>
      <c r="T59" s="167" t="s">
        <v>362</v>
      </c>
      <c r="U59" s="167" t="s">
        <v>362</v>
      </c>
      <c r="V59" s="189">
        <v>0.27</v>
      </c>
      <c r="W59" s="174">
        <f t="shared" si="1"/>
        <v>0.27825</v>
      </c>
      <c r="X59" s="155" t="s">
        <v>331</v>
      </c>
      <c r="Y59" s="155" t="s">
        <v>332</v>
      </c>
    </row>
    <row r="60" spans="1:25" s="171" customFormat="1" ht="81" customHeight="1" x14ac:dyDescent="0.2">
      <c r="A60" s="161" t="s">
        <v>323</v>
      </c>
      <c r="B60" s="162" t="s">
        <v>324</v>
      </c>
      <c r="C60" s="161">
        <v>31120</v>
      </c>
      <c r="D60" s="155" t="s">
        <v>325</v>
      </c>
      <c r="E60" s="163" t="s">
        <v>30</v>
      </c>
      <c r="F60" s="155" t="s">
        <v>31</v>
      </c>
      <c r="G60" s="163" t="s">
        <v>32</v>
      </c>
      <c r="H60" s="172" t="s">
        <v>322</v>
      </c>
      <c r="I60" s="182">
        <v>2111</v>
      </c>
      <c r="J60" s="183" t="s">
        <v>338</v>
      </c>
      <c r="K60" s="184">
        <v>2612</v>
      </c>
      <c r="L60" s="184">
        <v>1</v>
      </c>
      <c r="M60" s="184">
        <v>50025.56</v>
      </c>
      <c r="N60" s="184">
        <v>50025.56</v>
      </c>
      <c r="O60" s="184">
        <v>0</v>
      </c>
      <c r="P60" s="167">
        <v>44025.599999999999</v>
      </c>
      <c r="Q60" s="167">
        <v>44025.599999999999</v>
      </c>
      <c r="R60" s="174" t="s">
        <v>39</v>
      </c>
      <c r="S60" s="180" t="s">
        <v>363</v>
      </c>
      <c r="T60" s="167" t="s">
        <v>364</v>
      </c>
      <c r="U60" s="167" t="s">
        <v>364</v>
      </c>
      <c r="V60" s="189">
        <v>0.27</v>
      </c>
      <c r="W60" s="174">
        <f>1113/4000</f>
        <v>0.27825</v>
      </c>
      <c r="X60" s="155" t="s">
        <v>331</v>
      </c>
      <c r="Y60" s="155" t="s">
        <v>332</v>
      </c>
    </row>
    <row r="61" spans="1:25" s="171" customFormat="1" ht="81" customHeight="1" x14ac:dyDescent="0.2">
      <c r="A61" s="161" t="s">
        <v>323</v>
      </c>
      <c r="B61" s="162" t="s">
        <v>324</v>
      </c>
      <c r="C61" s="161">
        <v>31120</v>
      </c>
      <c r="D61" s="155" t="s">
        <v>325</v>
      </c>
      <c r="E61" s="163" t="s">
        <v>30</v>
      </c>
      <c r="F61" s="155" t="s">
        <v>31</v>
      </c>
      <c r="G61" s="163" t="s">
        <v>32</v>
      </c>
      <c r="H61" s="172" t="s">
        <v>322</v>
      </c>
      <c r="I61" s="182">
        <v>2612</v>
      </c>
      <c r="J61" s="183" t="s">
        <v>340</v>
      </c>
      <c r="K61" s="184">
        <v>4411</v>
      </c>
      <c r="L61" s="184">
        <v>0.25</v>
      </c>
      <c r="M61" s="184">
        <v>4000</v>
      </c>
      <c r="N61" s="184">
        <v>4000</v>
      </c>
      <c r="O61" s="184">
        <v>0</v>
      </c>
      <c r="P61" s="167">
        <v>3640.23</v>
      </c>
      <c r="Q61" s="167">
        <v>3640.23</v>
      </c>
      <c r="R61" s="174" t="s">
        <v>39</v>
      </c>
      <c r="S61" s="180" t="s">
        <v>363</v>
      </c>
      <c r="T61" s="167" t="s">
        <v>364</v>
      </c>
      <c r="U61" s="167" t="s">
        <v>364</v>
      </c>
      <c r="V61" s="189">
        <v>0.27</v>
      </c>
      <c r="W61" s="174">
        <f t="shared" ref="W61:W62" si="2">1113/4000</f>
        <v>0.27825</v>
      </c>
      <c r="X61" s="155" t="s">
        <v>331</v>
      </c>
      <c r="Y61" s="155" t="s">
        <v>332</v>
      </c>
    </row>
    <row r="62" spans="1:25" s="171" customFormat="1" ht="81" customHeight="1" x14ac:dyDescent="0.2">
      <c r="A62" s="161" t="s">
        <v>323</v>
      </c>
      <c r="B62" s="162" t="s">
        <v>324</v>
      </c>
      <c r="C62" s="161">
        <v>31120</v>
      </c>
      <c r="D62" s="155" t="s">
        <v>325</v>
      </c>
      <c r="E62" s="163" t="s">
        <v>30</v>
      </c>
      <c r="F62" s="155" t="s">
        <v>31</v>
      </c>
      <c r="G62" s="163" t="s">
        <v>32</v>
      </c>
      <c r="H62" s="172" t="s">
        <v>322</v>
      </c>
      <c r="I62" s="182">
        <v>4411</v>
      </c>
      <c r="J62" s="183" t="s">
        <v>354</v>
      </c>
      <c r="K62" s="184">
        <v>4000</v>
      </c>
      <c r="L62" s="184">
        <v>4000</v>
      </c>
      <c r="M62" s="184">
        <v>0</v>
      </c>
      <c r="N62" s="184">
        <v>2811.73</v>
      </c>
      <c r="O62" s="184">
        <v>2811.73</v>
      </c>
      <c r="P62" s="167" t="s">
        <v>365</v>
      </c>
      <c r="Q62" s="167" t="s">
        <v>366</v>
      </c>
      <c r="R62" s="174" t="s">
        <v>39</v>
      </c>
      <c r="S62" s="180" t="s">
        <v>363</v>
      </c>
      <c r="T62" s="167" t="s">
        <v>364</v>
      </c>
      <c r="U62" s="167" t="s">
        <v>364</v>
      </c>
      <c r="V62" s="189">
        <v>0.27</v>
      </c>
      <c r="W62" s="174">
        <f t="shared" si="2"/>
        <v>0.27825</v>
      </c>
      <c r="X62" s="155" t="s">
        <v>331</v>
      </c>
      <c r="Y62" s="155" t="s">
        <v>332</v>
      </c>
    </row>
  </sheetData>
  <mergeCells count="4">
    <mergeCell ref="D1:V1"/>
    <mergeCell ref="W1:Y1"/>
    <mergeCell ref="D2:V2"/>
    <mergeCell ref="D3:V3"/>
  </mergeCells>
  <pageMargins left="0.7" right="0.7" top="0.75" bottom="0.75" header="0.3" footer="0.3"/>
  <pageSetup scale="1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32"/>
  <sheetViews>
    <sheetView workbookViewId="0">
      <selection activeCell="D5" sqref="D5:H5"/>
    </sheetView>
  </sheetViews>
  <sheetFormatPr baseColWidth="10" defaultColWidth="11.42578125" defaultRowHeight="15" x14ac:dyDescent="0.25"/>
  <cols>
    <col min="1" max="1" width="4.5703125" customWidth="1"/>
    <col min="3" max="3" width="23.7109375" bestFit="1" customWidth="1"/>
    <col min="4" max="4" width="13" bestFit="1" customWidth="1"/>
    <col min="5" max="8" width="12.7109375" bestFit="1" customWidth="1"/>
    <col min="10" max="10" width="18.7109375" bestFit="1" customWidth="1"/>
    <col min="11" max="11" width="19.140625" bestFit="1" customWidth="1"/>
    <col min="13" max="14" width="12.7109375" bestFit="1" customWidth="1"/>
    <col min="16" max="17" width="12.7109375" bestFit="1" customWidth="1"/>
  </cols>
  <sheetData>
    <row r="5" spans="2:17" x14ac:dyDescent="0.25">
      <c r="B5" s="134"/>
      <c r="C5" s="135"/>
      <c r="D5" s="136">
        <f>SUM(D8:D12)</f>
        <v>162433</v>
      </c>
      <c r="E5" s="136">
        <f t="shared" ref="E5:H5" si="0">SUM(E8:E12)</f>
        <v>245211</v>
      </c>
      <c r="F5" s="136">
        <f t="shared" si="0"/>
        <v>0</v>
      </c>
      <c r="G5" s="136">
        <f t="shared" si="0"/>
        <v>229991.16999999998</v>
      </c>
      <c r="H5" s="136">
        <f t="shared" si="0"/>
        <v>229991.16999999998</v>
      </c>
      <c r="I5" s="134"/>
      <c r="J5" s="134"/>
      <c r="K5" s="134"/>
      <c r="L5" s="134"/>
      <c r="M5" s="136">
        <f>M7+M14+M24</f>
        <v>162433</v>
      </c>
      <c r="N5" s="136">
        <f t="shared" ref="N5:Q5" si="1">N7+N14+N24</f>
        <v>245211</v>
      </c>
      <c r="O5" s="136">
        <f t="shared" si="1"/>
        <v>0</v>
      </c>
      <c r="P5" s="136">
        <f t="shared" si="1"/>
        <v>229991.15999999997</v>
      </c>
      <c r="Q5" s="136">
        <f t="shared" si="1"/>
        <v>229991.15999999997</v>
      </c>
    </row>
    <row r="6" spans="2:17" x14ac:dyDescent="0.25">
      <c r="B6" s="137" t="s">
        <v>256</v>
      </c>
      <c r="C6" s="138" t="s">
        <v>257</v>
      </c>
      <c r="D6" s="138" t="s">
        <v>258</v>
      </c>
      <c r="E6" s="137" t="s">
        <v>259</v>
      </c>
      <c r="F6" s="137" t="s">
        <v>260</v>
      </c>
      <c r="G6" s="137" t="s">
        <v>261</v>
      </c>
      <c r="H6" s="137" t="s">
        <v>262</v>
      </c>
      <c r="I6" s="139"/>
      <c r="J6" s="137" t="s">
        <v>263</v>
      </c>
      <c r="K6" s="137" t="s">
        <v>11</v>
      </c>
      <c r="L6" s="140" t="s">
        <v>264</v>
      </c>
      <c r="M6" s="138" t="s">
        <v>258</v>
      </c>
      <c r="N6" s="137" t="s">
        <v>259</v>
      </c>
      <c r="O6" s="137" t="s">
        <v>260</v>
      </c>
      <c r="P6" s="137" t="s">
        <v>261</v>
      </c>
      <c r="Q6" s="137" t="s">
        <v>262</v>
      </c>
    </row>
    <row r="7" spans="2:17" x14ac:dyDescent="0.25">
      <c r="B7" s="141" t="s">
        <v>27</v>
      </c>
      <c r="C7" s="142" t="s">
        <v>265</v>
      </c>
      <c r="D7" s="143"/>
      <c r="E7" s="143"/>
      <c r="F7" s="143"/>
      <c r="G7" s="143"/>
      <c r="H7" s="143"/>
      <c r="I7" s="134"/>
      <c r="J7" s="137" t="s">
        <v>36</v>
      </c>
      <c r="K7" s="137"/>
      <c r="L7" s="137"/>
      <c r="M7" s="144">
        <f>SUM(M8:M13)</f>
        <v>24670</v>
      </c>
      <c r="N7" s="144">
        <f t="shared" ref="N7:Q7" si="2">SUM(N8:N13)</f>
        <v>40574.519999999997</v>
      </c>
      <c r="O7" s="144">
        <f t="shared" si="2"/>
        <v>0</v>
      </c>
      <c r="P7" s="144">
        <f t="shared" si="2"/>
        <v>35404.81</v>
      </c>
      <c r="Q7" s="144">
        <f t="shared" si="2"/>
        <v>35404.81</v>
      </c>
    </row>
    <row r="8" spans="2:17" x14ac:dyDescent="0.25">
      <c r="B8" s="141">
        <v>2111</v>
      </c>
      <c r="C8" s="145" t="s">
        <v>266</v>
      </c>
      <c r="D8" s="143">
        <v>3130</v>
      </c>
      <c r="E8" s="143">
        <v>3130</v>
      </c>
      <c r="F8" s="143"/>
      <c r="G8" s="143">
        <v>1779.31</v>
      </c>
      <c r="H8" s="143">
        <v>1779.31</v>
      </c>
      <c r="I8" s="134"/>
      <c r="J8" s="145" t="s">
        <v>37</v>
      </c>
      <c r="K8" s="145">
        <v>2121</v>
      </c>
      <c r="L8" s="141">
        <v>0.1</v>
      </c>
      <c r="M8" s="143">
        <f>ROUND(D9*$L8,2)</f>
        <v>370</v>
      </c>
      <c r="N8" s="143">
        <f>ROUND(E9*$L8,2)</f>
        <v>370</v>
      </c>
      <c r="O8" s="143">
        <f>ROUND(F9*$L8,2)</f>
        <v>0</v>
      </c>
      <c r="P8" s="143">
        <f>ROUND(G9*$L8,2)</f>
        <v>193</v>
      </c>
      <c r="Q8" s="143">
        <f>ROUND(H9*$L8,2)</f>
        <v>193</v>
      </c>
    </row>
    <row r="9" spans="2:17" x14ac:dyDescent="0.25">
      <c r="B9" s="141">
        <v>2121</v>
      </c>
      <c r="C9" s="145" t="s">
        <v>269</v>
      </c>
      <c r="D9" s="143">
        <v>3700</v>
      </c>
      <c r="E9" s="143">
        <v>3700</v>
      </c>
      <c r="F9" s="143"/>
      <c r="G9" s="143">
        <v>1930</v>
      </c>
      <c r="H9" s="143">
        <v>1930</v>
      </c>
      <c r="I9" s="134"/>
      <c r="J9" s="145" t="s">
        <v>37</v>
      </c>
      <c r="K9" s="145">
        <v>4411</v>
      </c>
      <c r="L9" s="141">
        <v>0.34</v>
      </c>
      <c r="M9" s="143">
        <f>ROUND(D12*$L9,2)</f>
        <v>20060</v>
      </c>
      <c r="N9" s="143">
        <f t="shared" ref="N9:Q9" si="3">ROUND(E12*$L9,2)</f>
        <v>35964.519999999997</v>
      </c>
      <c r="O9" s="143">
        <f t="shared" si="3"/>
        <v>0</v>
      </c>
      <c r="P9" s="143">
        <f t="shared" si="3"/>
        <v>34825.81</v>
      </c>
      <c r="Q9" s="143">
        <f t="shared" si="3"/>
        <v>34825.81</v>
      </c>
    </row>
    <row r="10" spans="2:17" x14ac:dyDescent="0.25">
      <c r="B10" s="141">
        <v>2612</v>
      </c>
      <c r="C10" s="145" t="s">
        <v>270</v>
      </c>
      <c r="D10" s="143">
        <v>87853</v>
      </c>
      <c r="E10" s="143">
        <v>123853</v>
      </c>
      <c r="F10" s="143"/>
      <c r="G10" s="143">
        <v>123853</v>
      </c>
      <c r="H10" s="143">
        <v>123853</v>
      </c>
      <c r="I10" s="134"/>
      <c r="J10" s="145" t="s">
        <v>38</v>
      </c>
      <c r="K10" s="145">
        <v>3821</v>
      </c>
      <c r="L10" s="141">
        <v>0.2</v>
      </c>
      <c r="M10" s="143">
        <f>ROUND(D11*$L10,2)</f>
        <v>1750</v>
      </c>
      <c r="N10" s="143">
        <f>ROUND(E11*$L10,2)</f>
        <v>1750</v>
      </c>
      <c r="O10" s="143">
        <f>ROUND(F11*$L10,2)</f>
        <v>0</v>
      </c>
      <c r="P10" s="143">
        <f>ROUND(G11*$L10,2)</f>
        <v>0</v>
      </c>
      <c r="Q10" s="143">
        <f>ROUND(H11*$L10,2)</f>
        <v>0</v>
      </c>
    </row>
    <row r="11" spans="2:17" x14ac:dyDescent="0.25">
      <c r="B11" s="141">
        <v>3821</v>
      </c>
      <c r="C11" s="145" t="s">
        <v>267</v>
      </c>
      <c r="D11" s="143">
        <v>8750</v>
      </c>
      <c r="E11" s="143">
        <v>8750</v>
      </c>
      <c r="F11" s="143"/>
      <c r="G11" s="143">
        <v>0</v>
      </c>
      <c r="H11" s="143">
        <v>0</v>
      </c>
      <c r="I11" s="134"/>
      <c r="J11" s="145" t="s">
        <v>38</v>
      </c>
      <c r="K11" s="145">
        <v>2121</v>
      </c>
      <c r="L11" s="141">
        <v>0.1</v>
      </c>
      <c r="M11" s="143">
        <f>ROUND(D9*$L11,2)</f>
        <v>370</v>
      </c>
      <c r="N11" s="143">
        <f t="shared" ref="N11:Q11" si="4">ROUND(E9*$L11,2)</f>
        <v>370</v>
      </c>
      <c r="O11" s="143">
        <f t="shared" si="4"/>
        <v>0</v>
      </c>
      <c r="P11" s="143">
        <f t="shared" si="4"/>
        <v>193</v>
      </c>
      <c r="Q11" s="143">
        <f t="shared" si="4"/>
        <v>193</v>
      </c>
    </row>
    <row r="12" spans="2:17" x14ac:dyDescent="0.25">
      <c r="B12" s="141">
        <v>4411</v>
      </c>
      <c r="C12" s="145" t="s">
        <v>268</v>
      </c>
      <c r="D12" s="143">
        <v>59000</v>
      </c>
      <c r="E12" s="143">
        <v>105778</v>
      </c>
      <c r="F12" s="143"/>
      <c r="G12" s="143">
        <v>102428.86</v>
      </c>
      <c r="H12" s="143">
        <v>102428.86</v>
      </c>
      <c r="I12" s="134"/>
      <c r="J12" s="145" t="s">
        <v>39</v>
      </c>
      <c r="K12" s="145">
        <v>3821</v>
      </c>
      <c r="L12" s="141">
        <v>0.2</v>
      </c>
      <c r="M12" s="143">
        <f>ROUND(D11*$L12,2)</f>
        <v>1750</v>
      </c>
      <c r="N12" s="143">
        <f>ROUND(E11*$L12,2)</f>
        <v>1750</v>
      </c>
      <c r="O12" s="143">
        <f>ROUND(F11*$L12,2)</f>
        <v>0</v>
      </c>
      <c r="P12" s="143">
        <f>ROUND(G11*$L12,2)</f>
        <v>0</v>
      </c>
      <c r="Q12" s="143">
        <f>ROUND(H11*$L12,2)</f>
        <v>0</v>
      </c>
    </row>
    <row r="13" spans="2:17" x14ac:dyDescent="0.25">
      <c r="B13" s="134"/>
      <c r="C13" s="134"/>
      <c r="D13" s="134"/>
      <c r="E13" s="134"/>
      <c r="F13" s="134"/>
      <c r="G13" s="134"/>
      <c r="H13" s="134"/>
      <c r="I13" s="134"/>
      <c r="J13" s="145" t="s">
        <v>39</v>
      </c>
      <c r="K13" s="145">
        <v>2121</v>
      </c>
      <c r="L13" s="141">
        <v>0.1</v>
      </c>
      <c r="M13" s="143">
        <f>ROUND(D9*$L13,2)</f>
        <v>370</v>
      </c>
      <c r="N13" s="143">
        <f>ROUND(E9*$L13,2)</f>
        <v>370</v>
      </c>
      <c r="O13" s="143">
        <f>ROUND(F9*$L13,2)</f>
        <v>0</v>
      </c>
      <c r="P13" s="143">
        <f>ROUND(G9*$L13,2)</f>
        <v>193</v>
      </c>
      <c r="Q13" s="143">
        <f>ROUND(H9*$L13,2)</f>
        <v>193</v>
      </c>
    </row>
    <row r="14" spans="2:17" x14ac:dyDescent="0.25">
      <c r="B14" s="134"/>
      <c r="C14" s="134"/>
      <c r="D14" s="146"/>
      <c r="E14" s="134"/>
      <c r="F14" s="134"/>
      <c r="G14" s="134"/>
      <c r="H14" s="134"/>
      <c r="I14" s="134"/>
      <c r="J14" s="137" t="s">
        <v>40</v>
      </c>
      <c r="K14" s="137"/>
      <c r="L14" s="137"/>
      <c r="M14" s="144">
        <f>SUM(M15:M23)</f>
        <v>94898.8</v>
      </c>
      <c r="N14" s="144">
        <f t="shared" ref="N14:Q14" si="5">SUM(N15:N23)</f>
        <v>130898.8</v>
      </c>
      <c r="O14" s="144">
        <f t="shared" si="5"/>
        <v>0</v>
      </c>
      <c r="P14" s="144">
        <f t="shared" si="5"/>
        <v>125799.34</v>
      </c>
      <c r="Q14" s="144">
        <f t="shared" si="5"/>
        <v>125799.34</v>
      </c>
    </row>
    <row r="15" spans="2:17" x14ac:dyDescent="0.25">
      <c r="B15" s="134"/>
      <c r="C15" s="134"/>
      <c r="D15" s="134"/>
      <c r="E15" s="134"/>
      <c r="F15" s="134"/>
      <c r="G15" s="134"/>
      <c r="H15" s="134"/>
      <c r="I15" s="134"/>
      <c r="J15" s="145" t="s">
        <v>37</v>
      </c>
      <c r="K15" s="145">
        <v>3821</v>
      </c>
      <c r="L15" s="141">
        <v>0.2</v>
      </c>
      <c r="M15" s="143">
        <f>ROUND(D11*$L15,2)</f>
        <v>1750</v>
      </c>
      <c r="N15" s="143">
        <f>ROUND(E11*$L15,2)</f>
        <v>1750</v>
      </c>
      <c r="O15" s="143">
        <f>ROUND(F11*$L15,2)</f>
        <v>0</v>
      </c>
      <c r="P15" s="143">
        <f>ROUND(G11*$L15,2)</f>
        <v>0</v>
      </c>
      <c r="Q15" s="143">
        <f>ROUND(H11*$L15,2)</f>
        <v>0</v>
      </c>
    </row>
    <row r="16" spans="2:17" x14ac:dyDescent="0.25">
      <c r="B16" s="134"/>
      <c r="C16" s="134"/>
      <c r="D16" s="134"/>
      <c r="E16" s="134"/>
      <c r="F16" s="134"/>
      <c r="G16" s="134"/>
      <c r="H16" s="134"/>
      <c r="I16" s="134"/>
      <c r="J16" s="145" t="s">
        <v>37</v>
      </c>
      <c r="K16" s="145">
        <v>2121</v>
      </c>
      <c r="L16" s="141">
        <v>0.1</v>
      </c>
      <c r="M16" s="143">
        <f>ROUND(D9*$L16,2)</f>
        <v>370</v>
      </c>
      <c r="N16" s="143">
        <f>ROUND(E9*$L16,2)</f>
        <v>370</v>
      </c>
      <c r="O16" s="143">
        <f>ROUND(F9*$L16,2)</f>
        <v>0</v>
      </c>
      <c r="P16" s="143">
        <f>ROUND(G9*$L16,2)</f>
        <v>193</v>
      </c>
      <c r="Q16" s="143">
        <f>ROUND(H9*$L16,2)</f>
        <v>193</v>
      </c>
    </row>
    <row r="17" spans="2:17" x14ac:dyDescent="0.25">
      <c r="B17" s="134"/>
      <c r="C17" s="134"/>
      <c r="D17" s="134"/>
      <c r="E17" s="134"/>
      <c r="F17" s="134"/>
      <c r="G17" s="134"/>
      <c r="H17" s="134"/>
      <c r="I17" s="134"/>
      <c r="J17" s="145" t="s">
        <v>38</v>
      </c>
      <c r="K17" s="145">
        <v>2121</v>
      </c>
      <c r="L17" s="141">
        <v>0.1</v>
      </c>
      <c r="M17" s="143">
        <f>ROUND(D9*$L17,2)</f>
        <v>370</v>
      </c>
      <c r="N17" s="143">
        <f>ROUND(E9*$L17,2)</f>
        <v>370</v>
      </c>
      <c r="O17" s="143">
        <f>ROUND(F9*$L17,2)</f>
        <v>0</v>
      </c>
      <c r="P17" s="143">
        <f>ROUND(G9*$L17,2)</f>
        <v>193</v>
      </c>
      <c r="Q17" s="143">
        <f>ROUND(H9*$L17,2)</f>
        <v>193</v>
      </c>
    </row>
    <row r="18" spans="2:17" x14ac:dyDescent="0.25">
      <c r="B18" s="134"/>
      <c r="C18" s="134"/>
      <c r="D18" s="134"/>
      <c r="E18" s="134"/>
      <c r="F18" s="134"/>
      <c r="G18" s="134"/>
      <c r="H18" s="134"/>
      <c r="I18" s="134"/>
      <c r="J18" s="145" t="s">
        <v>38</v>
      </c>
      <c r="K18" s="145">
        <v>2111</v>
      </c>
      <c r="L18" s="141">
        <v>0.33</v>
      </c>
      <c r="M18" s="143">
        <f>ROUND(D8*$L18,2)</f>
        <v>1032.9000000000001</v>
      </c>
      <c r="N18" s="143">
        <f t="shared" ref="N18:Q18" si="6">ROUND(E8*$L18,2)</f>
        <v>1032.9000000000001</v>
      </c>
      <c r="O18" s="143">
        <f t="shared" si="6"/>
        <v>0</v>
      </c>
      <c r="P18" s="143">
        <f t="shared" si="6"/>
        <v>587.16999999999996</v>
      </c>
      <c r="Q18" s="143">
        <f t="shared" si="6"/>
        <v>587.16999999999996</v>
      </c>
    </row>
    <row r="19" spans="2:17" x14ac:dyDescent="0.25">
      <c r="B19" s="134"/>
      <c r="C19" s="134"/>
      <c r="D19" s="134"/>
      <c r="E19" s="134"/>
      <c r="F19" s="134"/>
      <c r="G19" s="134"/>
      <c r="H19" s="134"/>
      <c r="I19" s="134"/>
      <c r="J19" s="145" t="s">
        <v>39</v>
      </c>
      <c r="K19" s="145">
        <v>3821</v>
      </c>
      <c r="L19" s="141">
        <v>0.2</v>
      </c>
      <c r="M19" s="143">
        <f>ROUND(D11*$L19,2)</f>
        <v>1750</v>
      </c>
      <c r="N19" s="143">
        <f>ROUND(E11*$L19,2)</f>
        <v>1750</v>
      </c>
      <c r="O19" s="143">
        <f>ROUND(F11*$L19,2)</f>
        <v>0</v>
      </c>
      <c r="P19" s="143">
        <f>ROUND(G11*$L19,2)</f>
        <v>0</v>
      </c>
      <c r="Q19" s="143">
        <f>ROUND(H11*$L19,2)</f>
        <v>0</v>
      </c>
    </row>
    <row r="20" spans="2:17" x14ac:dyDescent="0.25">
      <c r="B20" s="134"/>
      <c r="C20" s="134"/>
      <c r="D20" s="134"/>
      <c r="E20" s="134"/>
      <c r="F20" s="134"/>
      <c r="G20" s="134"/>
      <c r="H20" s="134"/>
      <c r="I20" s="134"/>
      <c r="J20" s="145" t="s">
        <v>39</v>
      </c>
      <c r="K20" s="145">
        <v>2121</v>
      </c>
      <c r="L20" s="141">
        <v>0.1</v>
      </c>
      <c r="M20" s="143">
        <f>ROUND(D9*$L20,2)</f>
        <v>370</v>
      </c>
      <c r="N20" s="143">
        <f>ROUND(E9*$L20,2)</f>
        <v>370</v>
      </c>
      <c r="O20" s="143">
        <f>ROUND(F9*$L20,2)</f>
        <v>0</v>
      </c>
      <c r="P20" s="143">
        <f>ROUND(G9*$L20,2)</f>
        <v>193</v>
      </c>
      <c r="Q20" s="143">
        <f>ROUND(H9*$L20,2)</f>
        <v>193</v>
      </c>
    </row>
    <row r="21" spans="2:17" x14ac:dyDescent="0.25">
      <c r="B21" s="134"/>
      <c r="C21" s="134"/>
      <c r="D21" s="134"/>
      <c r="E21" s="134"/>
      <c r="F21" s="134"/>
      <c r="G21" s="134"/>
      <c r="H21" s="134"/>
      <c r="I21" s="134"/>
      <c r="J21" s="145" t="s">
        <v>214</v>
      </c>
      <c r="K21" s="145">
        <v>2111</v>
      </c>
      <c r="L21" s="141">
        <v>0.33</v>
      </c>
      <c r="M21" s="143">
        <f t="shared" ref="M21:Q23" si="7">ROUND(D8*$L21,2)</f>
        <v>1032.9000000000001</v>
      </c>
      <c r="N21" s="143">
        <f t="shared" si="7"/>
        <v>1032.9000000000001</v>
      </c>
      <c r="O21" s="143">
        <f t="shared" si="7"/>
        <v>0</v>
      </c>
      <c r="P21" s="143">
        <f t="shared" si="7"/>
        <v>587.16999999999996</v>
      </c>
      <c r="Q21" s="143">
        <f t="shared" si="7"/>
        <v>587.16999999999996</v>
      </c>
    </row>
    <row r="22" spans="2:17" x14ac:dyDescent="0.25">
      <c r="B22" s="134"/>
      <c r="C22" s="134"/>
      <c r="D22" s="134"/>
      <c r="E22" s="134"/>
      <c r="F22" s="134"/>
      <c r="G22" s="134"/>
      <c r="H22" s="134"/>
      <c r="I22" s="134"/>
      <c r="J22" s="145" t="s">
        <v>214</v>
      </c>
      <c r="K22" s="145">
        <v>2121</v>
      </c>
      <c r="L22" s="141">
        <v>0.1</v>
      </c>
      <c r="M22" s="143">
        <f t="shared" si="7"/>
        <v>370</v>
      </c>
      <c r="N22" s="143">
        <f t="shared" si="7"/>
        <v>370</v>
      </c>
      <c r="O22" s="143">
        <f t="shared" si="7"/>
        <v>0</v>
      </c>
      <c r="P22" s="143">
        <f t="shared" si="7"/>
        <v>193</v>
      </c>
      <c r="Q22" s="143">
        <f t="shared" si="7"/>
        <v>193</v>
      </c>
    </row>
    <row r="23" spans="2:17" x14ac:dyDescent="0.25">
      <c r="B23" s="134"/>
      <c r="C23" s="134"/>
      <c r="D23" s="134"/>
      <c r="E23" s="134"/>
      <c r="F23" s="134"/>
      <c r="G23" s="134"/>
      <c r="H23" s="134"/>
      <c r="I23" s="134"/>
      <c r="J23" s="145" t="s">
        <v>214</v>
      </c>
      <c r="K23" s="145">
        <v>2612</v>
      </c>
      <c r="L23" s="141">
        <v>1</v>
      </c>
      <c r="M23" s="143">
        <f>ROUND(D10*$L23,2)</f>
        <v>87853</v>
      </c>
      <c r="N23" s="143">
        <f t="shared" si="7"/>
        <v>123853</v>
      </c>
      <c r="O23" s="143">
        <f t="shared" si="7"/>
        <v>0</v>
      </c>
      <c r="P23" s="143">
        <f t="shared" si="7"/>
        <v>123853</v>
      </c>
      <c r="Q23" s="143">
        <f t="shared" si="7"/>
        <v>123853</v>
      </c>
    </row>
    <row r="24" spans="2:17" x14ac:dyDescent="0.25">
      <c r="B24" s="134"/>
      <c r="C24" s="134"/>
      <c r="D24" s="134"/>
      <c r="E24" s="134"/>
      <c r="F24" s="134"/>
      <c r="G24" s="134"/>
      <c r="H24" s="134"/>
      <c r="I24" s="134"/>
      <c r="J24" s="137" t="s">
        <v>41</v>
      </c>
      <c r="K24" s="137"/>
      <c r="L24" s="137"/>
      <c r="M24" s="144">
        <f>SUM(M25:M31)</f>
        <v>42864.2</v>
      </c>
      <c r="N24" s="144">
        <f t="shared" ref="N24:Q24" si="8">SUM(N25:N31)</f>
        <v>73737.679999999993</v>
      </c>
      <c r="O24" s="144">
        <f t="shared" si="8"/>
        <v>0</v>
      </c>
      <c r="P24" s="144">
        <f t="shared" si="8"/>
        <v>68787.009999999995</v>
      </c>
      <c r="Q24" s="144">
        <f t="shared" si="8"/>
        <v>68787.009999999995</v>
      </c>
    </row>
    <row r="25" spans="2:17" x14ac:dyDescent="0.25">
      <c r="B25" s="134"/>
      <c r="C25" s="134"/>
      <c r="D25" s="134"/>
      <c r="E25" s="134"/>
      <c r="F25" s="134"/>
      <c r="G25" s="134"/>
      <c r="H25" s="134"/>
      <c r="I25" s="134"/>
      <c r="J25" s="145" t="s">
        <v>37</v>
      </c>
      <c r="K25" s="145">
        <v>2111</v>
      </c>
      <c r="L25" s="141">
        <v>0.34</v>
      </c>
      <c r="M25" s="143">
        <f t="shared" ref="M25:Q26" si="9">ROUND(D8*$L25,2)</f>
        <v>1064.2</v>
      </c>
      <c r="N25" s="143">
        <f t="shared" si="9"/>
        <v>1064.2</v>
      </c>
      <c r="O25" s="143">
        <f t="shared" si="9"/>
        <v>0</v>
      </c>
      <c r="P25" s="143">
        <f t="shared" si="9"/>
        <v>604.97</v>
      </c>
      <c r="Q25" s="143">
        <f t="shared" si="9"/>
        <v>604.97</v>
      </c>
    </row>
    <row r="26" spans="2:17" x14ac:dyDescent="0.25">
      <c r="B26" s="134"/>
      <c r="C26" s="134"/>
      <c r="D26" s="134"/>
      <c r="E26" s="134"/>
      <c r="F26" s="134"/>
      <c r="G26" s="134"/>
      <c r="H26" s="134"/>
      <c r="I26" s="134"/>
      <c r="J26" s="145" t="s">
        <v>37</v>
      </c>
      <c r="K26" s="145">
        <v>2121</v>
      </c>
      <c r="L26" s="141">
        <v>0.1</v>
      </c>
      <c r="M26" s="143">
        <f t="shared" si="9"/>
        <v>370</v>
      </c>
      <c r="N26" s="143">
        <f t="shared" si="9"/>
        <v>370</v>
      </c>
      <c r="O26" s="143">
        <f t="shared" si="9"/>
        <v>0</v>
      </c>
      <c r="P26" s="143">
        <f t="shared" si="9"/>
        <v>193</v>
      </c>
      <c r="Q26" s="143">
        <f t="shared" si="9"/>
        <v>193</v>
      </c>
    </row>
    <row r="27" spans="2:17" x14ac:dyDescent="0.25">
      <c r="B27" s="134"/>
      <c r="C27" s="134"/>
      <c r="D27" s="134"/>
      <c r="E27" s="134"/>
      <c r="F27" s="134"/>
      <c r="G27" s="134"/>
      <c r="H27" s="134"/>
      <c r="I27" s="134"/>
      <c r="J27" s="145" t="s">
        <v>37</v>
      </c>
      <c r="K27" s="145">
        <v>4411</v>
      </c>
      <c r="L27" s="141">
        <v>0.33</v>
      </c>
      <c r="M27" s="143">
        <f>ROUND(D12*$L27,2)</f>
        <v>19470</v>
      </c>
      <c r="N27" s="143">
        <f t="shared" ref="N27:Q27" si="10">ROUND(E12*$L27,2)</f>
        <v>34906.74</v>
      </c>
      <c r="O27" s="143">
        <f t="shared" si="10"/>
        <v>0</v>
      </c>
      <c r="P27" s="143">
        <f t="shared" si="10"/>
        <v>33801.519999999997</v>
      </c>
      <c r="Q27" s="143">
        <f t="shared" si="10"/>
        <v>33801.519999999997</v>
      </c>
    </row>
    <row r="28" spans="2:17" x14ac:dyDescent="0.25">
      <c r="B28" s="134"/>
      <c r="C28" s="134"/>
      <c r="D28" s="134"/>
      <c r="E28" s="134"/>
      <c r="F28" s="134"/>
      <c r="G28" s="134"/>
      <c r="H28" s="134"/>
      <c r="I28" s="134"/>
      <c r="J28" s="145" t="s">
        <v>38</v>
      </c>
      <c r="K28" s="145">
        <v>2121</v>
      </c>
      <c r="L28" s="141">
        <v>0.1</v>
      </c>
      <c r="M28" s="143">
        <f>ROUND(D9*$L28,2)</f>
        <v>370</v>
      </c>
      <c r="N28" s="143">
        <f>ROUND(E9*$L28,2)</f>
        <v>370</v>
      </c>
      <c r="O28" s="143">
        <f>ROUND(F9*$L28,2)</f>
        <v>0</v>
      </c>
      <c r="P28" s="143">
        <f>ROUND(G9*$L28,2)</f>
        <v>193</v>
      </c>
      <c r="Q28" s="143">
        <f>ROUND(H9*$L28,2)</f>
        <v>193</v>
      </c>
    </row>
    <row r="29" spans="2:17" x14ac:dyDescent="0.25">
      <c r="B29" s="134"/>
      <c r="C29" s="134"/>
      <c r="D29" s="134"/>
      <c r="E29" s="134"/>
      <c r="F29" s="134"/>
      <c r="G29" s="134"/>
      <c r="H29" s="134"/>
      <c r="I29" s="134"/>
      <c r="J29" s="145" t="s">
        <v>39</v>
      </c>
      <c r="K29" s="145">
        <v>4411</v>
      </c>
      <c r="L29" s="141">
        <v>0.33</v>
      </c>
      <c r="M29" s="143">
        <f>ROUND(D12*$L29,2)</f>
        <v>19470</v>
      </c>
      <c r="N29" s="143">
        <f t="shared" ref="N29:Q29" si="11">ROUND(E12*$L29,2)</f>
        <v>34906.74</v>
      </c>
      <c r="O29" s="143">
        <f t="shared" si="11"/>
        <v>0</v>
      </c>
      <c r="P29" s="143">
        <f t="shared" si="11"/>
        <v>33801.519999999997</v>
      </c>
      <c r="Q29" s="143">
        <f t="shared" si="11"/>
        <v>33801.519999999997</v>
      </c>
    </row>
    <row r="30" spans="2:17" x14ac:dyDescent="0.25">
      <c r="B30" s="134"/>
      <c r="C30" s="134"/>
      <c r="D30" s="134"/>
      <c r="E30" s="134"/>
      <c r="F30" s="134"/>
      <c r="G30" s="134"/>
      <c r="H30" s="134"/>
      <c r="I30" s="134"/>
      <c r="J30" s="145" t="s">
        <v>39</v>
      </c>
      <c r="K30" s="145">
        <v>3821</v>
      </c>
      <c r="L30" s="141">
        <v>0.2</v>
      </c>
      <c r="M30" s="143">
        <f>ROUND(D11*$L30,2)</f>
        <v>1750</v>
      </c>
      <c r="N30" s="143">
        <f>ROUND(E11*$L30,2)</f>
        <v>1750</v>
      </c>
      <c r="O30" s="143">
        <f>ROUND(F11*$L30,2)</f>
        <v>0</v>
      </c>
      <c r="P30" s="143">
        <f>ROUND(G11*$L30,2)</f>
        <v>0</v>
      </c>
      <c r="Q30" s="143">
        <f>ROUND(H11*$L30,2)</f>
        <v>0</v>
      </c>
    </row>
    <row r="31" spans="2:17" x14ac:dyDescent="0.25">
      <c r="B31" s="134"/>
      <c r="C31" s="134"/>
      <c r="D31" s="134"/>
      <c r="E31" s="134"/>
      <c r="F31" s="134"/>
      <c r="G31" s="134"/>
      <c r="H31" s="134"/>
      <c r="I31" s="134"/>
      <c r="J31" s="145" t="s">
        <v>39</v>
      </c>
      <c r="K31" s="145">
        <v>2121</v>
      </c>
      <c r="L31" s="141">
        <v>0.1</v>
      </c>
      <c r="M31" s="143">
        <f>ROUND(D9*$L31,2)</f>
        <v>370</v>
      </c>
      <c r="N31" s="143">
        <f>ROUND(E9*$L31,2)</f>
        <v>370</v>
      </c>
      <c r="O31" s="143">
        <f>ROUND(F9*$L31,2)</f>
        <v>0</v>
      </c>
      <c r="P31" s="143">
        <f>ROUND(G9*$L31,2)</f>
        <v>193</v>
      </c>
      <c r="Q31" s="143">
        <f>ROUND(H9*$L31,2)</f>
        <v>193</v>
      </c>
    </row>
    <row r="32" spans="2:17" x14ac:dyDescent="0.25">
      <c r="B32" s="134"/>
      <c r="C32" s="134"/>
      <c r="D32" s="134"/>
      <c r="E32" s="134"/>
      <c r="F32" s="134"/>
      <c r="G32" s="134"/>
      <c r="H32" s="134"/>
      <c r="I32" s="134"/>
      <c r="J32" s="134"/>
      <c r="K32" s="134"/>
      <c r="L32" s="134"/>
      <c r="M32" s="134"/>
      <c r="N32" s="134"/>
      <c r="O32" s="134"/>
      <c r="P32" s="134"/>
      <c r="Q32" s="134"/>
    </row>
  </sheetData>
  <autoFilter ref="B6:Q3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3"/>
  <sheetViews>
    <sheetView workbookViewId="0">
      <selection activeCell="G20" sqref="G20"/>
    </sheetView>
  </sheetViews>
  <sheetFormatPr baseColWidth="10" defaultRowHeight="15" x14ac:dyDescent="0.25"/>
  <cols>
    <col min="2" max="2" width="17.140625" customWidth="1"/>
  </cols>
  <sheetData>
    <row r="7" spans="1:16" x14ac:dyDescent="0.25">
      <c r="C7">
        <f>SUM(C10:C14)</f>
        <v>162433</v>
      </c>
      <c r="D7">
        <f t="shared" ref="D7:G7" si="0">SUM(D10:D14)</f>
        <v>245211</v>
      </c>
      <c r="E7">
        <f t="shared" si="0"/>
        <v>0</v>
      </c>
      <c r="F7">
        <f t="shared" si="0"/>
        <v>188260.97</v>
      </c>
      <c r="G7">
        <f t="shared" si="0"/>
        <v>10370778.310000001</v>
      </c>
      <c r="L7">
        <f ca="1">L9+L16+L26</f>
        <v>162433</v>
      </c>
      <c r="M7">
        <f t="shared" ref="M7:P7" ca="1" si="1">M9+M16+M26</f>
        <v>245211</v>
      </c>
      <c r="N7">
        <f t="shared" ca="1" si="1"/>
        <v>0</v>
      </c>
      <c r="O7">
        <f t="shared" ca="1" si="1"/>
        <v>188260.96000000002</v>
      </c>
      <c r="P7">
        <f t="shared" ca="1" si="1"/>
        <v>181667.96</v>
      </c>
    </row>
    <row r="8" spans="1:16" x14ac:dyDescent="0.25">
      <c r="A8" t="s">
        <v>256</v>
      </c>
      <c r="B8" t="s">
        <v>257</v>
      </c>
      <c r="C8" t="s">
        <v>258</v>
      </c>
      <c r="D8" t="s">
        <v>259</v>
      </c>
      <c r="E8" t="s">
        <v>260</v>
      </c>
      <c r="F8" t="s">
        <v>261</v>
      </c>
      <c r="G8" t="s">
        <v>262</v>
      </c>
      <c r="I8" t="s">
        <v>263</v>
      </c>
      <c r="J8" t="s">
        <v>11</v>
      </c>
      <c r="K8" t="s">
        <v>264</v>
      </c>
      <c r="L8" t="s">
        <v>258</v>
      </c>
      <c r="M8" t="s">
        <v>259</v>
      </c>
      <c r="N8" t="s">
        <v>260</v>
      </c>
      <c r="O8" t="s">
        <v>261</v>
      </c>
      <c r="P8" t="s">
        <v>262</v>
      </c>
    </row>
    <row r="9" spans="1:16" x14ac:dyDescent="0.25">
      <c r="A9" t="s">
        <v>27</v>
      </c>
      <c r="B9" t="s">
        <v>265</v>
      </c>
      <c r="I9" t="s">
        <v>36</v>
      </c>
      <c r="L9">
        <f ca="1">SUM(L10:L15)</f>
        <v>24670</v>
      </c>
      <c r="M9">
        <f t="shared" ref="M9:P9" ca="1" si="2">SUM(M10:M15)</f>
        <v>40574.519999999997</v>
      </c>
      <c r="N9">
        <f t="shared" ca="1" si="2"/>
        <v>0</v>
      </c>
      <c r="O9">
        <f t="shared" ca="1" si="2"/>
        <v>33883.65</v>
      </c>
      <c r="P9">
        <f t="shared" ca="1" si="2"/>
        <v>31642.03</v>
      </c>
    </row>
    <row r="10" spans="1:16" x14ac:dyDescent="0.25">
      <c r="A10">
        <v>2111</v>
      </c>
      <c r="B10" t="s">
        <v>266</v>
      </c>
      <c r="C10">
        <v>3130</v>
      </c>
      <c r="D10">
        <v>3130</v>
      </c>
      <c r="F10">
        <v>1779.31</v>
      </c>
      <c r="G10">
        <v>1779.31</v>
      </c>
      <c r="I10" t="s">
        <v>37</v>
      </c>
      <c r="J10">
        <v>2121</v>
      </c>
      <c r="K10">
        <v>0.1</v>
      </c>
      <c r="L10">
        <f ca="1">ROUND(C11*$L10,2)</f>
        <v>370</v>
      </c>
      <c r="M10">
        <f ca="1">ROUND(D11*$L10,2)</f>
        <v>370</v>
      </c>
      <c r="N10">
        <f ca="1">ROUND(E11*$L10,2)</f>
        <v>0</v>
      </c>
      <c r="O10">
        <f ca="1">ROUND(F11*$L10,2)</f>
        <v>193</v>
      </c>
      <c r="P10">
        <f ca="1">ROUND(G11*$L10,2)</f>
        <v>193</v>
      </c>
    </row>
    <row r="11" spans="1:16" x14ac:dyDescent="0.25">
      <c r="A11">
        <v>2121</v>
      </c>
      <c r="B11" t="s">
        <v>269</v>
      </c>
      <c r="C11">
        <v>3700</v>
      </c>
      <c r="D11">
        <v>3700</v>
      </c>
      <c r="F11">
        <v>1930</v>
      </c>
      <c r="G11">
        <v>2260</v>
      </c>
      <c r="I11" t="s">
        <v>37</v>
      </c>
      <c r="J11">
        <v>4411</v>
      </c>
      <c r="K11">
        <v>0.34</v>
      </c>
      <c r="L11">
        <f ca="1">ROUND(C14*$L11,2)</f>
        <v>20060</v>
      </c>
      <c r="M11">
        <f t="shared" ref="M11:P11" ca="1" si="3">ROUND(D14*$L11,2)</f>
        <v>35964.519999999997</v>
      </c>
      <c r="N11">
        <f t="shared" ca="1" si="3"/>
        <v>0</v>
      </c>
      <c r="O11">
        <f t="shared" ca="1" si="3"/>
        <v>33304.65</v>
      </c>
      <c r="P11">
        <f t="shared" ca="1" si="3"/>
        <v>31063.03</v>
      </c>
    </row>
    <row r="12" spans="1:16" x14ac:dyDescent="0.25">
      <c r="A12">
        <v>2612</v>
      </c>
      <c r="B12" t="s">
        <v>270</v>
      </c>
      <c r="C12">
        <v>87853</v>
      </c>
      <c r="D12">
        <v>123853</v>
      </c>
      <c r="F12">
        <v>86596.800000000003</v>
      </c>
      <c r="G12">
        <v>123853</v>
      </c>
      <c r="I12" t="s">
        <v>38</v>
      </c>
      <c r="J12">
        <v>3821</v>
      </c>
      <c r="K12">
        <v>0.2</v>
      </c>
      <c r="L12">
        <f ca="1">ROUND(C13*$L12,2)</f>
        <v>1750</v>
      </c>
      <c r="M12">
        <f ca="1">ROUND(D13*$L12,2)</f>
        <v>1750</v>
      </c>
      <c r="N12">
        <f ca="1">ROUND(E13*$L12,2)</f>
        <v>0</v>
      </c>
      <c r="O12">
        <f ca="1">ROUND(F13*$L12,2)</f>
        <v>0</v>
      </c>
      <c r="P12">
        <f ca="1">ROUND(G13*$L12,2)</f>
        <v>0</v>
      </c>
    </row>
    <row r="13" spans="1:16" x14ac:dyDescent="0.25">
      <c r="A13">
        <v>3821</v>
      </c>
      <c r="B13" t="s">
        <v>267</v>
      </c>
      <c r="C13">
        <v>8750</v>
      </c>
      <c r="D13">
        <v>8750</v>
      </c>
      <c r="G13">
        <v>0</v>
      </c>
      <c r="I13" t="s">
        <v>38</v>
      </c>
      <c r="J13">
        <v>2121</v>
      </c>
      <c r="K13">
        <v>0.1</v>
      </c>
      <c r="L13">
        <f ca="1">ROUND(C11*$L13,2)</f>
        <v>370</v>
      </c>
      <c r="M13">
        <f t="shared" ref="M13:P13" ca="1" si="4">ROUND(D11*$L13,2)</f>
        <v>370</v>
      </c>
      <c r="N13">
        <f t="shared" ca="1" si="4"/>
        <v>0</v>
      </c>
      <c r="O13">
        <f t="shared" ca="1" si="4"/>
        <v>193</v>
      </c>
      <c r="P13">
        <f t="shared" ca="1" si="4"/>
        <v>193</v>
      </c>
    </row>
    <row r="14" spans="1:16" x14ac:dyDescent="0.25">
      <c r="A14">
        <v>4411</v>
      </c>
      <c r="B14" t="s">
        <v>268</v>
      </c>
      <c r="C14">
        <v>59000</v>
      </c>
      <c r="D14">
        <v>105778</v>
      </c>
      <c r="F14">
        <v>97954.86</v>
      </c>
      <c r="G14">
        <v>10242886</v>
      </c>
      <c r="I14" t="s">
        <v>39</v>
      </c>
      <c r="J14">
        <v>3821</v>
      </c>
      <c r="K14">
        <v>0.2</v>
      </c>
      <c r="L14">
        <f ca="1">ROUND(C13*$L14,2)</f>
        <v>1750</v>
      </c>
      <c r="M14">
        <f ca="1">ROUND(D13*$L14,2)</f>
        <v>1750</v>
      </c>
      <c r="N14">
        <f ca="1">ROUND(E13*$L14,2)</f>
        <v>0</v>
      </c>
      <c r="O14">
        <f ca="1">ROUND(F13*$L14,2)</f>
        <v>0</v>
      </c>
      <c r="P14">
        <f ca="1">ROUND(G13*$L14,2)</f>
        <v>0</v>
      </c>
    </row>
    <row r="15" spans="1:16" x14ac:dyDescent="0.25">
      <c r="I15" t="s">
        <v>39</v>
      </c>
      <c r="J15">
        <v>2121</v>
      </c>
      <c r="K15">
        <v>0.1</v>
      </c>
      <c r="L15">
        <f ca="1">ROUND(C11*$L15,2)</f>
        <v>370</v>
      </c>
      <c r="M15">
        <f ca="1">ROUND(D11*$L15,2)</f>
        <v>370</v>
      </c>
      <c r="N15">
        <f ca="1">ROUND(E11*$L15,2)</f>
        <v>0</v>
      </c>
      <c r="O15">
        <f ca="1">ROUND(F11*$L15,2)</f>
        <v>193</v>
      </c>
      <c r="P15">
        <f ca="1">ROUND(G11*$L15,2)</f>
        <v>193</v>
      </c>
    </row>
    <row r="16" spans="1:16" x14ac:dyDescent="0.25">
      <c r="I16" t="s">
        <v>40</v>
      </c>
      <c r="L16">
        <f ca="1">SUM(L17:L25)</f>
        <v>94898.8</v>
      </c>
      <c r="M16">
        <f t="shared" ref="M16:P16" ca="1" si="5">SUM(M17:M25)</f>
        <v>130898.8</v>
      </c>
      <c r="N16">
        <f t="shared" ca="1" si="5"/>
        <v>0</v>
      </c>
      <c r="O16">
        <f t="shared" ca="1" si="5"/>
        <v>88543.14</v>
      </c>
      <c r="P16">
        <f t="shared" ca="1" si="5"/>
        <v>88543.14</v>
      </c>
    </row>
    <row r="17" spans="9:16" x14ac:dyDescent="0.25">
      <c r="I17" t="s">
        <v>37</v>
      </c>
      <c r="J17">
        <v>3821</v>
      </c>
      <c r="K17">
        <v>0.2</v>
      </c>
      <c r="L17">
        <f ca="1">ROUND(C13*$L17,2)</f>
        <v>1750</v>
      </c>
      <c r="M17">
        <f ca="1">ROUND(D13*$L17,2)</f>
        <v>1750</v>
      </c>
      <c r="N17">
        <f ca="1">ROUND(E13*$L17,2)</f>
        <v>0</v>
      </c>
      <c r="O17">
        <f ca="1">ROUND(F13*$L17,2)</f>
        <v>0</v>
      </c>
      <c r="P17">
        <f ca="1">ROUND(G13*$L17,2)</f>
        <v>0</v>
      </c>
    </row>
    <row r="18" spans="9:16" x14ac:dyDescent="0.25">
      <c r="I18" t="s">
        <v>37</v>
      </c>
      <c r="J18">
        <v>2121</v>
      </c>
      <c r="K18">
        <v>0.1</v>
      </c>
      <c r="L18">
        <f ca="1">ROUND(C11*$L18,2)</f>
        <v>370</v>
      </c>
      <c r="M18">
        <f ca="1">ROUND(D11*$L18,2)</f>
        <v>370</v>
      </c>
      <c r="N18">
        <f ca="1">ROUND(E11*$L18,2)</f>
        <v>0</v>
      </c>
      <c r="O18">
        <f ca="1">ROUND(F11*$L18,2)</f>
        <v>193</v>
      </c>
      <c r="P18">
        <f ca="1">ROUND(G11*$L18,2)</f>
        <v>193</v>
      </c>
    </row>
    <row r="19" spans="9:16" x14ac:dyDescent="0.25">
      <c r="I19" t="s">
        <v>38</v>
      </c>
      <c r="J19">
        <v>2121</v>
      </c>
      <c r="K19">
        <v>0.1</v>
      </c>
      <c r="L19">
        <f ca="1">ROUND(C11*$L19,2)</f>
        <v>370</v>
      </c>
      <c r="M19">
        <f ca="1">ROUND(D11*$L19,2)</f>
        <v>370</v>
      </c>
      <c r="N19">
        <f ca="1">ROUND(E11*$L19,2)</f>
        <v>0</v>
      </c>
      <c r="O19">
        <f ca="1">ROUND(F11*$L19,2)</f>
        <v>193</v>
      </c>
      <c r="P19">
        <f ca="1">ROUND(G11*$L19,2)</f>
        <v>193</v>
      </c>
    </row>
    <row r="20" spans="9:16" x14ac:dyDescent="0.25">
      <c r="I20" t="s">
        <v>38</v>
      </c>
      <c r="J20">
        <v>2111</v>
      </c>
      <c r="K20">
        <v>0.33</v>
      </c>
      <c r="L20">
        <f ca="1">ROUND(C10*$L20,2)</f>
        <v>1032.9000000000001</v>
      </c>
      <c r="M20">
        <f t="shared" ref="M20:P20" ca="1" si="6">ROUND(D10*$L20,2)</f>
        <v>1032.9000000000001</v>
      </c>
      <c r="N20">
        <f t="shared" ca="1" si="6"/>
        <v>0</v>
      </c>
      <c r="O20">
        <f t="shared" ca="1" si="6"/>
        <v>587.16999999999996</v>
      </c>
      <c r="P20">
        <f t="shared" ca="1" si="6"/>
        <v>587.16999999999996</v>
      </c>
    </row>
    <row r="21" spans="9:16" x14ac:dyDescent="0.25">
      <c r="I21" t="s">
        <v>39</v>
      </c>
      <c r="J21">
        <v>3821</v>
      </c>
      <c r="K21">
        <v>0.2</v>
      </c>
      <c r="L21">
        <f ca="1">ROUND(C13*$L21,2)</f>
        <v>1750</v>
      </c>
      <c r="M21">
        <f ca="1">ROUND(D13*$L21,2)</f>
        <v>1750</v>
      </c>
      <c r="N21">
        <f ca="1">ROUND(E13*$L21,2)</f>
        <v>0</v>
      </c>
      <c r="O21">
        <f ca="1">ROUND(F13*$L21,2)</f>
        <v>0</v>
      </c>
      <c r="P21">
        <f ca="1">ROUND(G13*$L21,2)</f>
        <v>0</v>
      </c>
    </row>
    <row r="22" spans="9:16" x14ac:dyDescent="0.25">
      <c r="I22" t="s">
        <v>39</v>
      </c>
      <c r="J22">
        <v>2121</v>
      </c>
      <c r="K22">
        <v>0.1</v>
      </c>
      <c r="L22">
        <f ca="1">ROUND(C11*$L22,2)</f>
        <v>370</v>
      </c>
      <c r="M22">
        <f ca="1">ROUND(D11*$L22,2)</f>
        <v>370</v>
      </c>
      <c r="N22">
        <f ca="1">ROUND(E11*$L22,2)</f>
        <v>0</v>
      </c>
      <c r="O22">
        <f ca="1">ROUND(F11*$L22,2)</f>
        <v>193</v>
      </c>
      <c r="P22">
        <f ca="1">ROUND(G11*$L22,2)</f>
        <v>193</v>
      </c>
    </row>
    <row r="23" spans="9:16" x14ac:dyDescent="0.25">
      <c r="I23" t="s">
        <v>214</v>
      </c>
      <c r="J23">
        <v>2111</v>
      </c>
      <c r="K23">
        <v>0.33</v>
      </c>
      <c r="L23">
        <f t="shared" ref="L23:P25" ca="1" si="7">ROUND(C10*$L23,2)</f>
        <v>1032.9000000000001</v>
      </c>
      <c r="M23">
        <f t="shared" ca="1" si="7"/>
        <v>1032.9000000000001</v>
      </c>
      <c r="N23">
        <f t="shared" ca="1" si="7"/>
        <v>0</v>
      </c>
      <c r="O23">
        <f t="shared" ca="1" si="7"/>
        <v>587.16999999999996</v>
      </c>
      <c r="P23">
        <f t="shared" ca="1" si="7"/>
        <v>587.16999999999996</v>
      </c>
    </row>
    <row r="24" spans="9:16" x14ac:dyDescent="0.25">
      <c r="I24" t="s">
        <v>214</v>
      </c>
      <c r="J24">
        <v>2121</v>
      </c>
      <c r="K24">
        <v>0.1</v>
      </c>
      <c r="L24">
        <f t="shared" ca="1" si="7"/>
        <v>370</v>
      </c>
      <c r="M24">
        <f t="shared" ca="1" si="7"/>
        <v>370</v>
      </c>
      <c r="N24">
        <f t="shared" ca="1" si="7"/>
        <v>0</v>
      </c>
      <c r="O24">
        <f t="shared" ca="1" si="7"/>
        <v>193</v>
      </c>
      <c r="P24">
        <f t="shared" ca="1" si="7"/>
        <v>193</v>
      </c>
    </row>
    <row r="25" spans="9:16" x14ac:dyDescent="0.25">
      <c r="I25" t="s">
        <v>214</v>
      </c>
      <c r="J25">
        <v>2612</v>
      </c>
      <c r="K25">
        <v>1</v>
      </c>
      <c r="L25">
        <f ca="1">ROUND(C12*$L25,2)</f>
        <v>87853</v>
      </c>
      <c r="M25">
        <f t="shared" ca="1" si="7"/>
        <v>123853</v>
      </c>
      <c r="N25">
        <f t="shared" ca="1" si="7"/>
        <v>0</v>
      </c>
      <c r="O25">
        <f t="shared" ca="1" si="7"/>
        <v>86596.800000000003</v>
      </c>
      <c r="P25">
        <f t="shared" ca="1" si="7"/>
        <v>86596.800000000003</v>
      </c>
    </row>
    <row r="26" spans="9:16" x14ac:dyDescent="0.25">
      <c r="I26" t="s">
        <v>41</v>
      </c>
      <c r="L26">
        <f ca="1">SUM(L27:L33)</f>
        <v>42864.2</v>
      </c>
      <c r="M26">
        <f t="shared" ref="M26:P26" ca="1" si="8">SUM(M27:M33)</f>
        <v>73737.679999999993</v>
      </c>
      <c r="N26">
        <f t="shared" ca="1" si="8"/>
        <v>0</v>
      </c>
      <c r="O26">
        <f t="shared" ca="1" si="8"/>
        <v>65834.17</v>
      </c>
      <c r="P26">
        <f t="shared" ca="1" si="8"/>
        <v>61482.79</v>
      </c>
    </row>
    <row r="27" spans="9:16" x14ac:dyDescent="0.25">
      <c r="I27" t="s">
        <v>37</v>
      </c>
      <c r="J27">
        <v>2111</v>
      </c>
      <c r="K27">
        <v>0.34</v>
      </c>
      <c r="L27">
        <f t="shared" ref="L27:P28" ca="1" si="9">ROUND(C10*$L27,2)</f>
        <v>1064.2</v>
      </c>
      <c r="M27">
        <f t="shared" ca="1" si="9"/>
        <v>1064.2</v>
      </c>
      <c r="N27">
        <f t="shared" ca="1" si="9"/>
        <v>0</v>
      </c>
      <c r="O27">
        <f t="shared" ca="1" si="9"/>
        <v>604.97</v>
      </c>
      <c r="P27">
        <f t="shared" ca="1" si="9"/>
        <v>604.97</v>
      </c>
    </row>
    <row r="28" spans="9:16" x14ac:dyDescent="0.25">
      <c r="I28" t="s">
        <v>37</v>
      </c>
      <c r="J28">
        <v>2121</v>
      </c>
      <c r="K28">
        <v>0.1</v>
      </c>
      <c r="L28">
        <f t="shared" ca="1" si="9"/>
        <v>370</v>
      </c>
      <c r="M28">
        <f t="shared" ca="1" si="9"/>
        <v>370</v>
      </c>
      <c r="N28">
        <f t="shared" ca="1" si="9"/>
        <v>0</v>
      </c>
      <c r="O28">
        <f t="shared" ca="1" si="9"/>
        <v>193</v>
      </c>
      <c r="P28">
        <f t="shared" ca="1" si="9"/>
        <v>193</v>
      </c>
    </row>
    <row r="29" spans="9:16" x14ac:dyDescent="0.25">
      <c r="I29" t="s">
        <v>37</v>
      </c>
      <c r="J29">
        <v>4411</v>
      </c>
      <c r="K29">
        <v>0.33</v>
      </c>
      <c r="L29">
        <f ca="1">ROUND(C14*$L29,2)</f>
        <v>19470</v>
      </c>
      <c r="M29">
        <f t="shared" ref="M29:P29" ca="1" si="10">ROUND(D14*$L29,2)</f>
        <v>34906.74</v>
      </c>
      <c r="N29">
        <f t="shared" ca="1" si="10"/>
        <v>0</v>
      </c>
      <c r="O29">
        <f t="shared" ca="1" si="10"/>
        <v>32325.1</v>
      </c>
      <c r="P29">
        <f t="shared" ca="1" si="10"/>
        <v>30149.41</v>
      </c>
    </row>
    <row r="30" spans="9:16" x14ac:dyDescent="0.25">
      <c r="I30" t="s">
        <v>38</v>
      </c>
      <c r="J30">
        <v>2121</v>
      </c>
      <c r="K30">
        <v>0.1</v>
      </c>
      <c r="L30">
        <f ca="1">ROUND(C11*$L30,2)</f>
        <v>370</v>
      </c>
      <c r="M30">
        <f ca="1">ROUND(D11*$L30,2)</f>
        <v>370</v>
      </c>
      <c r="N30">
        <f ca="1">ROUND(E11*$L30,2)</f>
        <v>0</v>
      </c>
      <c r="O30">
        <f ca="1">ROUND(F11*$L30,2)</f>
        <v>193</v>
      </c>
      <c r="P30">
        <f ca="1">ROUND(G11*$L30,2)</f>
        <v>193</v>
      </c>
    </row>
    <row r="31" spans="9:16" x14ac:dyDescent="0.25">
      <c r="I31" t="s">
        <v>39</v>
      </c>
      <c r="J31">
        <v>4411</v>
      </c>
      <c r="K31">
        <v>0.33</v>
      </c>
      <c r="L31">
        <f ca="1">ROUND(C14*$L31,2)</f>
        <v>19470</v>
      </c>
      <c r="M31">
        <f t="shared" ref="M31:P31" ca="1" si="11">ROUND(D14*$L31,2)</f>
        <v>34906.74</v>
      </c>
      <c r="N31">
        <f t="shared" ca="1" si="11"/>
        <v>0</v>
      </c>
      <c r="O31">
        <f t="shared" ca="1" si="11"/>
        <v>32325.1</v>
      </c>
      <c r="P31">
        <f t="shared" ca="1" si="11"/>
        <v>30149.41</v>
      </c>
    </row>
    <row r="32" spans="9:16" x14ac:dyDescent="0.25">
      <c r="I32" t="s">
        <v>39</v>
      </c>
      <c r="J32">
        <v>3821</v>
      </c>
      <c r="K32">
        <v>0.2</v>
      </c>
      <c r="L32">
        <f ca="1">ROUND(C13*$L32,2)</f>
        <v>1750</v>
      </c>
      <c r="M32">
        <f ca="1">ROUND(D13*$L32,2)</f>
        <v>1750</v>
      </c>
      <c r="N32">
        <f ca="1">ROUND(E13*$L32,2)</f>
        <v>0</v>
      </c>
      <c r="O32">
        <f ca="1">ROUND(F13*$L32,2)</f>
        <v>0</v>
      </c>
      <c r="P32">
        <f ca="1">ROUND(G13*$L32,2)</f>
        <v>0</v>
      </c>
    </row>
    <row r="33" spans="9:16" x14ac:dyDescent="0.25">
      <c r="I33" t="s">
        <v>39</v>
      </c>
      <c r="J33">
        <v>2121</v>
      </c>
      <c r="K33">
        <v>0.1</v>
      </c>
      <c r="L33">
        <f ca="1">ROUND(C11*$L33,2)</f>
        <v>370</v>
      </c>
      <c r="M33">
        <f ca="1">ROUND(D11*$L33,2)</f>
        <v>370</v>
      </c>
      <c r="N33">
        <f ca="1">ROUND(E11*$L33,2)</f>
        <v>0</v>
      </c>
      <c r="O33">
        <f ca="1">ROUND(F11*$L33,2)</f>
        <v>193</v>
      </c>
      <c r="P33">
        <f ca="1">ROUND(G11*$L33,2)</f>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intructivo</vt:lpstr>
      <vt:lpstr>Julio-Septiembre </vt:lpstr>
      <vt:lpstr>2o Trim</vt:lpstr>
      <vt:lpstr>3er tim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DIF</cp:lastModifiedBy>
  <cp:lastPrinted>2022-01-27T21:53:51Z</cp:lastPrinted>
  <dcterms:created xsi:type="dcterms:W3CDTF">2020-06-17T13:51:20Z</dcterms:created>
  <dcterms:modified xsi:type="dcterms:W3CDTF">2022-01-27T21:53:57Z</dcterms:modified>
</cp:coreProperties>
</file>