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1099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/>
  <c r="C46" i="60"/>
  <c r="C37" i="60"/>
  <c r="C34" i="60"/>
  <c r="C28" i="60"/>
  <c r="C25" i="60"/>
  <c r="C19" i="60"/>
  <c r="C99" i="60" l="1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<sst xmlns="http://schemas.openxmlformats.org/spreadsheetml/2006/main" count="917" uniqueCount="654">
  <si>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</si>
  <si>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</si>
  <si>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</si>
  <si>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</si>
  <si>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</si>
  <si>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</si>
  <si>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</si>
  <si>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</si>
  <si>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</si>
  <si>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</si>
  <si>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</si>
  <si>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</si>
  <si>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</si>
  <si>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</si>
  <si>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</si>
  <si>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</si>
  <si>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</si>
  <si>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</si>
  <si>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</si>
  <si>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</si>
  <si>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</si>
  <si>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</si>
  <si>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</si>
  <si>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</si>
  <si>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</si>
  <si>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</si>
  <si>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</si>
  <si>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</si>
  <si>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</si>
  <si>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</si>
  <si>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</si>
  <si>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</si>
  <si>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</si>
  <si>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</si>
  <si>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</si>
  <si>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</si>
  <si>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</si>
  <si>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</si>
  <si>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</si>
  <si>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</si>
  <si>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</si>
  <si>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</si>
  <si>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</si>
  <si>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</si>
  <si>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</si>
  <si>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</si>
  <si>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</si>
  <si>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</si>
  <si>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</si>
  <si>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</si>
  <si>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</si>
  <si>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</si>
  <si>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</si>
  <si>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</si>
  <si>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</si>
  <si>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</si>
  <si>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</si>
  <si>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</si>
  <si>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</si>
  <si>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</si>
  <si>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</si>
  <si>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</si>
  <si>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</si>
  <si>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</si>
  <si>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</si>
  <si>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</si>
  <si>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</si>
  <si>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</si>
  <si>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</si>
  <si>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</si>
  <si>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</si>
  <si>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</si>
  <si>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</si>
  <si>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</si>
  <si>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</si>
  <si>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</si>
  <si>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</si>
  <si>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</si>
  <si>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</si>
  <si>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</si>
  <si>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</si>
  <si>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</si>
  <si>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</si>
  <si>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</si>
  <si>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</si>
  <si>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</si>
  <si>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</si>
  <si>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</si>
  <si>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</si>
  <si>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</si>
  <si>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</si>
  <si>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</si>
  <si>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</si>
  <si>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</si>
  <si>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</si>
  <si>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</si>
  <si>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</si>
  <si>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</si>
  <si>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</si>
  <si>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</si>
  <si>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</si>
  <si>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</si>
  <si>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</si>
  <si>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</si>
  <si>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</si>
  <si>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</si>
  <si>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</si>
  <si>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</si>
  <si>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</si>
  <si>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</si>
  <si>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</si>
  <si>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</si>
  <si>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</si>
  <si>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</si>
  <si>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</si>
  <si>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</si>
  <si>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</si>
  <si>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</si>
  <si>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</si>
  <si>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</si>
  <si>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</si>
  <si>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</si>
  <si>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</si>
  <si>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</si>
  <si>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</si>
  <si>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</si>
  <si>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</si>
  <si>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</si>
  <si>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</si>
  <si>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</si>
  <si>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</si>
  <si>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</si>
  <si>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</si>
  <si>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</si>
  <si>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</si>
  <si>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</si>
  <si>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</si>
  <si>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</si>
  <si>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</si>
  <si>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</si>
  <si>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</si>
  <si>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</si>
  <si>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</si>
  <si>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</si>
  <si>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</si>
  <si>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</si>
  <si>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</si>
  <si>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</si>
  <si>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</si>
  <si>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</si>
  <si>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</si>
  <si>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</si>
  <si>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</si>
  <si>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</si>
  <si>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</si>
  <si>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</si>
  <si>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</si>
  <si>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</si>
  <si>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</si>
  <si>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</si>
  <si>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</si>
  <si>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</si>
  <si>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</si>
  <si>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</si>
  <si>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</si>
  <si>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</si>
  <si>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</si>
  <si>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</si>
  <si>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</si>
  <si>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</si>
  <si>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</si>
  <si>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</si>
  <si>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</si>
  <si>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</si>
  <si>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</si>
  <si>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</si>
  <si>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</si>
  <si>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</si>
  <si>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</si>
  <si>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</si>
  <si>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</si>
  <si>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</si>
  <si>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</si>
  <si>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</si>
  <si>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</si>
  <si>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</si>
  <si>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</si>
  <si>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</si>
  <si>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</si>
  <si>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</si>
  <si>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</si>
  <si>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</si>
  <si>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</si>
  <si>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</si>
  <si>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</si>
  <si>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</si>
  <si>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</si>
  <si>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</si>
  <si>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</si>
  <si>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</si>
  <si>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</si>
  <si>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</si>
  <si>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</si>
  <si>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</si>
  <si>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</si>
  <si>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</si>
  <si>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</si>
  <si>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</si>
  <si>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</si>
  <si>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</si>
  <si>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</si>
  <si>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</si>
  <si>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</si>
  <si>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</si>
  <si>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</si>
  <si>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</si>
  <si>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</si>
  <si>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</si>
  <si>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</si>
  <si>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</si>
  <si>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</si>
  <si>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</si>
  <si>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</si>
  <si>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</si>
  <si>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</si>
  <si>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</si>
  <si>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</si>
  <si>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</si>
  <si>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</si>
  <si>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</si>
  <si>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</si>
  <si>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</si>
  <si>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</si>
  <si>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</si>
  <si>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</si>
  <si>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</si>
  <si>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</si>
  <si>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</si>
  <si>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</si>
  <si>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</si>
  <si>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</si>
  <si>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</si>
  <si>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</si>
  <si>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</si>
  <si>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</si>
  <si>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</si>
  <si>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</si>
  <si>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</si>
  <si>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</si>
  <si>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</si>
  <si>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</si>
  <si>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</si>
  <si>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</si>
  <si>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</si>
  <si>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</si>
  <si>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</si>
  <si>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</si>
  <si>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</si>
  <si>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</si>
  <si>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</si>
  <si>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</si>
  <si>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</si>
  <si>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</si>
  <si>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</si>
  <si>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</si>
  <si>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</si>
  <si>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</si>
  <si>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</si>
  <si>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</si>
  <si>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</si>
  <si>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</si>
  <si>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</si>
  <si>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</si>
  <si>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</si>
  <si>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</si>
  <si>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</si>
  <si>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</si>
  <si>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</si>
  <si>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</si>
  <si>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</si>
  <si>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</si>
  <si>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</si>
  <si>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</si>
  <si>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</si>
  <si>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</si>
  <si>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</si>
  <si>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</si>
  <si>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</si>
  <si>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</si>
  <si>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</si>
  <si>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</si>
  <si>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</si>
  <si>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</si>
  <si>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</si>
  <si>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</si>
  <si>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</si>
  <si>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</si>
  <si>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</si>
  <si>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</si>
  <si>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</si>
  <si>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</si>
  <si>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</si>
  <si>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</si>
  <si>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</si>
  <si>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</si>
  <si>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</si>
  <si>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</si>
  <si>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</si>
  <si>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</si>
  <si>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</si>
  <si>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</si>
  <si>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</si>
  <si>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</si>
  <si>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</si>
  <si>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</si>
  <si>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</si>
  <si>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</si>
  <si>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</si>
  <si>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</si>
  <si>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</si>
  <si>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</si>
  <si>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</si>
  <si>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</si>
  <si>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</si>
  <si>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</si>
  <si>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</si>
  <si>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</si>
  <si>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</si>
  <si>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</si>
  <si>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</si>
  <si>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</si>
  <si>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</si>
  <si>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</si>
  <si>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</si>
  <si>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</si>
  <si>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</si>
  <si>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</si>
  <si>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</si>
  <si>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</si>
  <si>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</si>
  <si>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</si>
  <si>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</si>
  <si>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</si>
  <si>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</si>
  <si>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</si>
  <si>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</si>
  <si>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</si>
  <si>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</si>
  <si>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</si>
  <si>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</si>
  <si>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</si>
  <si>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</si>
  <si>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</si>
  <si>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</si>
  <si>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</si>
  <si>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</si>
  <si>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</si>
  <si>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</si>
  <si>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</si>
  <si>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</si>
  <si>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</si>
  <si>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</si>
  <si>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</si>
  <si>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</si>
  <si>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</si>
  <si>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</si>
  <si>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</si>
  <si>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</si>
  <si>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</si>
  <si>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</si>
  <si>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</si>
  <si>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</si>
  <si>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</si>
  <si>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</si>
  <si>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</si>
  <si>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</si>
  <si>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</si>
  <si>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</si>
  <si>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</si>
  <si>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</si>
  <si>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</si>
  <si>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</si>
  <si>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</si>
  <si>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</si>
  <si>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</si>
  <si>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</si>
  <si>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</si>
  <si>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</si>
  <si>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</si>
  <si>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</si>
  <si>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</si>
  <si>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</si>
  <si>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</si>
  <si>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</si>
  <si>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</si>
  <si>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</si>
  <si>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</si>
  <si>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</si>
  <si>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</si>
  <si>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</si>
  <si>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</si>
  <si>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</si>
  <si>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</si>
  <si>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</si>
  <si>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</si>
  <si>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</si>
  <si>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</si>
  <si>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</si>
  <si>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</si>
  <si>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</si>
  <si>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</si>
  <si>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</si>
  <si>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</si>
  <si>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</si>
  <si>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</si>
  <si>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</si>
  <si>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</si>
  <si>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</si>
  <si>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</si>
  <si>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</si>
  <si>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</si>
  <si>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</si>
  <si>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</si>
  <si>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</si>
  <si>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</si>
  <si>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</si>
  <si>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</si>
  <si>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</si>
  <si>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</si>
  <si>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</si>
  <si>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</si>
  <si>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</si>
  <si>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</si>
  <si>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</si>
  <si>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</si>
  <si>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</si>
  <si>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</si>
  <si>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</si>
  <si>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</si>
  <si>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</si>
  <si>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</si>
  <si>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</si>
  <si>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</si>
  <si>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</si>
  <si>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</si>
  <si>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</si>
  <si>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</si>
  <si>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</si>
  <si>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</si>
  <si>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</si>
  <si>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</si>
  <si>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</si>
  <si>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</si>
  <si>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</si>
  <si>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</si>
  <si>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</si>
  <si>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</si>
  <si>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</si>
  <si>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</si>
  <si>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</si>
  <si>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</si>
  <si>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</si>
  <si>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</si>
  <si>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</si>
  <si>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</si>
  <si>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</si>
  <si>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</si>
  <si>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</si>
  <si>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</si>
  <si>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</si>
  <si>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</si>
  <si>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</si>
  <si>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</si>
  <si>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</si>
  <si>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</si>
  <si>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</si>
  <si>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</si>
  <si>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</si>
  <si>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</si>
  <si>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</si>
  <si>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</si>
  <si>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</si>
  <si>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</si>
  <si>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</si>
  <si>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</si>
  <si>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</si>
  <si>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</si>
  <si>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</si>
  <si>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</si>
  <si>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</si>
  <si>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</si>
  <si>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</si>
  <si>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</si>
  <si>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</si>
  <si>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</si>
  <si>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</si>
  <si>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</si>
  <si>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</si>
  <si>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</si>
  <si>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</si>
  <si>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</si>
  <si>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</si>
  <si>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</si>
  <si>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</si>
  <si>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</si>
  <si>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</si>
  <si>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</si>
  <si>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</si>
  <si>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</si>
  <si>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</si>
  <si>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</si>
  <si>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</si>
  <si>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</si>
  <si>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</si>
  <si>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</si>
  <si>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</si>
  <si>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</si>
  <si>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</si>
  <si>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</si>
  <si>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</si>
  <si>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</si>
  <si>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</si>
  <si>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</si>
  <si>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</si>
  <si>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</si>
  <si>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</si>
  <si>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</si>
  <si>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</si>
  <si>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</si>
  <si>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</si>
  <si>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</si>
  <si>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</si>
  <si>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</si>
  <si>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</si>
  <si>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</si>
  <si>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</si>
  <si>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</si>
  <si>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</si>
  <si>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</si>
  <si>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</si>
  <si>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</si>
  <si>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</si>
  <si>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</si>
  <si>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</si>
  <si>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</si>
  <si>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</si>
  <si>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</si>
  <si>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</si>
  <si>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</si>
  <si>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</si>
  <si>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</si>
  <si>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</si>
  <si>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</si>
  <si>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</si>
  <si>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</si>
  <si>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</si>
  <si>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</si>
  <si>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</si>
  <si>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</si>
  <si>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</si>
  <si>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</si>
  <si>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</si>
  <si>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</si>
  <si>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</si>
  <si>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</si>
  <si>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</si>
  <si>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</si>
  <si>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</si>
  <si>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</si>
  <si>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</si>
  <si>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</si>
  <si>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</si>
  <si>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</si>
  <si>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</si>
  <si>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</si>
  <si>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</si>
  <si>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</si>
  <si>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</si>
  <si>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</si>
  <si>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</si>
  <si>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</si>
  <si>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</si>
  <si>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</si>
  <si>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</si>
  <si>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</si>
  <si>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</si>
  <si>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</si>
  <si>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</si>
  <si>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</si>
  <si>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</si>
  <si>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</si>
  <si>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</si>
  <si>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</si>
  <si>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</si>
  <si>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</si>
  <si>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</si>
  <si>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</si>
  <si>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</si>
  <si>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</si>
  <si>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</si>
  <si>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</si>
  <si>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</si>
  <si>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</si>
  <si>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</si>
  <si>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</si>
  <si>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</si>
  <si>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</si>
  <si>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</si>
  <si>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</si>
  <si>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</si>
  <si>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</si>
  <si>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</si>
  <si>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</si>
  <si>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</si>
  <si>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</si>
  <si>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</si>
  <si>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</si>
  <si>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</si>
  <si>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</si>
  <si>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</si>
  <si>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</si>
  <si>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</si>
  <si>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</si>
  <si>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</si>
  <si>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</si>
  <si>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</si>
  <si>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</si>
  <si>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</si>
  <si>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</si>
  <si>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</si>
  <si>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</si>
  <si>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</si>
  <si>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</si>
  <si>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</si>
  <si>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</si>
  <si>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</si>
  <si>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</si>
  <si>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</si>
  <si>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</si>
  <si>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</si>
  <si>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</si>
  <si>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</si>
  <si>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</si>
  <si>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</si>
  <si>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</si>
  <si>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</si>
  <si>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</si>
  <si>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</si>
  <si>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</si>
  <si>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</si>
  <si>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</si>
  <si>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</si>
  <si>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SISTEMA PARA EL DESARROLLO INTEGRAL DE LA FAMILIA DEL MUNICIPIO DE APASEO EL GRANDE GTO</t>
  </si>
  <si>
    <t>Correspondiente 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</si>
</sst>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4" fontId="8" fillId="0" borderId="0" xfId="10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E39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6" t="s">
        <v>652</v>
      </c>
      <c r="B1" s="166"/>
      <c r="C1" s="72"/>
      <c r="D1" s="69" t="s">
        <v>244</v>
      </c>
      <c r="E1" s="70">
        <v>2019</v>
      </c>
    </row>
    <row r="2" spans="1:5" ht="18.95" customHeight="1" x14ac:dyDescent="0.2">
      <c r="A2" s="167" t="s">
        <v>557</v>
      </c>
      <c r="B2" s="167"/>
      <c r="C2" s="91"/>
      <c r="D2" s="69" t="s">
        <v>246</v>
      </c>
      <c r="E2" s="72" t="s">
        <v>247</v>
      </c>
    </row>
    <row r="3" spans="1:5" ht="18.95" customHeight="1" x14ac:dyDescent="0.2">
      <c r="A3" s="168" t="s">
        <v>653</v>
      </c>
      <c r="B3" s="168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sqref="A1:C20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2" t="s">
        <v>652</v>
      </c>
      <c r="B1" s="173"/>
      <c r="C1" s="174"/>
    </row>
    <row r="2" spans="1:3" s="92" customFormat="1" ht="18" customHeight="1" x14ac:dyDescent="0.25">
      <c r="A2" s="175" t="s">
        <v>554</v>
      </c>
      <c r="B2" s="176"/>
      <c r="C2" s="177"/>
    </row>
    <row r="3" spans="1:3" s="92" customFormat="1" ht="18" customHeight="1" x14ac:dyDescent="0.25">
      <c r="A3" s="175" t="s">
        <v>653</v>
      </c>
      <c r="B3" s="176"/>
      <c r="C3" s="177"/>
    </row>
    <row r="4" spans="1:3" s="95" customFormat="1" ht="18" customHeight="1" x14ac:dyDescent="0.2">
      <c r="A4" s="178" t="s">
        <v>550</v>
      </c>
      <c r="B4" s="179"/>
      <c r="C4" s="180"/>
    </row>
    <row r="5" spans="1:3" s="93" customFormat="1" x14ac:dyDescent="0.2">
      <c r="A5" s="113" t="s">
        <v>590</v>
      </c>
      <c r="B5" s="113"/>
      <c r="C5" s="114">
        <v>16137589.52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151150.59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151150.59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15986438.93</v>
      </c>
    </row>
    <row r="23" spans="1:3" x14ac:dyDescent="0.2">
      <c r="C23" s="165"/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39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1" t="s">
        <v>652</v>
      </c>
      <c r="B1" s="182"/>
      <c r="C1" s="183"/>
    </row>
    <row r="2" spans="1:3" s="96" customFormat="1" ht="18.95" customHeight="1" x14ac:dyDescent="0.25">
      <c r="A2" s="184" t="s">
        <v>555</v>
      </c>
      <c r="B2" s="185"/>
      <c r="C2" s="186"/>
    </row>
    <row r="3" spans="1:3" s="96" customFormat="1" ht="18.95" customHeight="1" x14ac:dyDescent="0.25">
      <c r="A3" s="184" t="s">
        <v>653</v>
      </c>
      <c r="B3" s="185"/>
      <c r="C3" s="186"/>
    </row>
    <row r="4" spans="1:3" s="97" customFormat="1" x14ac:dyDescent="0.2">
      <c r="A4" s="178" t="s">
        <v>550</v>
      </c>
      <c r="B4" s="179"/>
      <c r="C4" s="180"/>
    </row>
    <row r="5" spans="1:3" x14ac:dyDescent="0.2">
      <c r="A5" s="144" t="s">
        <v>603</v>
      </c>
      <c r="B5" s="113"/>
      <c r="C5" s="137">
        <v>16205085.33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466230.91000000003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72389</v>
      </c>
    </row>
    <row r="11" spans="1:3" x14ac:dyDescent="0.2">
      <c r="A11" s="154">
        <v>2.4</v>
      </c>
      <c r="B11" s="136" t="s">
        <v>294</v>
      </c>
      <c r="C11" s="147">
        <v>103841.91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290000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417383.11</v>
      </c>
    </row>
    <row r="31" spans="1:3" x14ac:dyDescent="0.2">
      <c r="A31" s="154" t="s">
        <v>625</v>
      </c>
      <c r="B31" s="136" t="s">
        <v>496</v>
      </c>
      <c r="C31" s="147">
        <v>417383.11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16156237.529999999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E50" sqref="E50"/>
    </sheetView>
  </sheetViews>
  <sheetFormatPr baseColWidth="10" defaultColWidth="9.140625" defaultRowHeight="11.25" x14ac:dyDescent="0.2"/>
  <cols>
    <col min="1" max="1" width="5.5703125" style="84" customWidth="1"/>
    <col min="2" max="2" width="64.42578125" style="84" customWidth="1"/>
    <col min="3" max="3" width="10.7109375" style="84" customWidth="1"/>
    <col min="4" max="4" width="15.7109375" style="84" customWidth="1"/>
    <col min="5" max="5" width="16.5703125" style="84" customWidth="1"/>
    <col min="6" max="6" width="9.28515625" style="84" customWidth="1"/>
    <col min="7" max="7" width="14.7109375" style="84" customWidth="1"/>
    <col min="8" max="8" width="5.42578125" style="84" customWidth="1"/>
    <col min="9" max="9" width="7.28515625" style="84" customWidth="1"/>
    <col min="10" max="10" width="5" style="84" customWidth="1"/>
    <col min="11" max="16384" width="9.140625" style="84"/>
  </cols>
  <sheetData>
    <row r="1" spans="1:10" ht="18.95" customHeight="1" x14ac:dyDescent="0.2">
      <c r="A1" s="171" t="s">
        <v>652</v>
      </c>
      <c r="B1" s="187"/>
      <c r="C1" s="187"/>
      <c r="D1" s="187"/>
      <c r="E1" s="187"/>
      <c r="F1" s="187"/>
      <c r="G1" s="82" t="s">
        <v>244</v>
      </c>
      <c r="H1" s="83">
        <f>'Notas a los Edos Financieros'!E1</f>
        <v>2019</v>
      </c>
    </row>
    <row r="2" spans="1:10" ht="18.95" customHeight="1" x14ac:dyDescent="0.2">
      <c r="A2" s="171" t="s">
        <v>556</v>
      </c>
      <c r="B2" s="187"/>
      <c r="C2" s="187"/>
      <c r="D2" s="187"/>
      <c r="E2" s="187"/>
      <c r="F2" s="187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8" t="s">
        <v>653</v>
      </c>
      <c r="B3" s="189"/>
      <c r="C3" s="189"/>
      <c r="D3" s="189"/>
      <c r="E3" s="189"/>
      <c r="F3" s="189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.74803149606299213" bottom="0.74803149606299213" header="0.31496062992125984" footer="0.31496062992125984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0" t="s">
        <v>37</v>
      </c>
      <c r="B5" s="190"/>
      <c r="C5" s="190"/>
      <c r="D5" s="190"/>
      <c r="E5" s="190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1" t="s">
        <v>41</v>
      </c>
      <c r="C10" s="191"/>
      <c r="D10" s="191"/>
      <c r="E10" s="191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1" t="s">
        <v>45</v>
      </c>
      <c r="C12" s="191"/>
      <c r="D12" s="191"/>
      <c r="E12" s="191"/>
    </row>
    <row r="13" spans="1:8" s="11" customFormat="1" ht="26.1" customHeight="1" x14ac:dyDescent="0.2">
      <c r="A13" s="158" t="s">
        <v>46</v>
      </c>
      <c r="B13" s="191" t="s">
        <v>47</v>
      </c>
      <c r="C13" s="191"/>
      <c r="D13" s="191"/>
      <c r="E13" s="191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2" t="s">
        <v>52</v>
      </c>
      <c r="C31" s="192"/>
      <c r="D31" s="192"/>
      <c r="E31" s="192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129" zoomScale="106" zoomScaleNormal="106" workbookViewId="0">
      <selection sqref="A1:H140"/>
    </sheetView>
  </sheetViews>
  <sheetFormatPr baseColWidth="10" defaultColWidth="9.140625" defaultRowHeight="11.25" x14ac:dyDescent="0.2"/>
  <cols>
    <col min="1" max="1" width="6.85546875" style="75" customWidth="1"/>
    <col min="2" max="2" width="60.28515625" style="75" customWidth="1"/>
    <col min="3" max="3" width="16.42578125" style="75" bestFit="1" customWidth="1"/>
    <col min="4" max="4" width="9.28515625" style="75" customWidth="1"/>
    <col min="5" max="5" width="12.5703125" style="75" customWidth="1"/>
    <col min="6" max="6" width="11.5703125" style="75" customWidth="1"/>
    <col min="7" max="7" width="11.28515625" style="75" customWidth="1"/>
    <col min="8" max="8" width="10.2851562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9" t="s">
        <v>652</v>
      </c>
      <c r="B1" s="170"/>
      <c r="C1" s="170"/>
      <c r="D1" s="170"/>
      <c r="E1" s="170"/>
      <c r="F1" s="170"/>
      <c r="G1" s="69" t="s">
        <v>244</v>
      </c>
      <c r="H1" s="80">
        <v>2019</v>
      </c>
    </row>
    <row r="2" spans="1:8" s="71" customFormat="1" ht="18.95" customHeight="1" x14ac:dyDescent="0.25">
      <c r="A2" s="169" t="s">
        <v>245</v>
      </c>
      <c r="B2" s="170"/>
      <c r="C2" s="170"/>
      <c r="D2" s="170"/>
      <c r="E2" s="170"/>
      <c r="F2" s="170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9" t="s">
        <v>653</v>
      </c>
      <c r="B3" s="170"/>
      <c r="C3" s="170"/>
      <c r="D3" s="170"/>
      <c r="E3" s="170"/>
      <c r="F3" s="170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-98400.8</v>
      </c>
      <c r="D15" s="79">
        <v>-95456.15</v>
      </c>
      <c r="E15" s="79">
        <v>-88348.83</v>
      </c>
      <c r="F15" s="79">
        <v>16856.11</v>
      </c>
      <c r="G15" s="79">
        <v>257770.57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-31074</v>
      </c>
      <c r="D20" s="79">
        <v>-31074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39013.54</v>
      </c>
      <c r="D21" s="79">
        <v>39013.54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4634261.87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419827.5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1097631.3999999999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3116802.97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1887209.6500000001</v>
      </c>
      <c r="D60" s="79">
        <f t="shared" ref="D60:E60" si="0">SUM(D61:D68)</f>
        <v>355224.44</v>
      </c>
      <c r="E60" s="79">
        <f t="shared" si="0"/>
        <v>-1238579.1099999999</v>
      </c>
    </row>
    <row r="61" spans="1:9" x14ac:dyDescent="0.2">
      <c r="A61" s="77">
        <v>1241</v>
      </c>
      <c r="B61" s="75" t="s">
        <v>293</v>
      </c>
      <c r="C61" s="79">
        <v>519186.96</v>
      </c>
      <c r="D61" s="79">
        <v>76913.679999999993</v>
      </c>
      <c r="E61" s="79">
        <v>-262224.42</v>
      </c>
    </row>
    <row r="62" spans="1:9" x14ac:dyDescent="0.2">
      <c r="A62" s="77">
        <v>1242</v>
      </c>
      <c r="B62" s="75" t="s">
        <v>294</v>
      </c>
      <c r="C62" s="79">
        <v>209814.89</v>
      </c>
      <c r="D62" s="79">
        <v>13216.71</v>
      </c>
      <c r="E62" s="79">
        <v>-43013.65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1125966.2</v>
      </c>
      <c r="D64" s="79">
        <v>264249.89</v>
      </c>
      <c r="E64" s="79">
        <v>-907117.65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32241.599999999999</v>
      </c>
      <c r="D66" s="79">
        <v>844.16</v>
      </c>
      <c r="E66" s="79">
        <v>-26223.39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72771</v>
      </c>
      <c r="D72" s="79">
        <f>SUM(D73:D77)</f>
        <v>7277.1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72771</v>
      </c>
      <c r="D76" s="79">
        <v>7277.1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1116671.3299999998</v>
      </c>
      <c r="D101" s="79">
        <f>SUM(D102:D110)</f>
        <v>1116671.3299999998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-0.6</v>
      </c>
      <c r="D103" s="79">
        <f t="shared" ref="D103:D110" si="1">C103</f>
        <v>-0.6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1097659.55</v>
      </c>
      <c r="D108" s="79">
        <f t="shared" si="1"/>
        <v>1097659.55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19012.38</v>
      </c>
      <c r="D110" s="79">
        <f t="shared" si="1"/>
        <v>19012.38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35433070866141736" bottom="0.35433070866141736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171" zoomScaleNormal="100" workbookViewId="0">
      <selection sqref="A1:E221"/>
    </sheetView>
  </sheetViews>
  <sheetFormatPr baseColWidth="10" defaultColWidth="9.140625" defaultRowHeight="11.25" x14ac:dyDescent="0.2"/>
  <cols>
    <col min="1" max="1" width="7.7109375" style="75" customWidth="1"/>
    <col min="2" max="2" width="67.5703125" style="75" customWidth="1"/>
    <col min="3" max="3" width="12.85546875" style="75" customWidth="1"/>
    <col min="4" max="4" width="11.85546875" style="75" customWidth="1"/>
    <col min="5" max="5" width="10.140625" style="75" customWidth="1"/>
    <col min="6" max="16384" width="9.140625" style="75"/>
  </cols>
  <sheetData>
    <row r="1" spans="1:5" s="81" customFormat="1" ht="18.95" customHeight="1" x14ac:dyDescent="0.25">
      <c r="A1" s="167" t="s">
        <v>652</v>
      </c>
      <c r="B1" s="167"/>
      <c r="C1" s="167"/>
      <c r="D1" s="69" t="s">
        <v>244</v>
      </c>
      <c r="E1" s="80">
        <v>2019</v>
      </c>
    </row>
    <row r="2" spans="1:5" s="71" customFormat="1" ht="18.95" customHeight="1" x14ac:dyDescent="0.25">
      <c r="A2" s="167" t="s">
        <v>359</v>
      </c>
      <c r="B2" s="167"/>
      <c r="C2" s="167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7" t="s">
        <v>653</v>
      </c>
      <c r="B3" s="167"/>
      <c r="C3" s="167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1177614.3999999999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1177614.3999999999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1177614.3999999999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13847088.390000001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658872.99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658872.99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13188215.4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13188215.4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961736.14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961736.14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961736.14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16156237.529999999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14705714.629999999</v>
      </c>
      <c r="D100" s="112">
        <f>C100/$C$99</f>
        <v>0.91021901619689793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11757846.18</v>
      </c>
      <c r="D101" s="112">
        <f t="shared" ref="D101:D164" si="0">C101/$C$99</f>
        <v>0.72775893262074365</v>
      </c>
      <c r="E101" s="111"/>
    </row>
    <row r="102" spans="1:5" x14ac:dyDescent="0.2">
      <c r="A102" s="109">
        <v>5111</v>
      </c>
      <c r="B102" s="106" t="s">
        <v>418</v>
      </c>
      <c r="C102" s="110">
        <v>6287849.79</v>
      </c>
      <c r="D102" s="112">
        <f t="shared" si="0"/>
        <v>0.38919022936647801</v>
      </c>
      <c r="E102" s="111"/>
    </row>
    <row r="103" spans="1:5" x14ac:dyDescent="0.2">
      <c r="A103" s="109">
        <v>5112</v>
      </c>
      <c r="B103" s="106" t="s">
        <v>419</v>
      </c>
      <c r="C103" s="110">
        <v>1086206.67</v>
      </c>
      <c r="D103" s="112">
        <f t="shared" si="0"/>
        <v>6.7231412510682487E-2</v>
      </c>
      <c r="E103" s="111"/>
    </row>
    <row r="104" spans="1:5" x14ac:dyDescent="0.2">
      <c r="A104" s="109">
        <v>5113</v>
      </c>
      <c r="B104" s="106" t="s">
        <v>420</v>
      </c>
      <c r="C104" s="110">
        <v>1049201.03</v>
      </c>
      <c r="D104" s="112">
        <f t="shared" si="0"/>
        <v>6.4940926255371789E-2</v>
      </c>
      <c r="E104" s="111"/>
    </row>
    <row r="105" spans="1:5" x14ac:dyDescent="0.2">
      <c r="A105" s="109">
        <v>5114</v>
      </c>
      <c r="B105" s="106" t="s">
        <v>421</v>
      </c>
      <c r="C105" s="110">
        <v>1059638.8500000001</v>
      </c>
      <c r="D105" s="112">
        <f t="shared" si="0"/>
        <v>6.5586981376845363E-2</v>
      </c>
      <c r="E105" s="111"/>
    </row>
    <row r="106" spans="1:5" x14ac:dyDescent="0.2">
      <c r="A106" s="109">
        <v>5115</v>
      </c>
      <c r="B106" s="106" t="s">
        <v>422</v>
      </c>
      <c r="C106" s="110">
        <v>2274949.84</v>
      </c>
      <c r="D106" s="112">
        <f t="shared" si="0"/>
        <v>0.14080938311136604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1591391.8399999999</v>
      </c>
      <c r="D108" s="112">
        <f t="shared" si="0"/>
        <v>9.8500151229207633E-2</v>
      </c>
      <c r="E108" s="111"/>
    </row>
    <row r="109" spans="1:5" x14ac:dyDescent="0.2">
      <c r="A109" s="109">
        <v>5121</v>
      </c>
      <c r="B109" s="106" t="s">
        <v>425</v>
      </c>
      <c r="C109" s="110">
        <v>239967.13</v>
      </c>
      <c r="D109" s="112">
        <f t="shared" si="0"/>
        <v>1.4852909259003696E-2</v>
      </c>
      <c r="E109" s="111"/>
    </row>
    <row r="110" spans="1:5" x14ac:dyDescent="0.2">
      <c r="A110" s="109">
        <v>5122</v>
      </c>
      <c r="B110" s="106" t="s">
        <v>426</v>
      </c>
      <c r="C110" s="110">
        <v>302603.43</v>
      </c>
      <c r="D110" s="112">
        <f t="shared" si="0"/>
        <v>1.8729820568564023E-2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19484.84</v>
      </c>
      <c r="D112" s="112">
        <f t="shared" si="0"/>
        <v>1.2060258438153825E-3</v>
      </c>
      <c r="E112" s="111"/>
    </row>
    <row r="113" spans="1:5" x14ac:dyDescent="0.2">
      <c r="A113" s="109">
        <v>5125</v>
      </c>
      <c r="B113" s="106" t="s">
        <v>429</v>
      </c>
      <c r="C113" s="110">
        <v>21505.85</v>
      </c>
      <c r="D113" s="112">
        <f t="shared" si="0"/>
        <v>1.3311174684122139E-3</v>
      </c>
      <c r="E113" s="111"/>
    </row>
    <row r="114" spans="1:5" x14ac:dyDescent="0.2">
      <c r="A114" s="109">
        <v>5126</v>
      </c>
      <c r="B114" s="106" t="s">
        <v>430</v>
      </c>
      <c r="C114" s="110">
        <v>767350.65</v>
      </c>
      <c r="D114" s="112">
        <f t="shared" si="0"/>
        <v>4.7495628148269742E-2</v>
      </c>
      <c r="E114" s="111"/>
    </row>
    <row r="115" spans="1:5" x14ac:dyDescent="0.2">
      <c r="A115" s="109">
        <v>5127</v>
      </c>
      <c r="B115" s="106" t="s">
        <v>431</v>
      </c>
      <c r="C115" s="110">
        <v>72108.800000000003</v>
      </c>
      <c r="D115" s="112">
        <f t="shared" si="0"/>
        <v>4.4632173713776788E-3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168371.14</v>
      </c>
      <c r="D117" s="112">
        <f t="shared" si="0"/>
        <v>1.04214325697649E-2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1356476.6099999999</v>
      </c>
      <c r="D118" s="112">
        <f t="shared" si="0"/>
        <v>8.3959932346946611E-2</v>
      </c>
      <c r="E118" s="111"/>
    </row>
    <row r="119" spans="1:5" x14ac:dyDescent="0.2">
      <c r="A119" s="109">
        <v>5131</v>
      </c>
      <c r="B119" s="106" t="s">
        <v>435</v>
      </c>
      <c r="C119" s="110">
        <v>179188.43</v>
      </c>
      <c r="D119" s="112">
        <f t="shared" si="0"/>
        <v>1.109097521420261E-2</v>
      </c>
      <c r="E119" s="111"/>
    </row>
    <row r="120" spans="1:5" x14ac:dyDescent="0.2">
      <c r="A120" s="109">
        <v>5132</v>
      </c>
      <c r="B120" s="106" t="s">
        <v>436</v>
      </c>
      <c r="C120" s="110">
        <v>29580</v>
      </c>
      <c r="D120" s="112">
        <f t="shared" si="0"/>
        <v>1.8308718193251272E-3</v>
      </c>
      <c r="E120" s="111"/>
    </row>
    <row r="121" spans="1:5" x14ac:dyDescent="0.2">
      <c r="A121" s="109">
        <v>5133</v>
      </c>
      <c r="B121" s="106" t="s">
        <v>437</v>
      </c>
      <c r="C121" s="110">
        <v>9280</v>
      </c>
      <c r="D121" s="112">
        <f t="shared" si="0"/>
        <v>5.7439115900396152E-4</v>
      </c>
      <c r="E121" s="111"/>
    </row>
    <row r="122" spans="1:5" x14ac:dyDescent="0.2">
      <c r="A122" s="109">
        <v>5134</v>
      </c>
      <c r="B122" s="106" t="s">
        <v>438</v>
      </c>
      <c r="C122" s="110">
        <v>139965.31</v>
      </c>
      <c r="D122" s="112">
        <f t="shared" si="0"/>
        <v>8.6632367059535312E-3</v>
      </c>
      <c r="E122" s="111"/>
    </row>
    <row r="123" spans="1:5" x14ac:dyDescent="0.2">
      <c r="A123" s="109">
        <v>5135</v>
      </c>
      <c r="B123" s="106" t="s">
        <v>439</v>
      </c>
      <c r="C123" s="110">
        <v>325952.78000000003</v>
      </c>
      <c r="D123" s="112">
        <f t="shared" si="0"/>
        <v>2.0175042573789149E-2</v>
      </c>
      <c r="E123" s="111"/>
    </row>
    <row r="124" spans="1:5" x14ac:dyDescent="0.2">
      <c r="A124" s="109">
        <v>5136</v>
      </c>
      <c r="B124" s="106" t="s">
        <v>440</v>
      </c>
      <c r="C124" s="110">
        <v>0</v>
      </c>
      <c r="D124" s="112">
        <f t="shared" si="0"/>
        <v>0</v>
      </c>
      <c r="E124" s="111"/>
    </row>
    <row r="125" spans="1:5" x14ac:dyDescent="0.2">
      <c r="A125" s="109">
        <v>5137</v>
      </c>
      <c r="B125" s="106" t="s">
        <v>441</v>
      </c>
      <c r="C125" s="110">
        <v>31281.48</v>
      </c>
      <c r="D125" s="112">
        <f t="shared" si="0"/>
        <v>1.9361859431637114E-3</v>
      </c>
      <c r="E125" s="111"/>
    </row>
    <row r="126" spans="1:5" x14ac:dyDescent="0.2">
      <c r="A126" s="109">
        <v>5138</v>
      </c>
      <c r="B126" s="106" t="s">
        <v>442</v>
      </c>
      <c r="C126" s="110">
        <v>488132.16</v>
      </c>
      <c r="D126" s="112">
        <f t="shared" si="0"/>
        <v>3.021323244930034E-2</v>
      </c>
      <c r="E126" s="111"/>
    </row>
    <row r="127" spans="1:5" x14ac:dyDescent="0.2">
      <c r="A127" s="109">
        <v>5139</v>
      </c>
      <c r="B127" s="106" t="s">
        <v>443</v>
      </c>
      <c r="C127" s="110">
        <v>153096.45000000001</v>
      </c>
      <c r="D127" s="112">
        <f t="shared" si="0"/>
        <v>9.4759964822081957E-3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445596.57</v>
      </c>
      <c r="D128" s="112">
        <f t="shared" si="0"/>
        <v>2.7580466626130375E-2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445596.57</v>
      </c>
      <c r="D138" s="112">
        <f t="shared" si="0"/>
        <v>2.7580466626130375E-2</v>
      </c>
      <c r="E138" s="111"/>
    </row>
    <row r="139" spans="1:5" x14ac:dyDescent="0.2">
      <c r="A139" s="109">
        <v>5241</v>
      </c>
      <c r="B139" s="106" t="s">
        <v>453</v>
      </c>
      <c r="C139" s="110">
        <v>208876.57</v>
      </c>
      <c r="D139" s="112">
        <f t="shared" si="0"/>
        <v>1.2928540423606907E-2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236720</v>
      </c>
      <c r="D141" s="112">
        <f t="shared" si="0"/>
        <v>1.4651926202523466E-2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587543.22</v>
      </c>
      <c r="D161" s="112">
        <f t="shared" si="0"/>
        <v>3.6366339558267187E-2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587543.22</v>
      </c>
      <c r="D168" s="112">
        <f t="shared" si="1"/>
        <v>3.6366339558267187E-2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587543.22</v>
      </c>
      <c r="D170" s="112">
        <f t="shared" si="1"/>
        <v>3.6366339558267187E-2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417383.11</v>
      </c>
      <c r="D186" s="112">
        <f t="shared" si="1"/>
        <v>2.5834177618704521E-2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417383.11</v>
      </c>
      <c r="D187" s="112">
        <f t="shared" si="1"/>
        <v>2.5834177618704521E-2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54881.57</v>
      </c>
      <c r="D190" s="112">
        <f t="shared" si="1"/>
        <v>3.3969276508897675E-3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355224.44</v>
      </c>
      <c r="D192" s="112">
        <f t="shared" si="1"/>
        <v>2.1986829504109181E-2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7277.1</v>
      </c>
      <c r="D194" s="112">
        <f t="shared" si="1"/>
        <v>4.504204637055742E-4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11811023622047245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28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1" t="s">
        <v>652</v>
      </c>
      <c r="B1" s="171"/>
      <c r="C1" s="171"/>
      <c r="D1" s="82" t="s">
        <v>244</v>
      </c>
      <c r="E1" s="83">
        <v>2019</v>
      </c>
    </row>
    <row r="2" spans="1:5" ht="18.95" customHeight="1" x14ac:dyDescent="0.2">
      <c r="A2" s="171" t="s">
        <v>524</v>
      </c>
      <c r="B2" s="171"/>
      <c r="C2" s="171"/>
      <c r="D2" s="82" t="s">
        <v>246</v>
      </c>
      <c r="E2" s="83" t="str">
        <f>ESF!H2</f>
        <v>Trimestral</v>
      </c>
    </row>
    <row r="3" spans="1:5" ht="18.95" customHeight="1" x14ac:dyDescent="0.2">
      <c r="A3" s="171" t="s">
        <v>653</v>
      </c>
      <c r="B3" s="171"/>
      <c r="C3" s="171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1560119.94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-169798.6</v>
      </c>
    </row>
    <row r="15" spans="1:5" x14ac:dyDescent="0.2">
      <c r="A15" s="88">
        <v>3220</v>
      </c>
      <c r="B15" s="84" t="s">
        <v>529</v>
      </c>
      <c r="C15" s="89">
        <v>2981807.69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6" workbookViewId="0">
      <selection sqref="A1:E80"/>
    </sheetView>
  </sheetViews>
  <sheetFormatPr baseColWidth="10" defaultColWidth="9.140625" defaultRowHeight="11.25" x14ac:dyDescent="0.2"/>
  <cols>
    <col min="1" max="1" width="14.42578125" style="84" customWidth="1"/>
    <col min="2" max="2" width="47.140625" style="84" customWidth="1"/>
    <col min="3" max="3" width="15.28515625" style="84" bestFit="1" customWidth="1"/>
    <col min="4" max="4" width="13.28515625" style="84" customWidth="1"/>
    <col min="5" max="5" width="9.7109375" style="84" customWidth="1"/>
    <col min="6" max="16384" width="9.140625" style="84"/>
  </cols>
  <sheetData>
    <row r="1" spans="1:5" s="90" customFormat="1" ht="18.95" customHeight="1" x14ac:dyDescent="0.25">
      <c r="A1" s="171" t="s">
        <v>652</v>
      </c>
      <c r="B1" s="171"/>
      <c r="C1" s="171"/>
      <c r="D1" s="82" t="s">
        <v>244</v>
      </c>
      <c r="E1" s="83">
        <v>2019</v>
      </c>
    </row>
    <row r="2" spans="1:5" s="90" customFormat="1" ht="18.95" customHeight="1" x14ac:dyDescent="0.25">
      <c r="A2" s="171" t="s">
        <v>542</v>
      </c>
      <c r="B2" s="171"/>
      <c r="C2" s="171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1" t="s">
        <v>653</v>
      </c>
      <c r="B3" s="171"/>
      <c r="C3" s="171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370407.04</v>
      </c>
      <c r="D10" s="89">
        <v>365411.64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370407.04</v>
      </c>
      <c r="D15" s="89">
        <f>SUM(D8:D14)</f>
        <v>365411.64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4634261.87</v>
      </c>
    </row>
    <row r="21" spans="1:5" x14ac:dyDescent="0.2">
      <c r="A21" s="88">
        <v>1231</v>
      </c>
      <c r="B21" s="84" t="s">
        <v>285</v>
      </c>
      <c r="C21" s="89">
        <v>419827.5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1097631.3999999999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3116802.97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1887209.6500000001</v>
      </c>
    </row>
    <row r="29" spans="1:5" x14ac:dyDescent="0.2">
      <c r="A29" s="88">
        <v>1241</v>
      </c>
      <c r="B29" s="84" t="s">
        <v>293</v>
      </c>
      <c r="C29" s="89">
        <v>519186.96</v>
      </c>
    </row>
    <row r="30" spans="1:5" x14ac:dyDescent="0.2">
      <c r="A30" s="88">
        <v>1242</v>
      </c>
      <c r="B30" s="84" t="s">
        <v>294</v>
      </c>
      <c r="C30" s="89">
        <v>209814.89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1125966.2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32241.599999999999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72771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72771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417383.11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417383.11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54881.57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355224.44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7277.1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2020-03-04T17:24:21Z</cp:lastPrinted>
  <dcterms:created xsi:type="dcterms:W3CDTF">2012-12-11T20:36:24Z</dcterms:created>
  <dcterms:modified xsi:type="dcterms:W3CDTF">2020-03-04T17:24:26Z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