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\Documents\anual 2019\"/>
    </mc:Choice>
  </mc:AlternateContent>
  <xr:revisionPtr revIDLastSave="0" documentId="13_ncr:1_{1BDF7EEA-5A08-4993-A33F-B2BDBF155061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EVHP" sheetId="1" r:id="rId1"/>
  </sheets>
  <definedNames>
    <definedName name="_xlnm._FilterDatabase" localSheetId="0" hidden="1">EVHP!$A$2:$R$38</definedName>
  </definedNames>
  <calcPr calcId="191029"/>
</workbook>
</file>

<file path=xl/calcChain.xml><?xml version="1.0" encoding="utf-8"?>
<calcChain xmlns="http://schemas.openxmlformats.org/spreadsheetml/2006/main">
  <c r="R11" i="1" l="1"/>
  <c r="R10" i="1"/>
  <c r="R9" i="1"/>
  <c r="R6" i="1"/>
  <c r="R4" i="1"/>
  <c r="R38" i="1"/>
  <c r="R29" i="1"/>
  <c r="R28" i="1"/>
  <c r="R27" i="1"/>
  <c r="R20" i="1"/>
  <c r="R30" i="1"/>
  <c r="R31" i="1"/>
  <c r="R12" i="1"/>
  <c r="R13" i="1"/>
  <c r="R14" i="1"/>
  <c r="R7" i="1"/>
  <c r="R8" i="1"/>
  <c r="R15" i="1"/>
  <c r="O27" i="1"/>
  <c r="O9" i="1"/>
  <c r="O20" i="1" s="1"/>
  <c r="O38" i="1" s="1"/>
  <c r="N22" i="1"/>
  <c r="N4" i="1"/>
  <c r="N20" i="1" s="1"/>
  <c r="N38" i="1" s="1"/>
  <c r="R34" i="1" l="1"/>
  <c r="R22" i="1"/>
  <c r="R5" i="1"/>
  <c r="R16" i="1"/>
  <c r="R17" i="1"/>
  <c r="R18" i="1"/>
  <c r="R19" i="1"/>
  <c r="R21" i="1"/>
  <c r="R23" i="1"/>
  <c r="R24" i="1"/>
  <c r="R25" i="1"/>
  <c r="R26" i="1"/>
  <c r="R32" i="1"/>
  <c r="R33" i="1"/>
  <c r="R35" i="1"/>
  <c r="R36" i="1"/>
  <c r="R37" i="1"/>
  <c r="K27" i="1"/>
  <c r="K9" i="1"/>
  <c r="K20" i="1" s="1"/>
  <c r="H27" i="1" l="1"/>
  <c r="H9" i="1"/>
  <c r="H20" i="1" s="1"/>
  <c r="H38" i="1" s="1"/>
  <c r="G27" i="1"/>
  <c r="G9" i="1"/>
  <c r="G20" i="1" s="1"/>
  <c r="G38" i="1" s="1"/>
  <c r="E34" i="1" l="1"/>
  <c r="D27" i="1"/>
  <c r="C27" i="1"/>
  <c r="B22" i="1"/>
  <c r="E16" i="1"/>
  <c r="D9" i="1"/>
  <c r="D20" i="1" s="1"/>
  <c r="C9" i="1"/>
  <c r="B4" i="1"/>
  <c r="B20" i="1" s="1"/>
  <c r="D38" i="1" l="1"/>
  <c r="C20" i="1"/>
  <c r="B38" i="1"/>
  <c r="E20" i="1"/>
  <c r="E38" i="1" s="1"/>
</calcChain>
</file>

<file path=xl/sharedStrings.xml><?xml version="1.0" encoding="utf-8"?>
<sst xmlns="http://schemas.openxmlformats.org/spreadsheetml/2006/main" count="53" uniqueCount="43">
  <si>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</si>
  <si>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</si>
  <si>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</si>
  <si>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</si>
  <si>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</si>
  <si>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</si>
  <si>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</si>
  <si>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</si>
  <si>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</si>
  <si>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</si>
  <si>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</si>
  <si>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</si>
  <si>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</si>
  <si>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</si>
  <si>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</si>
  <si>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</si>
  <si>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ESTADO DE VARIACIÓN EN LA HACIENDA PÚBLICA
MUNICIPIO DE APASEO EL GRANDE, GUANAJUATO
DEL 1 DE ENERO AL AL 31 DE DICIEMBRE DEL 2018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</si>
  <si>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2017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</si>
  <si>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2017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</si>
  <si>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2017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</si>
  <si>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2017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</si>
  <si>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2018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</si>
  <si>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2018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</si>
  <si>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2018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</si>
  <si>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2018</t>
    </r>
  </si>
  <si>
    <t>________________________________________</t>
  </si>
  <si>
    <t xml:space="preserve">     LIC. MIRIAM FABIOLA MARMOLEJO LOPEZ</t>
  </si>
  <si>
    <t xml:space="preserve">                  TESORERA MUNICIPAL</t>
  </si>
  <si>
    <t xml:space="preserve">             C. MOISES GUERRERO LARA</t>
  </si>
  <si>
    <t>_____________________________________</t>
  </si>
  <si>
    <t xml:space="preserve">                PRESIDENTE MUNICIPAL</t>
  </si>
  <si>
    <t>Hacienda Pública / Patrimonio Contribuido DIF</t>
  </si>
  <si>
    <t>Hacienda Pública / Patrimonio Generado de Ejercicios Anteriores DIF</t>
  </si>
  <si>
    <t>Hacienda Pública / Patrimonio Generado de Ejercicio DIF</t>
  </si>
  <si>
    <t>Exceso o Insuficiencia en la Actualización de la Hacienda Pública / Patrimonio DIF</t>
  </si>
  <si>
    <t>Hacienda Pública / Patrimonio Contribuido CMAPA</t>
  </si>
  <si>
    <t>Hacienda Pública / Patrimonio Generado de Ejercicios Anteriores CMAPA</t>
  </si>
  <si>
    <t>Hacienda Pública / Patrimonio Generado de Ejercicio CMAPA</t>
  </si>
  <si>
    <t>Exceso o Insuficiencia en la Actualización de la Hacienda Pública / Patrimonio CMAPA</t>
  </si>
  <si>
    <t>Hacienda Pública / Patrimonio Contribuido COMUDE</t>
  </si>
  <si>
    <t>Hacienda Pública / Patrimonio Generado de Ejercicios Anteriores COMUDE</t>
  </si>
  <si>
    <t>Hacienda Pública / Patrimonio Generado de Ejercicio COMUDE</t>
  </si>
  <si>
    <t>Exceso o Insuficiencia en la Actualización de la Hacienda Pública / Patrimonio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</si>
</sst>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0" borderId="0" xfId="9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/>
      <protection locked="0"/>
    </xf>
    <xf numFmtId="4" fontId="3" fillId="0" borderId="9" xfId="9" applyNumberFormat="1" applyFont="1" applyBorder="1" applyProtection="1">
      <protection locked="0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2" fillId="0" borderId="10" xfId="9" applyNumberFormat="1" applyFont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8" fillId="2" borderId="1" xfId="9" applyFont="1" applyFill="1" applyBorder="1" applyAlignment="1">
      <alignment horizontal="center" vertical="center" wrapText="1"/>
    </xf>
    <xf numFmtId="166" fontId="8" fillId="2" borderId="1" xfId="3" applyNumberFormat="1" applyFont="1" applyFill="1" applyBorder="1" applyAlignment="1">
      <alignment horizontal="center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showGridLines="0" tabSelected="1" topLeftCell="I16" zoomScale="112" zoomScaleNormal="112" workbookViewId="0">
      <selection activeCell="N57" sqref="N57"/>
    </sheetView>
  </sheetViews>
  <sheetFormatPr baseColWidth="10" defaultRowHeight="11.25" x14ac:dyDescent="0.2"/>
  <cols>
    <col min="1" max="1" width="57.83203125" style="5" customWidth="1"/>
    <col min="2" max="2" width="21.83203125" style="3" bestFit="1" customWidth="1"/>
    <col min="3" max="3" width="22.5" style="3" customWidth="1"/>
    <col min="4" max="4" width="19" style="3" customWidth="1"/>
    <col min="5" max="5" width="17.33203125" style="3" customWidth="1"/>
    <col min="6" max="6" width="18.6640625" style="3" customWidth="1"/>
    <col min="7" max="7" width="18.1640625" style="3" customWidth="1"/>
    <col min="8" max="8" width="16.1640625" style="3" customWidth="1"/>
    <col min="9" max="9" width="19.33203125" style="3" customWidth="1"/>
    <col min="10" max="10" width="16.1640625" style="3" customWidth="1"/>
    <col min="11" max="11" width="18.5" style="3" customWidth="1"/>
    <col min="12" max="12" width="15.33203125" style="3" customWidth="1"/>
    <col min="13" max="13" width="17" style="3" customWidth="1"/>
    <col min="14" max="14" width="17.5" style="3" customWidth="1"/>
    <col min="15" max="15" width="16.33203125" style="3" customWidth="1"/>
    <col min="16" max="16" width="18" style="3" customWidth="1"/>
    <col min="17" max="17" width="22.33203125" style="3" customWidth="1"/>
    <col min="18" max="18" width="18.33203125" style="3" customWidth="1"/>
    <col min="19" max="16384" width="12" style="4"/>
  </cols>
  <sheetData>
    <row r="1" spans="1:18" ht="56.25" customHeight="1" x14ac:dyDescent="0.2">
      <c r="A1" s="27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1:18" s="5" customFormat="1" ht="50.1" customHeight="1" x14ac:dyDescent="0.2">
      <c r="A2" s="30" t="s">
        <v>3</v>
      </c>
      <c r="B2" s="31" t="s">
        <v>12</v>
      </c>
      <c r="C2" s="31" t="s">
        <v>13</v>
      </c>
      <c r="D2" s="31" t="s">
        <v>14</v>
      </c>
      <c r="E2" s="31" t="s">
        <v>5</v>
      </c>
      <c r="F2" s="31" t="s">
        <v>31</v>
      </c>
      <c r="G2" s="31" t="s">
        <v>32</v>
      </c>
      <c r="H2" s="31" t="s">
        <v>33</v>
      </c>
      <c r="I2" s="31" t="s">
        <v>34</v>
      </c>
      <c r="J2" s="31" t="s">
        <v>39</v>
      </c>
      <c r="K2" s="31" t="s">
        <v>40</v>
      </c>
      <c r="L2" s="31" t="s">
        <v>41</v>
      </c>
      <c r="M2" s="31" t="s">
        <v>42</v>
      </c>
      <c r="N2" s="31" t="s">
        <v>35</v>
      </c>
      <c r="O2" s="31" t="s">
        <v>36</v>
      </c>
      <c r="P2" s="31" t="s">
        <v>37</v>
      </c>
      <c r="Q2" s="31" t="s">
        <v>38</v>
      </c>
      <c r="R2" s="31" t="s">
        <v>15</v>
      </c>
    </row>
    <row r="3" spans="1:18" s="5" customFormat="1" ht="9" customHeight="1" x14ac:dyDescent="0.2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x14ac:dyDescent="0.2">
      <c r="A4" s="7" t="s">
        <v>17</v>
      </c>
      <c r="B4" s="12">
        <f>+B5+B6+B7</f>
        <v>49433488.490000002</v>
      </c>
      <c r="C4" s="16"/>
      <c r="D4" s="16"/>
      <c r="E4" s="16"/>
      <c r="F4" s="12">
        <v>1560119.94</v>
      </c>
      <c r="G4" s="16"/>
      <c r="H4" s="16"/>
      <c r="I4" s="16"/>
      <c r="J4" s="12">
        <v>0</v>
      </c>
      <c r="K4" s="16"/>
      <c r="L4" s="16"/>
      <c r="M4" s="16"/>
      <c r="N4" s="24">
        <f>+N5+N6+N7</f>
        <v>942681.52</v>
      </c>
      <c r="O4" s="16"/>
      <c r="P4" s="16"/>
      <c r="Q4" s="16"/>
      <c r="R4" s="12">
        <f>+B4+F4+N4+J4</f>
        <v>51936289.950000003</v>
      </c>
    </row>
    <row r="5" spans="1:18" x14ac:dyDescent="0.2">
      <c r="A5" s="8" t="s">
        <v>0</v>
      </c>
      <c r="B5" s="13">
        <v>49433488.490000002</v>
      </c>
      <c r="C5" s="16"/>
      <c r="D5" s="16"/>
      <c r="E5" s="16"/>
      <c r="F5" s="13">
        <v>1560119.94</v>
      </c>
      <c r="G5" s="16"/>
      <c r="H5" s="16"/>
      <c r="I5" s="16"/>
      <c r="J5" s="13">
        <v>0</v>
      </c>
      <c r="K5" s="16"/>
      <c r="L5" s="16"/>
      <c r="M5" s="16"/>
      <c r="N5" s="23">
        <v>842981.52</v>
      </c>
      <c r="O5" s="16"/>
      <c r="P5" s="16"/>
      <c r="Q5" s="16"/>
      <c r="R5" s="12">
        <f t="shared" ref="R5:R37" si="0">+B5+F5+N5+J5</f>
        <v>51836589.950000003</v>
      </c>
    </row>
    <row r="6" spans="1:18" x14ac:dyDescent="0.2">
      <c r="A6" s="8" t="s">
        <v>4</v>
      </c>
      <c r="B6" s="13">
        <v>0</v>
      </c>
      <c r="C6" s="16"/>
      <c r="D6" s="16"/>
      <c r="E6" s="16"/>
      <c r="F6" s="13">
        <v>0</v>
      </c>
      <c r="G6" s="16"/>
      <c r="H6" s="16"/>
      <c r="I6" s="16"/>
      <c r="J6" s="13">
        <v>0</v>
      </c>
      <c r="K6" s="16"/>
      <c r="L6" s="16"/>
      <c r="M6" s="16"/>
      <c r="N6" s="23">
        <v>99700</v>
      </c>
      <c r="O6" s="16"/>
      <c r="P6" s="16"/>
      <c r="Q6" s="16"/>
      <c r="R6" s="12">
        <f>+B6+F6+N6+J6</f>
        <v>99700</v>
      </c>
    </row>
    <row r="7" spans="1:18" x14ac:dyDescent="0.2">
      <c r="A7" s="8" t="s">
        <v>6</v>
      </c>
      <c r="B7" s="13">
        <v>0</v>
      </c>
      <c r="C7" s="16"/>
      <c r="D7" s="16"/>
      <c r="E7" s="16"/>
      <c r="F7" s="13">
        <v>0</v>
      </c>
      <c r="G7" s="16"/>
      <c r="H7" s="16"/>
      <c r="I7" s="16"/>
      <c r="J7" s="13">
        <v>0</v>
      </c>
      <c r="K7" s="16"/>
      <c r="L7" s="16"/>
      <c r="M7" s="16"/>
      <c r="N7" s="23">
        <v>0</v>
      </c>
      <c r="O7" s="16"/>
      <c r="P7" s="16"/>
      <c r="Q7" s="16"/>
      <c r="R7" s="12">
        <f t="shared" si="0"/>
        <v>0</v>
      </c>
    </row>
    <row r="8" spans="1:18" ht="9" customHeight="1" x14ac:dyDescent="0.2">
      <c r="A8" s="8"/>
      <c r="B8" s="13"/>
      <c r="C8" s="13"/>
      <c r="D8" s="13"/>
      <c r="E8" s="13"/>
      <c r="F8" s="13"/>
      <c r="G8" s="23"/>
      <c r="H8" s="23"/>
      <c r="I8" s="13"/>
      <c r="J8" s="13"/>
      <c r="K8" s="13"/>
      <c r="L8" s="13"/>
      <c r="M8" s="13"/>
      <c r="N8" s="23"/>
      <c r="O8" s="23"/>
      <c r="P8" s="13"/>
      <c r="Q8" s="13"/>
      <c r="R8" s="12">
        <f t="shared" si="0"/>
        <v>0</v>
      </c>
    </row>
    <row r="9" spans="1:18" x14ac:dyDescent="0.2">
      <c r="A9" s="7" t="s">
        <v>18</v>
      </c>
      <c r="B9" s="16"/>
      <c r="C9" s="12">
        <f>+C11+C12+C13+C14</f>
        <v>182648642.65000001</v>
      </c>
      <c r="D9" s="12">
        <f>+D10</f>
        <v>78281313.480000004</v>
      </c>
      <c r="E9" s="16"/>
      <c r="F9" s="16"/>
      <c r="G9" s="24">
        <f>+G11+G12+G13+G14</f>
        <v>1702947.99</v>
      </c>
      <c r="H9" s="24">
        <f>+H10</f>
        <v>1375153.81</v>
      </c>
      <c r="I9" s="16"/>
      <c r="J9" s="16"/>
      <c r="K9" s="12">
        <f>+K11+K12+K13+K14</f>
        <v>0</v>
      </c>
      <c r="L9" s="12">
        <v>-1241504.97</v>
      </c>
      <c r="M9" s="16">
        <v>895311.94</v>
      </c>
      <c r="N9" s="16"/>
      <c r="O9" s="24">
        <f>+O11+O12+O13+O14</f>
        <v>41408459.32</v>
      </c>
      <c r="P9" s="12">
        <v>16525730.380000001</v>
      </c>
      <c r="Q9" s="16"/>
      <c r="R9" s="12">
        <f>+C9+D9+G9+K9+L9+M9+O9+P9</f>
        <v>320220900.79000002</v>
      </c>
    </row>
    <row r="10" spans="1:18" x14ac:dyDescent="0.2">
      <c r="A10" s="8" t="s">
        <v>7</v>
      </c>
      <c r="B10" s="16"/>
      <c r="C10" s="16"/>
      <c r="D10" s="13">
        <v>78281313.480000004</v>
      </c>
      <c r="E10" s="16"/>
      <c r="F10" s="16"/>
      <c r="G10" s="16"/>
      <c r="H10" s="23">
        <v>1375153.81</v>
      </c>
      <c r="I10" s="16"/>
      <c r="J10" s="16"/>
      <c r="K10" s="16"/>
      <c r="L10" s="13"/>
      <c r="M10" s="16">
        <v>895311.94</v>
      </c>
      <c r="N10" s="16"/>
      <c r="O10" s="16"/>
      <c r="P10" s="13">
        <v>16525730.380000001</v>
      </c>
      <c r="Q10" s="16"/>
      <c r="R10" s="12">
        <f>+C10+D10+G10+K10+L10+M10+O10+P10</f>
        <v>95702355.799999997</v>
      </c>
    </row>
    <row r="11" spans="1:18" x14ac:dyDescent="0.2">
      <c r="A11" s="8" t="s">
        <v>8</v>
      </c>
      <c r="B11" s="16"/>
      <c r="C11" s="13">
        <v>182648642.65000001</v>
      </c>
      <c r="D11" s="16"/>
      <c r="E11" s="16"/>
      <c r="F11" s="16"/>
      <c r="G11" s="23">
        <v>1702947.99</v>
      </c>
      <c r="H11" s="16"/>
      <c r="I11" s="16"/>
      <c r="J11" s="16"/>
      <c r="K11" s="13">
        <v>0</v>
      </c>
      <c r="L11" s="16">
        <v>-1241504.97</v>
      </c>
      <c r="M11" s="16"/>
      <c r="N11" s="16"/>
      <c r="O11" s="23">
        <v>41408459.32</v>
      </c>
      <c r="P11" s="16"/>
      <c r="Q11" s="16"/>
      <c r="R11" s="12">
        <f>+C11+D11+G11+K11+L11+M11+O11+P11</f>
        <v>224518544.99000001</v>
      </c>
    </row>
    <row r="12" spans="1:18" x14ac:dyDescent="0.2">
      <c r="A12" s="8" t="s">
        <v>9</v>
      </c>
      <c r="B12" s="16"/>
      <c r="C12" s="13">
        <v>0</v>
      </c>
      <c r="D12" s="16"/>
      <c r="E12" s="16"/>
      <c r="F12" s="16"/>
      <c r="G12" s="23">
        <v>0</v>
      </c>
      <c r="H12" s="16"/>
      <c r="I12" s="16"/>
      <c r="J12" s="16"/>
      <c r="K12" s="13">
        <v>0</v>
      </c>
      <c r="L12" s="16">
        <v>0</v>
      </c>
      <c r="M12" s="16"/>
      <c r="N12" s="16"/>
      <c r="O12" s="23">
        <v>0</v>
      </c>
      <c r="P12" s="16"/>
      <c r="Q12" s="16"/>
      <c r="R12" s="12">
        <f t="shared" ref="R10:R14" si="1">+C12+D12+G12+K12+L12+M12+O12+P12</f>
        <v>0</v>
      </c>
    </row>
    <row r="13" spans="1:18" x14ac:dyDescent="0.2">
      <c r="A13" s="8" t="s">
        <v>1</v>
      </c>
      <c r="B13" s="16"/>
      <c r="C13" s="13">
        <v>0</v>
      </c>
      <c r="D13" s="16"/>
      <c r="E13" s="16"/>
      <c r="F13" s="16"/>
      <c r="G13" s="23">
        <v>0</v>
      </c>
      <c r="H13" s="16"/>
      <c r="I13" s="16"/>
      <c r="J13" s="16"/>
      <c r="K13" s="13">
        <v>0</v>
      </c>
      <c r="L13" s="16">
        <v>0</v>
      </c>
      <c r="M13" s="16"/>
      <c r="N13" s="16"/>
      <c r="O13" s="23">
        <v>0</v>
      </c>
      <c r="P13" s="16"/>
      <c r="Q13" s="16"/>
      <c r="R13" s="12">
        <f t="shared" si="1"/>
        <v>0</v>
      </c>
    </row>
    <row r="14" spans="1:18" x14ac:dyDescent="0.2">
      <c r="A14" s="8" t="s">
        <v>2</v>
      </c>
      <c r="B14" s="16"/>
      <c r="C14" s="13">
        <v>0</v>
      </c>
      <c r="D14" s="16"/>
      <c r="E14" s="16"/>
      <c r="F14" s="16"/>
      <c r="G14" s="23">
        <v>0</v>
      </c>
      <c r="H14" s="16"/>
      <c r="I14" s="16"/>
      <c r="J14" s="16"/>
      <c r="K14" s="13">
        <v>0</v>
      </c>
      <c r="L14" s="16">
        <v>0</v>
      </c>
      <c r="M14" s="16"/>
      <c r="N14" s="16"/>
      <c r="O14" s="23">
        <v>0</v>
      </c>
      <c r="P14" s="16"/>
      <c r="Q14" s="16"/>
      <c r="R14" s="12">
        <f t="shared" si="1"/>
        <v>0</v>
      </c>
    </row>
    <row r="15" spans="1:18" ht="9" customHeight="1" x14ac:dyDescent="0.2">
      <c r="A15" s="8"/>
      <c r="B15" s="13"/>
      <c r="C15" s="13"/>
      <c r="D15" s="13"/>
      <c r="E15" s="13"/>
      <c r="F15" s="13"/>
      <c r="G15" s="23"/>
      <c r="H15" s="23"/>
      <c r="I15" s="13"/>
      <c r="J15" s="13"/>
      <c r="K15" s="13"/>
      <c r="L15" s="13"/>
      <c r="M15" s="13"/>
      <c r="N15" s="23"/>
      <c r="O15" s="23"/>
      <c r="P15" s="13"/>
      <c r="Q15" s="13"/>
      <c r="R15" s="12">
        <f t="shared" si="0"/>
        <v>0</v>
      </c>
    </row>
    <row r="16" spans="1:18" ht="22.5" x14ac:dyDescent="0.2">
      <c r="A16" s="7" t="s">
        <v>20</v>
      </c>
      <c r="B16" s="16"/>
      <c r="C16" s="16"/>
      <c r="D16" s="16"/>
      <c r="E16" s="12">
        <f>+E17+E18</f>
        <v>0</v>
      </c>
      <c r="F16" s="16"/>
      <c r="G16" s="16"/>
      <c r="H16" s="16"/>
      <c r="I16" s="12">
        <v>0</v>
      </c>
      <c r="J16" s="16"/>
      <c r="K16" s="16"/>
      <c r="L16" s="16"/>
      <c r="M16" s="12"/>
      <c r="N16" s="16"/>
      <c r="O16" s="16"/>
      <c r="P16" s="16"/>
      <c r="Q16" s="12">
        <v>0</v>
      </c>
      <c r="R16" s="12">
        <f t="shared" si="0"/>
        <v>0</v>
      </c>
    </row>
    <row r="17" spans="1:18" x14ac:dyDescent="0.2">
      <c r="A17" s="8" t="s">
        <v>10</v>
      </c>
      <c r="B17" s="16"/>
      <c r="C17" s="16"/>
      <c r="D17" s="16"/>
      <c r="E17" s="13">
        <v>0</v>
      </c>
      <c r="F17" s="16"/>
      <c r="G17" s="16"/>
      <c r="H17" s="16"/>
      <c r="I17" s="13">
        <v>0</v>
      </c>
      <c r="J17" s="16"/>
      <c r="K17" s="16"/>
      <c r="L17" s="16"/>
      <c r="M17" s="13"/>
      <c r="N17" s="16"/>
      <c r="O17" s="16"/>
      <c r="P17" s="16"/>
      <c r="Q17" s="13">
        <v>0</v>
      </c>
      <c r="R17" s="12">
        <f t="shared" si="0"/>
        <v>0</v>
      </c>
    </row>
    <row r="18" spans="1:18" x14ac:dyDescent="0.2">
      <c r="A18" s="8" t="s">
        <v>11</v>
      </c>
      <c r="B18" s="16"/>
      <c r="C18" s="16"/>
      <c r="D18" s="16"/>
      <c r="E18" s="13">
        <v>0</v>
      </c>
      <c r="F18" s="16"/>
      <c r="G18" s="16"/>
      <c r="H18" s="16"/>
      <c r="I18" s="13">
        <v>0</v>
      </c>
      <c r="J18" s="16"/>
      <c r="K18" s="16"/>
      <c r="L18" s="16"/>
      <c r="M18" s="13"/>
      <c r="N18" s="16"/>
      <c r="O18" s="16"/>
      <c r="P18" s="16"/>
      <c r="Q18" s="13">
        <v>0</v>
      </c>
      <c r="R18" s="12">
        <f t="shared" si="0"/>
        <v>0</v>
      </c>
    </row>
    <row r="19" spans="1:18" ht="9" customHeight="1" x14ac:dyDescent="0.2">
      <c r="A19" s="8"/>
      <c r="B19" s="13"/>
      <c r="C19" s="13"/>
      <c r="D19" s="13"/>
      <c r="E19" s="13"/>
      <c r="F19" s="13"/>
      <c r="G19" s="23"/>
      <c r="H19" s="23"/>
      <c r="I19" s="13"/>
      <c r="J19" s="13"/>
      <c r="K19" s="13"/>
      <c r="L19" s="13"/>
      <c r="M19" s="13"/>
      <c r="N19" s="23"/>
      <c r="O19" s="23"/>
      <c r="P19" s="13"/>
      <c r="Q19" s="13"/>
      <c r="R19" s="12">
        <f t="shared" si="0"/>
        <v>0</v>
      </c>
    </row>
    <row r="20" spans="1:18" x14ac:dyDescent="0.2">
      <c r="A20" s="7" t="s">
        <v>19</v>
      </c>
      <c r="B20" s="12">
        <f>+B4</f>
        <v>49433488.490000002</v>
      </c>
      <c r="C20" s="12">
        <f>+C9</f>
        <v>182648642.65000001</v>
      </c>
      <c r="D20" s="12">
        <f>+D9</f>
        <v>78281313.480000004</v>
      </c>
      <c r="E20" s="12">
        <f>+E16</f>
        <v>0</v>
      </c>
      <c r="F20" s="12">
        <v>1560119.94</v>
      </c>
      <c r="G20" s="24">
        <f>+G9</f>
        <v>1702947.99</v>
      </c>
      <c r="H20" s="24">
        <f>+H9</f>
        <v>1375153.81</v>
      </c>
      <c r="I20" s="12">
        <v>0</v>
      </c>
      <c r="J20" s="12">
        <v>0</v>
      </c>
      <c r="K20" s="12">
        <f>+K9</f>
        <v>0</v>
      </c>
      <c r="L20" s="12">
        <v>-1241504.97</v>
      </c>
      <c r="M20" s="12">
        <v>895311.94</v>
      </c>
      <c r="N20" s="24">
        <f>+N4</f>
        <v>942681.52</v>
      </c>
      <c r="O20" s="24">
        <f>+O9</f>
        <v>41408459.32</v>
      </c>
      <c r="P20" s="12">
        <v>16525730.380000001</v>
      </c>
      <c r="Q20" s="12">
        <v>0</v>
      </c>
      <c r="R20" s="12">
        <f>+B20+F20+N20+J20+C20+D20+G20+H20+L20+M20+O20+P20+Q20</f>
        <v>373532344.55000001</v>
      </c>
    </row>
    <row r="21" spans="1:18" ht="9" customHeight="1" x14ac:dyDescent="0.2">
      <c r="A21" s="7"/>
      <c r="B21" s="12"/>
      <c r="C21" s="12"/>
      <c r="D21" s="12"/>
      <c r="E21" s="12"/>
      <c r="F21" s="12"/>
      <c r="G21" s="24"/>
      <c r="H21" s="24"/>
      <c r="I21" s="12"/>
      <c r="J21" s="12"/>
      <c r="K21" s="12"/>
      <c r="L21" s="12"/>
      <c r="M21" s="12"/>
      <c r="N21" s="24"/>
      <c r="O21" s="24"/>
      <c r="P21" s="12"/>
      <c r="Q21" s="12"/>
      <c r="R21" s="12">
        <f t="shared" si="0"/>
        <v>0</v>
      </c>
    </row>
    <row r="22" spans="1:18" ht="22.5" x14ac:dyDescent="0.2">
      <c r="A22" s="7" t="s">
        <v>21</v>
      </c>
      <c r="B22" s="12">
        <f>+B23+B24+B25</f>
        <v>0</v>
      </c>
      <c r="C22" s="16"/>
      <c r="D22" s="16"/>
      <c r="E22" s="17"/>
      <c r="F22" s="12">
        <v>0</v>
      </c>
      <c r="G22" s="16"/>
      <c r="H22" s="16"/>
      <c r="I22" s="17"/>
      <c r="J22" s="12">
        <v>0</v>
      </c>
      <c r="K22" s="16"/>
      <c r="L22" s="16"/>
      <c r="M22" s="17"/>
      <c r="N22" s="24">
        <f>+N23+N24+N25</f>
        <v>0</v>
      </c>
      <c r="O22" s="16"/>
      <c r="P22" s="16"/>
      <c r="Q22" s="17"/>
      <c r="R22" s="12">
        <f>+B22+F22+N22+J22</f>
        <v>0</v>
      </c>
    </row>
    <row r="23" spans="1:18" x14ac:dyDescent="0.2">
      <c r="A23" s="8" t="s">
        <v>0</v>
      </c>
      <c r="B23" s="13">
        <v>0</v>
      </c>
      <c r="C23" s="16"/>
      <c r="D23" s="16"/>
      <c r="E23" s="16"/>
      <c r="F23" s="13">
        <v>0</v>
      </c>
      <c r="G23" s="16"/>
      <c r="H23" s="16"/>
      <c r="I23" s="16"/>
      <c r="J23" s="13">
        <v>0</v>
      </c>
      <c r="K23" s="16"/>
      <c r="L23" s="16"/>
      <c r="M23" s="16"/>
      <c r="N23" s="23">
        <v>0</v>
      </c>
      <c r="O23" s="16"/>
      <c r="P23" s="16"/>
      <c r="Q23" s="16"/>
      <c r="R23" s="12">
        <f t="shared" si="0"/>
        <v>0</v>
      </c>
    </row>
    <row r="24" spans="1:18" x14ac:dyDescent="0.2">
      <c r="A24" s="8" t="s">
        <v>4</v>
      </c>
      <c r="B24" s="13">
        <v>0</v>
      </c>
      <c r="C24" s="16"/>
      <c r="D24" s="16"/>
      <c r="E24" s="16"/>
      <c r="F24" s="13">
        <v>0</v>
      </c>
      <c r="G24" s="16"/>
      <c r="H24" s="16"/>
      <c r="I24" s="16"/>
      <c r="J24" s="13">
        <v>0</v>
      </c>
      <c r="K24" s="16"/>
      <c r="L24" s="16"/>
      <c r="M24" s="16"/>
      <c r="N24" s="23">
        <v>0</v>
      </c>
      <c r="O24" s="16"/>
      <c r="P24" s="16"/>
      <c r="Q24" s="16"/>
      <c r="R24" s="12">
        <f t="shared" si="0"/>
        <v>0</v>
      </c>
    </row>
    <row r="25" spans="1:18" x14ac:dyDescent="0.2">
      <c r="A25" s="8" t="s">
        <v>6</v>
      </c>
      <c r="B25" s="13">
        <v>0</v>
      </c>
      <c r="C25" s="16"/>
      <c r="D25" s="16"/>
      <c r="E25" s="16"/>
      <c r="F25" s="13">
        <v>0</v>
      </c>
      <c r="G25" s="16"/>
      <c r="H25" s="16"/>
      <c r="I25" s="16"/>
      <c r="J25" s="13">
        <v>0</v>
      </c>
      <c r="K25" s="16"/>
      <c r="L25" s="16"/>
      <c r="M25" s="16"/>
      <c r="N25" s="23">
        <v>0</v>
      </c>
      <c r="O25" s="16"/>
      <c r="P25" s="16"/>
      <c r="Q25" s="16"/>
      <c r="R25" s="12">
        <f t="shared" si="0"/>
        <v>0</v>
      </c>
    </row>
    <row r="26" spans="1:18" ht="9" customHeight="1" x14ac:dyDescent="0.2">
      <c r="A26" s="8"/>
      <c r="B26" s="13"/>
      <c r="C26" s="13"/>
      <c r="D26" s="13"/>
      <c r="E26" s="13"/>
      <c r="F26" s="13"/>
      <c r="G26" s="23"/>
      <c r="H26" s="23"/>
      <c r="I26" s="13"/>
      <c r="J26" s="13"/>
      <c r="K26" s="13"/>
      <c r="L26" s="13"/>
      <c r="M26" s="13"/>
      <c r="N26" s="23"/>
      <c r="O26" s="23"/>
      <c r="P26" s="13"/>
      <c r="Q26" s="13"/>
      <c r="R26" s="12">
        <f t="shared" si="0"/>
        <v>0</v>
      </c>
    </row>
    <row r="27" spans="1:18" x14ac:dyDescent="0.2">
      <c r="A27" s="7" t="s">
        <v>22</v>
      </c>
      <c r="B27" s="16"/>
      <c r="C27" s="12">
        <f>+C29</f>
        <v>259112469.91</v>
      </c>
      <c r="D27" s="12">
        <f>+D28+D29+D30+D31+D32</f>
        <v>-2826572.4399999976</v>
      </c>
      <c r="E27" s="17"/>
      <c r="F27" s="16"/>
      <c r="G27" s="24">
        <f>+G29</f>
        <v>1887933.85</v>
      </c>
      <c r="H27" s="24">
        <f>+H28+H29+H30+H31+H32</f>
        <v>-1984227.96</v>
      </c>
      <c r="I27" s="17"/>
      <c r="J27" s="16"/>
      <c r="K27" s="12">
        <f>+K29</f>
        <v>0</v>
      </c>
      <c r="L27" s="12">
        <v>1467657.41</v>
      </c>
      <c r="M27" s="17">
        <v>-3798705.65</v>
      </c>
      <c r="N27" s="16"/>
      <c r="O27" s="24">
        <f>+O29</f>
        <v>16817242.379999999</v>
      </c>
      <c r="P27" s="12">
        <v>-4195484.1400000006</v>
      </c>
      <c r="Q27" s="17"/>
      <c r="R27" s="12">
        <f>+C27+D27+G27+H27+K27+L27+M27+O27+P27</f>
        <v>266480313.36000001</v>
      </c>
    </row>
    <row r="28" spans="1:18" x14ac:dyDescent="0.2">
      <c r="A28" s="8" t="s">
        <v>7</v>
      </c>
      <c r="B28" s="16"/>
      <c r="C28" s="16"/>
      <c r="D28" s="13">
        <v>75454741.040000007</v>
      </c>
      <c r="E28" s="16"/>
      <c r="F28" s="16"/>
      <c r="G28" s="16"/>
      <c r="H28" s="23">
        <v>-609074.15</v>
      </c>
      <c r="I28" s="16"/>
      <c r="J28" s="16"/>
      <c r="K28" s="16"/>
      <c r="L28" s="13"/>
      <c r="M28" s="16">
        <v>-2903393.71</v>
      </c>
      <c r="N28" s="16"/>
      <c r="O28" s="16"/>
      <c r="P28" s="13">
        <v>12330246.24</v>
      </c>
      <c r="Q28" s="16"/>
      <c r="R28" s="12">
        <f>+C28+D28+G28+H28+K28+L28+M28+O28+P28</f>
        <v>84272519.420000002</v>
      </c>
    </row>
    <row r="29" spans="1:18" x14ac:dyDescent="0.2">
      <c r="A29" s="8" t="s">
        <v>8</v>
      </c>
      <c r="B29" s="16"/>
      <c r="C29" s="13">
        <v>259112469.91</v>
      </c>
      <c r="D29" s="13">
        <v>-78281313.480000004</v>
      </c>
      <c r="E29" s="16"/>
      <c r="F29" s="16"/>
      <c r="G29" s="23">
        <v>1887933.85</v>
      </c>
      <c r="H29" s="23">
        <v>-1375153.81</v>
      </c>
      <c r="I29" s="16"/>
      <c r="J29" s="16"/>
      <c r="K29" s="13">
        <v>0</v>
      </c>
      <c r="L29" s="13">
        <v>1467657.41</v>
      </c>
      <c r="M29" s="16">
        <v>-895311.94</v>
      </c>
      <c r="N29" s="16"/>
      <c r="O29" s="23">
        <v>16817242.379999999</v>
      </c>
      <c r="P29" s="13">
        <v>-16525730.380000001</v>
      </c>
      <c r="Q29" s="16"/>
      <c r="R29" s="12">
        <f>+C29+D29+G29+H29+K29+L29+M29+O29+P29</f>
        <v>182207793.94</v>
      </c>
    </row>
    <row r="30" spans="1:18" x14ac:dyDescent="0.2">
      <c r="A30" s="8" t="s">
        <v>9</v>
      </c>
      <c r="B30" s="16"/>
      <c r="C30" s="18"/>
      <c r="D30" s="14">
        <v>0</v>
      </c>
      <c r="E30" s="18"/>
      <c r="F30" s="16"/>
      <c r="G30" s="18"/>
      <c r="H30" s="25">
        <v>0</v>
      </c>
      <c r="I30" s="18"/>
      <c r="J30" s="16"/>
      <c r="K30" s="18"/>
      <c r="L30" s="14"/>
      <c r="M30" s="18">
        <v>0</v>
      </c>
      <c r="N30" s="16"/>
      <c r="O30" s="18"/>
      <c r="P30" s="14">
        <v>0</v>
      </c>
      <c r="Q30" s="18"/>
      <c r="R30" s="12">
        <f t="shared" ref="R28:R31" si="2">+C30+D30+G30+H30+K30+L30+M30+O30+P30</f>
        <v>0</v>
      </c>
    </row>
    <row r="31" spans="1:18" x14ac:dyDescent="0.2">
      <c r="A31" s="8" t="s">
        <v>1</v>
      </c>
      <c r="B31" s="16"/>
      <c r="C31" s="18"/>
      <c r="D31" s="14">
        <v>0</v>
      </c>
      <c r="E31" s="18"/>
      <c r="F31" s="16"/>
      <c r="G31" s="18"/>
      <c r="H31" s="25">
        <v>0</v>
      </c>
      <c r="I31" s="18"/>
      <c r="J31" s="16"/>
      <c r="K31" s="18"/>
      <c r="L31" s="14"/>
      <c r="M31" s="18">
        <v>0</v>
      </c>
      <c r="N31" s="16"/>
      <c r="O31" s="18"/>
      <c r="P31" s="14">
        <v>0</v>
      </c>
      <c r="Q31" s="18"/>
      <c r="R31" s="12">
        <f t="shared" si="2"/>
        <v>0</v>
      </c>
    </row>
    <row r="32" spans="1:18" x14ac:dyDescent="0.2">
      <c r="A32" s="8" t="s">
        <v>2</v>
      </c>
      <c r="B32" s="16"/>
      <c r="C32" s="18"/>
      <c r="D32" s="14">
        <v>0</v>
      </c>
      <c r="E32" s="18"/>
      <c r="F32" s="16"/>
      <c r="G32" s="18"/>
      <c r="H32" s="25">
        <v>0</v>
      </c>
      <c r="I32" s="18"/>
      <c r="J32" s="16"/>
      <c r="K32" s="18"/>
      <c r="L32" s="14"/>
      <c r="M32" s="18">
        <v>0</v>
      </c>
      <c r="N32" s="16"/>
      <c r="O32" s="18"/>
      <c r="P32" s="14">
        <v>0</v>
      </c>
      <c r="Q32" s="18"/>
      <c r="R32" s="12">
        <f t="shared" si="0"/>
        <v>0</v>
      </c>
    </row>
    <row r="33" spans="1:18" ht="9" customHeight="1" x14ac:dyDescent="0.2">
      <c r="A33" s="8"/>
      <c r="B33" s="13"/>
      <c r="C33" s="14"/>
      <c r="D33" s="14"/>
      <c r="E33" s="14"/>
      <c r="F33" s="13"/>
      <c r="G33" s="25"/>
      <c r="H33" s="25"/>
      <c r="I33" s="14"/>
      <c r="J33" s="13"/>
      <c r="K33" s="14"/>
      <c r="L33" s="14"/>
      <c r="M33" s="14"/>
      <c r="N33" s="23"/>
      <c r="O33" s="25"/>
      <c r="P33" s="14"/>
      <c r="Q33" s="14"/>
      <c r="R33" s="12">
        <f t="shared" si="0"/>
        <v>0</v>
      </c>
    </row>
    <row r="34" spans="1:18" ht="22.5" x14ac:dyDescent="0.2">
      <c r="A34" s="9" t="s">
        <v>23</v>
      </c>
      <c r="B34" s="16"/>
      <c r="C34" s="16"/>
      <c r="D34" s="16"/>
      <c r="E34" s="12">
        <f>+E35+E36</f>
        <v>0</v>
      </c>
      <c r="F34" s="16"/>
      <c r="G34" s="16"/>
      <c r="H34" s="16"/>
      <c r="I34" s="12">
        <v>0</v>
      </c>
      <c r="J34" s="16"/>
      <c r="K34" s="16"/>
      <c r="L34" s="16"/>
      <c r="M34" s="12"/>
      <c r="N34" s="16"/>
      <c r="O34" s="16"/>
      <c r="P34" s="16"/>
      <c r="Q34" s="12">
        <v>0</v>
      </c>
      <c r="R34" s="12">
        <f>+B34+F34+N34+J34</f>
        <v>0</v>
      </c>
    </row>
    <row r="35" spans="1:18" x14ac:dyDescent="0.2">
      <c r="A35" s="8" t="s">
        <v>10</v>
      </c>
      <c r="B35" s="16"/>
      <c r="C35" s="16"/>
      <c r="D35" s="16"/>
      <c r="E35" s="13">
        <v>0</v>
      </c>
      <c r="F35" s="16"/>
      <c r="G35" s="16"/>
      <c r="H35" s="16"/>
      <c r="I35" s="13">
        <v>0</v>
      </c>
      <c r="J35" s="16"/>
      <c r="K35" s="16"/>
      <c r="L35" s="16"/>
      <c r="M35" s="13"/>
      <c r="N35" s="16"/>
      <c r="O35" s="16"/>
      <c r="P35" s="16"/>
      <c r="Q35" s="13">
        <v>0</v>
      </c>
      <c r="R35" s="12">
        <f t="shared" si="0"/>
        <v>0</v>
      </c>
    </row>
    <row r="36" spans="1:18" x14ac:dyDescent="0.2">
      <c r="A36" s="8" t="s">
        <v>11</v>
      </c>
      <c r="B36" s="16"/>
      <c r="C36" s="16"/>
      <c r="D36" s="16"/>
      <c r="E36" s="13">
        <v>0</v>
      </c>
      <c r="F36" s="16"/>
      <c r="G36" s="16"/>
      <c r="H36" s="16"/>
      <c r="I36" s="13">
        <v>0</v>
      </c>
      <c r="J36" s="16"/>
      <c r="K36" s="16"/>
      <c r="L36" s="16"/>
      <c r="M36" s="13"/>
      <c r="N36" s="16"/>
      <c r="O36" s="16"/>
      <c r="P36" s="16"/>
      <c r="Q36" s="13">
        <v>0</v>
      </c>
      <c r="R36" s="12">
        <f t="shared" si="0"/>
        <v>0</v>
      </c>
    </row>
    <row r="37" spans="1:18" ht="9" customHeight="1" x14ac:dyDescent="0.2">
      <c r="A37" s="8"/>
      <c r="B37" s="13"/>
      <c r="C37" s="14"/>
      <c r="D37" s="14"/>
      <c r="E37" s="13"/>
      <c r="F37" s="13"/>
      <c r="G37" s="25"/>
      <c r="H37" s="25"/>
      <c r="I37" s="13"/>
      <c r="J37" s="13"/>
      <c r="K37" s="14"/>
      <c r="L37" s="14"/>
      <c r="M37" s="13"/>
      <c r="N37" s="23"/>
      <c r="O37" s="25"/>
      <c r="P37" s="14"/>
      <c r="Q37" s="13"/>
      <c r="R37" s="12">
        <f t="shared" si="0"/>
        <v>0</v>
      </c>
    </row>
    <row r="38" spans="1:18" ht="20.100000000000001" customHeight="1" x14ac:dyDescent="0.2">
      <c r="A38" s="10" t="s">
        <v>24</v>
      </c>
      <c r="B38" s="15">
        <f>+B20+B22</f>
        <v>49433488.490000002</v>
      </c>
      <c r="C38" s="15">
        <v>259112469.91</v>
      </c>
      <c r="D38" s="15">
        <f>+D20+D27</f>
        <v>75454741.040000007</v>
      </c>
      <c r="E38" s="15">
        <f>+E20+E34</f>
        <v>0</v>
      </c>
      <c r="F38" s="15">
        <v>1560119.94</v>
      </c>
      <c r="G38" s="26">
        <f>+G20+G27</f>
        <v>3590881.84</v>
      </c>
      <c r="H38" s="26">
        <f>+H20+H27</f>
        <v>-609074.14999999991</v>
      </c>
      <c r="I38" s="15">
        <v>0</v>
      </c>
      <c r="J38" s="15">
        <v>0</v>
      </c>
      <c r="K38" s="15"/>
      <c r="L38" s="15">
        <v>226152.43999999994</v>
      </c>
      <c r="M38" s="15">
        <v>-2903393.71</v>
      </c>
      <c r="N38" s="26">
        <f>+N20+N22</f>
        <v>942681.52</v>
      </c>
      <c r="O38" s="26">
        <f>+O20+O27</f>
        <v>58225701.700000003</v>
      </c>
      <c r="P38" s="15">
        <v>12330246.24</v>
      </c>
      <c r="Q38" s="15">
        <v>0</v>
      </c>
      <c r="R38" s="12">
        <f>+B38+F38+N38+J38+O38+P38+Q38+M38+L38+K38+I38+H38+G38+E38+D38+C38</f>
        <v>457364015.25999999</v>
      </c>
    </row>
    <row r="39" spans="1:18" x14ac:dyDescent="0.2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1" spans="1:18" x14ac:dyDescent="0.2">
      <c r="A41" s="19"/>
      <c r="B41" s="20"/>
      <c r="F41" s="20"/>
      <c r="J41" s="20"/>
      <c r="N41" s="20"/>
    </row>
    <row r="42" spans="1:18" x14ac:dyDescent="0.2">
      <c r="A42" s="19"/>
      <c r="B42" s="20"/>
      <c r="F42" s="20"/>
      <c r="J42" s="20"/>
      <c r="N42" s="20"/>
    </row>
    <row r="43" spans="1:18" x14ac:dyDescent="0.2">
      <c r="A43" s="5" t="s">
        <v>25</v>
      </c>
      <c r="C43" s="3" t="s">
        <v>29</v>
      </c>
    </row>
    <row r="44" spans="1:18" x14ac:dyDescent="0.2">
      <c r="A44" s="21" t="s">
        <v>26</v>
      </c>
      <c r="B44" s="20"/>
      <c r="C44" s="22" t="s">
        <v>28</v>
      </c>
      <c r="F44" s="20"/>
      <c r="G44" s="22"/>
      <c r="J44" s="20"/>
      <c r="K44" s="22"/>
      <c r="N44" s="20"/>
      <c r="O44" s="22"/>
    </row>
    <row r="45" spans="1:18" x14ac:dyDescent="0.2">
      <c r="A45" s="21" t="s">
        <v>27</v>
      </c>
      <c r="C45" s="22" t="s">
        <v>30</v>
      </c>
      <c r="G45" s="22"/>
      <c r="K45" s="22"/>
      <c r="O45" s="22"/>
    </row>
  </sheetData>
  <sheetProtection formatCells="0" formatColumns="0" formatRows="0" autoFilter="0"/>
  <mergeCells count="1">
    <mergeCell ref="A1:R1"/>
  </mergeCells>
  <pageMargins left="0.70866141732283472" right="0.70866141732283472" top="0.74803149606299213" bottom="0.74803149606299213" header="0.31496062992125984" footer="0.31496062992125984"/>
  <pageSetup paperSize="302" scale="5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CESAR</cp:lastModifiedBy>
  <cp:lastPrinted>2019-03-05T17:10:29Z</cp:lastPrinted>
  <dcterms:created xsi:type="dcterms:W3CDTF">2012-12-11T20:30:33Z</dcterms:created>
  <dcterms:modified xsi:type="dcterms:W3CDTF">2019-03-05T17:11:28Z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