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SOLIDADOS 2018\"/>
    </mc:Choice>
  </mc:AlternateContent>
  <xr:revisionPtr revIDLastSave="0" documentId="13_ncr:1_{44DC1324-700F-417F-8ACF-3D8E16C5E0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1" r:id="rId1"/>
  </sheets>
  <definedNames>
    <definedName name="_xlnm._FilterDatabase" localSheetId="0" hidden="1">EA!$B$3:$H$62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1" l="1"/>
  <c r="K50" i="1"/>
  <c r="K44" i="1"/>
  <c r="K40" i="1"/>
  <c r="K30" i="1"/>
  <c r="K26" i="1"/>
  <c r="K16" i="1"/>
  <c r="K13" i="1"/>
  <c r="K4" i="1"/>
  <c r="K23" i="1" s="1"/>
  <c r="F57" i="1"/>
  <c r="F50" i="1"/>
  <c r="F44" i="1"/>
  <c r="F40" i="1"/>
  <c r="F30" i="1"/>
  <c r="F26" i="1"/>
  <c r="F16" i="1"/>
  <c r="F13" i="1"/>
  <c r="F4" i="1"/>
  <c r="F60" i="1" l="1"/>
  <c r="F23" i="1"/>
  <c r="K60" i="1"/>
  <c r="K62" i="1" s="1"/>
  <c r="F62" i="1"/>
  <c r="L5" i="1" l="1"/>
  <c r="L6" i="1"/>
  <c r="L7" i="1"/>
  <c r="L8" i="1"/>
  <c r="L9" i="1"/>
  <c r="L10" i="1"/>
  <c r="L11" i="1"/>
  <c r="L12" i="1"/>
  <c r="L14" i="1"/>
  <c r="L15" i="1"/>
  <c r="L17" i="1"/>
  <c r="L18" i="1"/>
  <c r="L19" i="1"/>
  <c r="L20" i="1"/>
  <c r="L21" i="1"/>
  <c r="L22" i="1"/>
  <c r="L24" i="1"/>
  <c r="L25" i="1"/>
  <c r="L27" i="1"/>
  <c r="L28" i="1"/>
  <c r="L29" i="1"/>
  <c r="L31" i="1"/>
  <c r="L32" i="1"/>
  <c r="L33" i="1"/>
  <c r="L34" i="1"/>
  <c r="L35" i="1"/>
  <c r="L36" i="1"/>
  <c r="L37" i="1"/>
  <c r="L38" i="1"/>
  <c r="L39" i="1"/>
  <c r="L41" i="1"/>
  <c r="L42" i="1"/>
  <c r="L43" i="1"/>
  <c r="L45" i="1"/>
  <c r="L46" i="1"/>
  <c r="L47" i="1"/>
  <c r="L48" i="1"/>
  <c r="L49" i="1"/>
  <c r="L51" i="1"/>
  <c r="L52" i="1"/>
  <c r="L53" i="1"/>
  <c r="L54" i="1"/>
  <c r="L55" i="1"/>
  <c r="L56" i="1"/>
  <c r="L58" i="1"/>
  <c r="L59" i="1"/>
  <c r="G5" i="1"/>
  <c r="G6" i="1"/>
  <c r="G7" i="1"/>
  <c r="G8" i="1"/>
  <c r="G9" i="1"/>
  <c r="G10" i="1"/>
  <c r="G11" i="1"/>
  <c r="G12" i="1"/>
  <c r="G14" i="1"/>
  <c r="G15" i="1"/>
  <c r="G17" i="1"/>
  <c r="G18" i="1"/>
  <c r="G19" i="1"/>
  <c r="G20" i="1"/>
  <c r="G21" i="1"/>
  <c r="G22" i="1"/>
  <c r="G24" i="1"/>
  <c r="G25" i="1"/>
  <c r="G27" i="1"/>
  <c r="G28" i="1"/>
  <c r="G29" i="1"/>
  <c r="G31" i="1"/>
  <c r="G32" i="1"/>
  <c r="G33" i="1"/>
  <c r="G34" i="1"/>
  <c r="G35" i="1"/>
  <c r="G36" i="1"/>
  <c r="G37" i="1"/>
  <c r="G38" i="1"/>
  <c r="G39" i="1"/>
  <c r="G41" i="1"/>
  <c r="G42" i="1"/>
  <c r="G43" i="1"/>
  <c r="G45" i="1"/>
  <c r="G46" i="1"/>
  <c r="G47" i="1"/>
  <c r="G48" i="1"/>
  <c r="G49" i="1"/>
  <c r="G51" i="1"/>
  <c r="G52" i="1"/>
  <c r="G53" i="1"/>
  <c r="G54" i="1"/>
  <c r="G55" i="1"/>
  <c r="G56" i="1"/>
  <c r="G58" i="1"/>
  <c r="G59" i="1"/>
  <c r="I57" i="1" l="1"/>
  <c r="I50" i="1"/>
  <c r="I44" i="1"/>
  <c r="I40" i="1"/>
  <c r="I30" i="1"/>
  <c r="I26" i="1"/>
  <c r="I16" i="1"/>
  <c r="I13" i="1"/>
  <c r="I4" i="1"/>
  <c r="D4" i="1"/>
  <c r="D23" i="1" s="1"/>
  <c r="I23" i="1" l="1"/>
  <c r="I60" i="1"/>
  <c r="H57" i="1"/>
  <c r="L57" i="1" s="1"/>
  <c r="C57" i="1"/>
  <c r="G57" i="1" s="1"/>
  <c r="H50" i="1"/>
  <c r="L50" i="1" s="1"/>
  <c r="C50" i="1"/>
  <c r="G50" i="1" s="1"/>
  <c r="H44" i="1"/>
  <c r="L44" i="1" s="1"/>
  <c r="C44" i="1"/>
  <c r="G44" i="1" s="1"/>
  <c r="H40" i="1"/>
  <c r="L40" i="1" s="1"/>
  <c r="C40" i="1"/>
  <c r="G40" i="1" s="1"/>
  <c r="H30" i="1"/>
  <c r="L30" i="1" s="1"/>
  <c r="C30" i="1"/>
  <c r="G30" i="1" s="1"/>
  <c r="H26" i="1"/>
  <c r="L26" i="1" s="1"/>
  <c r="C26" i="1"/>
  <c r="H16" i="1"/>
  <c r="L16" i="1" s="1"/>
  <c r="C16" i="1"/>
  <c r="G16" i="1" s="1"/>
  <c r="H13" i="1"/>
  <c r="L13" i="1" s="1"/>
  <c r="C13" i="1"/>
  <c r="G13" i="1" s="1"/>
  <c r="H4" i="1"/>
  <c r="C4" i="1"/>
  <c r="C23" i="1" l="1"/>
  <c r="G23" i="1" s="1"/>
  <c r="G4" i="1"/>
  <c r="C60" i="1"/>
  <c r="G60" i="1" s="1"/>
  <c r="G26" i="1"/>
  <c r="H23" i="1"/>
  <c r="L23" i="1" s="1"/>
  <c r="L4" i="1"/>
  <c r="I62" i="1"/>
  <c r="H60" i="1"/>
  <c r="C62" i="1"/>
  <c r="G62" i="1" s="1"/>
  <c r="H62" i="1" l="1"/>
  <c r="L62" i="1" s="1"/>
  <c r="L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</author>
  </authors>
  <commentList>
    <comment ref="C33" authorId="0" shapeId="0" xr:uid="{BE424C80-48CA-4BAC-A614-1E32239B69B6}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estan en gastos en municipio y en dif deben de estar en ingresos  hay que quitar los dos </t>
        </r>
      </text>
    </comment>
    <comment ref="L33" authorId="0" shapeId="0" xr:uid="{5E21CED4-7252-4F52-82C8-96CF97543DE1}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AQUÍ NO VA CANTIDAD SE ELIMINAN OPERACIONES </t>
        </r>
      </text>
    </comment>
  </commentList>
</comments>
</file>

<file path=xl/sharedStrings.xml><?xml version="1.0" encoding="utf-8"?>
<sst xmlns="http://schemas.openxmlformats.org/spreadsheetml/2006/main" count="69" uniqueCount="65">
  <si>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</si>
  <si>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</si>
  <si>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</si>
  <si>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</si>
  <si>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</si>
  <si>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</si>
  <si>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</si>
  <si>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</si>
  <si>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</si>
  <si>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</si>
  <si>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</si>
  <si>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</si>
  <si>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</si>
  <si>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</si>
  <si>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</si>
  <si>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</si>
  <si>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</si>
  <si>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</si>
  <si>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</si>
  <si>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</si>
  <si>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</si>
  <si>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</si>
  <si>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</si>
  <si>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</si>
  <si>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</si>
  <si>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</si>
  <si>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</si>
  <si>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</si>
  <si>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</si>
  <si>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</si>
  <si>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</si>
  <si>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</si>
  <si>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</si>
  <si>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</si>
  <si>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</si>
  <si>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</si>
  <si>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</si>
  <si>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</si>
  <si>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</si>
  <si>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</si>
  <si>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</si>
  <si>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</si>
  <si>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</si>
  <si>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</si>
  <si>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</si>
  <si>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</si>
  <si>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</si>
  <si>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</si>
  <si>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</si>
  <si>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</si>
  <si>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</si>
  <si>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</si>
  <si>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</si>
  <si>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</si>
  <si>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</si>
  <si>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</si>
  <si>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DE APASEO EL GRANDE, GUANAJUATO
ESTADO DE ACTIVIDADES
Del 1 de Enero al AL 31 DE DICIEMBRE DEL 2018</t>
  </si>
  <si>
    <t>________________________________                                     __________________________________</t>
  </si>
  <si>
    <t>LIC. MIRIAM FABIOLA MARMOLEJO LOPEZ                                     C. MOISES GUERRERO LARA</t>
  </si>
  <si>
    <t xml:space="preserve">           TESORERA MUNICIPAL                                                                  PRESIDENTE MUNICIPAL</t>
  </si>
  <si>
    <t>DIF</t>
  </si>
  <si>
    <t>2018 CONSOLIDADO</t>
  </si>
  <si>
    <t>2017 CONSOLIDADO</t>
  </si>
  <si>
    <t>CMAPA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</si>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</sst>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2" fillId="0" borderId="4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3" borderId="0" xfId="8" applyFont="1" applyFill="1" applyBorder="1" applyAlignment="1" applyProtection="1">
      <alignment horizontal="center" vertical="center" wrapText="1"/>
      <protection locked="0"/>
    </xf>
    <xf numFmtId="0" fontId="2" fillId="3" borderId="0" xfId="8" applyFont="1" applyFill="1" applyBorder="1" applyAlignment="1" applyProtection="1">
      <alignment horizontal="center" vertical="center" wrapText="1"/>
      <protection locked="0"/>
    </xf>
    <xf numFmtId="4" fontId="2" fillId="3" borderId="0" xfId="2" applyNumberFormat="1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4" fontId="3" fillId="0" borderId="0" xfId="8" applyNumberFormat="1" applyFont="1" applyProtection="1">
      <protection locked="0"/>
    </xf>
    <xf numFmtId="4" fontId="2" fillId="0" borderId="1" xfId="2" applyNumberFormat="1" applyFont="1" applyBorder="1" applyAlignment="1" applyProtection="1">
      <alignment vertical="top" wrapText="1"/>
      <protection locked="0"/>
    </xf>
    <xf numFmtId="4" fontId="3" fillId="0" borderId="1" xfId="8" applyNumberFormat="1" applyFont="1" applyBorder="1" applyProtection="1"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2" fillId="0" borderId="1" xfId="8" applyFont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3" borderId="1" xfId="8" applyFont="1" applyFill="1" applyBorder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3" fillId="0" borderId="3" xfId="8" applyFont="1" applyFill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4" fontId="3" fillId="4" borderId="0" xfId="8" applyNumberFormat="1" applyFont="1" applyFill="1" applyBorder="1" applyProtection="1">
      <protection locked="0"/>
    </xf>
    <xf numFmtId="4" fontId="2" fillId="3" borderId="1" xfId="8" applyNumberFormat="1" applyFont="1" applyFill="1" applyBorder="1" applyAlignment="1" applyProtection="1">
      <alignment vertical="top"/>
      <protection locked="0"/>
    </xf>
    <xf numFmtId="0" fontId="3" fillId="0" borderId="6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showGridLines="0" tabSelected="1" zoomScale="115" zoomScaleNormal="115" workbookViewId="0">
      <selection activeCell="B44" sqref="B44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6" width="25.83203125" style="5" hidden="1" customWidth="1"/>
    <col min="7" max="7" width="25.83203125" style="5" customWidth="1"/>
    <col min="8" max="8" width="25.83203125" style="5" hidden="1" customWidth="1"/>
    <col min="9" max="9" width="12.6640625" style="2" hidden="1" customWidth="1"/>
    <col min="10" max="10" width="0" style="2" hidden="1" customWidth="1"/>
    <col min="11" max="11" width="13.6640625" style="2" hidden="1" customWidth="1"/>
    <col min="12" max="12" width="17.5" style="2" customWidth="1"/>
    <col min="13" max="16384" width="12" style="2"/>
  </cols>
  <sheetData>
    <row r="1" spans="1:12" ht="39.950000000000003" customHeight="1" x14ac:dyDescent="0.2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2.5" x14ac:dyDescent="0.2">
      <c r="A2" s="12"/>
      <c r="B2" s="13"/>
      <c r="C2" s="20">
        <v>2018</v>
      </c>
      <c r="D2" s="20" t="s">
        <v>60</v>
      </c>
      <c r="E2" s="20" t="s">
        <v>64</v>
      </c>
      <c r="F2" s="20" t="s">
        <v>63</v>
      </c>
      <c r="G2" s="21" t="s">
        <v>61</v>
      </c>
      <c r="H2" s="35">
        <v>2017</v>
      </c>
      <c r="I2" s="35" t="s">
        <v>60</v>
      </c>
      <c r="J2" s="35" t="s">
        <v>64</v>
      </c>
      <c r="K2" s="35" t="s">
        <v>63</v>
      </c>
      <c r="L2" s="36" t="s">
        <v>62</v>
      </c>
    </row>
    <row r="3" spans="1:12" s="3" customFormat="1" x14ac:dyDescent="0.2">
      <c r="A3" s="9" t="s">
        <v>0</v>
      </c>
      <c r="B3" s="14"/>
      <c r="C3" s="6"/>
      <c r="D3" s="6"/>
      <c r="E3" s="6"/>
      <c r="F3" s="6"/>
      <c r="G3" s="22"/>
      <c r="H3" s="6"/>
      <c r="L3" s="31"/>
    </row>
    <row r="4" spans="1:12" x14ac:dyDescent="0.2">
      <c r="A4" s="10" t="s">
        <v>46</v>
      </c>
      <c r="B4" s="15"/>
      <c r="C4" s="7">
        <f>SUM(C5:C12)</f>
        <v>74561891.61999999</v>
      </c>
      <c r="D4" s="24">
        <f>SUM(D5:D12)</f>
        <v>1429643.84</v>
      </c>
      <c r="E4" s="7">
        <v>0</v>
      </c>
      <c r="F4" s="24">
        <f>SUM(F5:F12)</f>
        <v>44550806.719999999</v>
      </c>
      <c r="G4" s="23">
        <f>+C4+D4+F4+E4</f>
        <v>120542342.17999999</v>
      </c>
      <c r="H4" s="7">
        <f>SUM(H5:H12)</f>
        <v>55164028.18</v>
      </c>
      <c r="I4" s="26">
        <f>SUM(I5:I12)</f>
        <v>1555071.97</v>
      </c>
      <c r="J4" s="2">
        <v>0</v>
      </c>
      <c r="K4" s="26">
        <f>SUM(K5:K12)</f>
        <v>38220269.890000001</v>
      </c>
      <c r="L4" s="39">
        <f>+H4+I4+K4+J4</f>
        <v>94939370.039999992</v>
      </c>
    </row>
    <row r="5" spans="1:12" x14ac:dyDescent="0.2">
      <c r="A5" s="12"/>
      <c r="B5" s="16" t="s">
        <v>1</v>
      </c>
      <c r="C5" s="1">
        <v>35249121.210000001</v>
      </c>
      <c r="D5" s="25">
        <v>0</v>
      </c>
      <c r="E5" s="1">
        <v>0</v>
      </c>
      <c r="F5" s="25">
        <v>0</v>
      </c>
      <c r="G5" s="23">
        <f t="shared" ref="G5:G62" si="0">+C5+D5+F5+E5</f>
        <v>35249121.210000001</v>
      </c>
      <c r="H5" s="1">
        <v>28715859.600000001</v>
      </c>
      <c r="I5" s="27">
        <v>0</v>
      </c>
      <c r="J5" s="2">
        <v>0</v>
      </c>
      <c r="K5" s="27">
        <v>0</v>
      </c>
      <c r="L5" s="39">
        <f t="shared" ref="L5:L62" si="1">+H5+I5+K5+J5</f>
        <v>28715859.600000001</v>
      </c>
    </row>
    <row r="6" spans="1:12" x14ac:dyDescent="0.2">
      <c r="A6" s="12"/>
      <c r="B6" s="16" t="s">
        <v>40</v>
      </c>
      <c r="C6" s="1">
        <v>0</v>
      </c>
      <c r="D6" s="25">
        <v>0</v>
      </c>
      <c r="E6" s="1">
        <v>0</v>
      </c>
      <c r="F6" s="25">
        <v>0</v>
      </c>
      <c r="G6" s="23">
        <f t="shared" si="0"/>
        <v>0</v>
      </c>
      <c r="H6" s="1">
        <v>0</v>
      </c>
      <c r="I6" s="27">
        <v>0</v>
      </c>
      <c r="J6" s="2">
        <v>0</v>
      </c>
      <c r="K6" s="27">
        <v>0</v>
      </c>
      <c r="L6" s="39">
        <f t="shared" si="1"/>
        <v>0</v>
      </c>
    </row>
    <row r="7" spans="1:12" x14ac:dyDescent="0.2">
      <c r="A7" s="12"/>
      <c r="B7" s="16" t="s">
        <v>11</v>
      </c>
      <c r="C7" s="1">
        <v>0</v>
      </c>
      <c r="D7" s="25">
        <v>0</v>
      </c>
      <c r="E7" s="1">
        <v>0</v>
      </c>
      <c r="F7" s="25">
        <v>0</v>
      </c>
      <c r="G7" s="23">
        <f t="shared" si="0"/>
        <v>0</v>
      </c>
      <c r="H7" s="1">
        <v>24875</v>
      </c>
      <c r="I7" s="27">
        <v>0</v>
      </c>
      <c r="J7" s="2">
        <v>0</v>
      </c>
      <c r="K7" s="27">
        <v>0</v>
      </c>
      <c r="L7" s="39">
        <f t="shared" si="1"/>
        <v>24875</v>
      </c>
    </row>
    <row r="8" spans="1:12" x14ac:dyDescent="0.2">
      <c r="A8" s="12"/>
      <c r="B8" s="16" t="s">
        <v>2</v>
      </c>
      <c r="C8" s="1">
        <v>33600504.829999998</v>
      </c>
      <c r="D8" s="25">
        <v>0</v>
      </c>
      <c r="E8" s="1">
        <v>0</v>
      </c>
      <c r="F8" s="25">
        <v>0</v>
      </c>
      <c r="G8" s="23">
        <f t="shared" si="0"/>
        <v>33600504.829999998</v>
      </c>
      <c r="H8" s="1">
        <v>18152132.739999998</v>
      </c>
      <c r="I8" s="27">
        <v>0</v>
      </c>
      <c r="J8" s="2">
        <v>0</v>
      </c>
      <c r="K8" s="27">
        <v>0</v>
      </c>
      <c r="L8" s="39">
        <f t="shared" si="1"/>
        <v>18152132.739999998</v>
      </c>
    </row>
    <row r="9" spans="1:12" x14ac:dyDescent="0.2">
      <c r="A9" s="12"/>
      <c r="B9" s="16" t="s">
        <v>44</v>
      </c>
      <c r="C9" s="1">
        <v>3585554.05</v>
      </c>
      <c r="D9" s="25">
        <v>0</v>
      </c>
      <c r="E9" s="1">
        <v>0</v>
      </c>
      <c r="F9" s="25">
        <v>280048.59999999998</v>
      </c>
      <c r="G9" s="23">
        <f t="shared" si="0"/>
        <v>3865602.65</v>
      </c>
      <c r="H9" s="1">
        <v>3765419.01</v>
      </c>
      <c r="I9" s="27">
        <v>0</v>
      </c>
      <c r="J9" s="2">
        <v>0</v>
      </c>
      <c r="K9" s="27">
        <v>266382.53999999998</v>
      </c>
      <c r="L9" s="39">
        <f t="shared" si="1"/>
        <v>4031801.55</v>
      </c>
    </row>
    <row r="10" spans="1:12" x14ac:dyDescent="0.2">
      <c r="A10" s="12"/>
      <c r="B10" s="16" t="s">
        <v>12</v>
      </c>
      <c r="C10" s="1">
        <v>2126711.5299999998</v>
      </c>
      <c r="D10" s="25">
        <v>0</v>
      </c>
      <c r="E10" s="1">
        <v>0</v>
      </c>
      <c r="F10" s="25">
        <v>842858.27</v>
      </c>
      <c r="G10" s="23">
        <f t="shared" si="0"/>
        <v>2969569.8</v>
      </c>
      <c r="H10" s="1">
        <v>4505741.83</v>
      </c>
      <c r="I10" s="27">
        <v>0</v>
      </c>
      <c r="J10" s="2">
        <v>0</v>
      </c>
      <c r="K10" s="27">
        <v>0</v>
      </c>
      <c r="L10" s="39">
        <f t="shared" si="1"/>
        <v>4505741.83</v>
      </c>
    </row>
    <row r="11" spans="1:12" x14ac:dyDescent="0.2">
      <c r="A11" s="12"/>
      <c r="B11" s="16" t="s">
        <v>13</v>
      </c>
      <c r="C11" s="1">
        <v>0</v>
      </c>
      <c r="D11" s="25">
        <v>1429643.84</v>
      </c>
      <c r="E11" s="1">
        <v>0</v>
      </c>
      <c r="F11" s="25">
        <v>43427899.850000001</v>
      </c>
      <c r="G11" s="23">
        <f t="shared" si="0"/>
        <v>44857543.690000005</v>
      </c>
      <c r="H11" s="1">
        <v>0</v>
      </c>
      <c r="I11" s="27">
        <v>1555071.97</v>
      </c>
      <c r="J11" s="2">
        <v>0</v>
      </c>
      <c r="K11" s="27">
        <v>37953887.350000001</v>
      </c>
      <c r="L11" s="39">
        <f t="shared" si="1"/>
        <v>39508959.32</v>
      </c>
    </row>
    <row r="12" spans="1:12" ht="22.5" x14ac:dyDescent="0.2">
      <c r="A12" s="12"/>
      <c r="B12" s="16" t="s">
        <v>14</v>
      </c>
      <c r="C12" s="1">
        <v>0</v>
      </c>
      <c r="D12" s="1">
        <v>0</v>
      </c>
      <c r="E12" s="1">
        <v>0</v>
      </c>
      <c r="F12" s="25">
        <v>0</v>
      </c>
      <c r="G12" s="23">
        <f t="shared" si="0"/>
        <v>0</v>
      </c>
      <c r="H12" s="1">
        <v>0</v>
      </c>
      <c r="I12" s="27">
        <v>0</v>
      </c>
      <c r="J12" s="2">
        <v>0</v>
      </c>
      <c r="K12" s="27">
        <v>0</v>
      </c>
      <c r="L12" s="39">
        <f t="shared" si="1"/>
        <v>0</v>
      </c>
    </row>
    <row r="13" spans="1:12" x14ac:dyDescent="0.2">
      <c r="A13" s="10" t="s">
        <v>49</v>
      </c>
      <c r="B13" s="14"/>
      <c r="C13" s="7">
        <f>SUM(C14:C15)</f>
        <v>235609500.78999999</v>
      </c>
      <c r="D13" s="7">
        <v>13663320.629999999</v>
      </c>
      <c r="E13" s="7">
        <v>358774</v>
      </c>
      <c r="F13" s="24">
        <f>SUM(F14:F15)</f>
        <v>0</v>
      </c>
      <c r="G13" s="23">
        <f t="shared" si="0"/>
        <v>249631595.41999999</v>
      </c>
      <c r="H13" s="7">
        <f>SUM(H14:H15)</f>
        <v>227433984.84</v>
      </c>
      <c r="I13" s="26">
        <f>SUM(I14:I15)</f>
        <v>14901264.690000001</v>
      </c>
      <c r="J13" s="2">
        <v>4024617.92</v>
      </c>
      <c r="K13" s="26">
        <f>SUM(K14:K15)</f>
        <v>3490196.96</v>
      </c>
      <c r="L13" s="39">
        <f t="shared" si="1"/>
        <v>249850064.41</v>
      </c>
    </row>
    <row r="14" spans="1:12" x14ac:dyDescent="0.2">
      <c r="A14" s="12"/>
      <c r="B14" s="16" t="s">
        <v>10</v>
      </c>
      <c r="C14" s="1">
        <v>235609500.78999999</v>
      </c>
      <c r="D14" s="1">
        <v>858819.29</v>
      </c>
      <c r="E14" s="1">
        <v>0</v>
      </c>
      <c r="F14" s="25">
        <v>0</v>
      </c>
      <c r="G14" s="23">
        <f t="shared" si="0"/>
        <v>236468320.07999998</v>
      </c>
      <c r="H14" s="1">
        <v>227433984.84</v>
      </c>
      <c r="I14" s="27">
        <v>2603018.21</v>
      </c>
      <c r="J14" s="2">
        <v>0</v>
      </c>
      <c r="K14" s="27">
        <v>3490196.96</v>
      </c>
      <c r="L14" s="39">
        <f t="shared" si="1"/>
        <v>233527200.01000002</v>
      </c>
    </row>
    <row r="15" spans="1:12" x14ac:dyDescent="0.2">
      <c r="A15" s="12"/>
      <c r="B15" s="16" t="s">
        <v>15</v>
      </c>
      <c r="C15" s="1">
        <v>0</v>
      </c>
      <c r="D15" s="1">
        <v>12804501.34</v>
      </c>
      <c r="E15" s="1">
        <v>358774</v>
      </c>
      <c r="F15" s="25">
        <v>0</v>
      </c>
      <c r="G15" s="23">
        <f t="shared" si="0"/>
        <v>13163275.34</v>
      </c>
      <c r="H15" s="1">
        <v>0</v>
      </c>
      <c r="I15" s="27">
        <v>12298246.48</v>
      </c>
      <c r="J15" s="2">
        <v>4024617.92</v>
      </c>
      <c r="K15" s="27">
        <v>0</v>
      </c>
      <c r="L15" s="39">
        <f t="shared" si="1"/>
        <v>16322864.4</v>
      </c>
    </row>
    <row r="16" spans="1:12" x14ac:dyDescent="0.2">
      <c r="A16" s="10" t="s">
        <v>50</v>
      </c>
      <c r="B16" s="14"/>
      <c r="C16" s="7">
        <f>SUM(C17:C21)</f>
        <v>0</v>
      </c>
      <c r="D16" s="7">
        <v>30603</v>
      </c>
      <c r="E16" s="7">
        <v>0</v>
      </c>
      <c r="F16" s="24">
        <f>SUM(F17:F21)</f>
        <v>0</v>
      </c>
      <c r="G16" s="23">
        <f t="shared" si="0"/>
        <v>30603</v>
      </c>
      <c r="H16" s="7">
        <f>SUM(H17:H21)</f>
        <v>0</v>
      </c>
      <c r="I16" s="26">
        <f>SUM(I17:I21)</f>
        <v>0</v>
      </c>
      <c r="J16" s="2">
        <v>0</v>
      </c>
      <c r="K16" s="26">
        <f>SUM(K17:K21)</f>
        <v>0</v>
      </c>
      <c r="L16" s="39">
        <f t="shared" si="1"/>
        <v>0</v>
      </c>
    </row>
    <row r="17" spans="1:12" x14ac:dyDescent="0.2">
      <c r="A17" s="12"/>
      <c r="B17" s="16" t="s">
        <v>41</v>
      </c>
      <c r="C17" s="1">
        <v>0</v>
      </c>
      <c r="D17" s="1">
        <v>0</v>
      </c>
      <c r="E17" s="1">
        <v>0</v>
      </c>
      <c r="F17" s="25">
        <v>0</v>
      </c>
      <c r="G17" s="23">
        <f t="shared" si="0"/>
        <v>0</v>
      </c>
      <c r="H17" s="1">
        <v>0</v>
      </c>
      <c r="I17" s="27">
        <v>0</v>
      </c>
      <c r="J17" s="2">
        <v>0</v>
      </c>
      <c r="K17" s="27">
        <v>0</v>
      </c>
      <c r="L17" s="39">
        <f t="shared" si="1"/>
        <v>0</v>
      </c>
    </row>
    <row r="18" spans="1:12" x14ac:dyDescent="0.2">
      <c r="A18" s="12"/>
      <c r="B18" s="16" t="s">
        <v>16</v>
      </c>
      <c r="C18" s="1">
        <v>0</v>
      </c>
      <c r="D18" s="1">
        <v>0</v>
      </c>
      <c r="E18" s="1">
        <v>0</v>
      </c>
      <c r="F18" s="25">
        <v>0</v>
      </c>
      <c r="G18" s="23">
        <f t="shared" si="0"/>
        <v>0</v>
      </c>
      <c r="H18" s="1">
        <v>0</v>
      </c>
      <c r="I18" s="27">
        <v>0</v>
      </c>
      <c r="J18" s="2">
        <v>0</v>
      </c>
      <c r="K18" s="27">
        <v>0</v>
      </c>
      <c r="L18" s="39">
        <f t="shared" si="1"/>
        <v>0</v>
      </c>
    </row>
    <row r="19" spans="1:12" x14ac:dyDescent="0.2">
      <c r="A19" s="12"/>
      <c r="B19" s="16" t="s">
        <v>17</v>
      </c>
      <c r="C19" s="1">
        <v>0</v>
      </c>
      <c r="D19" s="1">
        <v>0</v>
      </c>
      <c r="E19" s="1">
        <v>0</v>
      </c>
      <c r="F19" s="25">
        <v>0</v>
      </c>
      <c r="G19" s="23">
        <f t="shared" si="0"/>
        <v>0</v>
      </c>
      <c r="H19" s="1">
        <v>0</v>
      </c>
      <c r="I19" s="27">
        <v>0</v>
      </c>
      <c r="J19" s="2">
        <v>0</v>
      </c>
      <c r="K19" s="27">
        <v>0</v>
      </c>
      <c r="L19" s="39">
        <f t="shared" si="1"/>
        <v>0</v>
      </c>
    </row>
    <row r="20" spans="1:12" x14ac:dyDescent="0.2">
      <c r="A20" s="12"/>
      <c r="B20" s="16" t="s">
        <v>18</v>
      </c>
      <c r="C20" s="1">
        <v>0</v>
      </c>
      <c r="D20" s="1">
        <v>0</v>
      </c>
      <c r="E20" s="1">
        <v>0</v>
      </c>
      <c r="F20" s="25">
        <v>0</v>
      </c>
      <c r="G20" s="23">
        <f t="shared" si="0"/>
        <v>0</v>
      </c>
      <c r="H20" s="1">
        <v>0</v>
      </c>
      <c r="I20" s="27">
        <v>0</v>
      </c>
      <c r="J20" s="2">
        <v>0</v>
      </c>
      <c r="K20" s="27">
        <v>0</v>
      </c>
      <c r="L20" s="39">
        <f t="shared" si="1"/>
        <v>0</v>
      </c>
    </row>
    <row r="21" spans="1:12" x14ac:dyDescent="0.2">
      <c r="A21" s="12"/>
      <c r="B21" s="16" t="s">
        <v>19</v>
      </c>
      <c r="C21" s="1">
        <v>0</v>
      </c>
      <c r="D21" s="1">
        <v>30603</v>
      </c>
      <c r="E21" s="1">
        <v>0</v>
      </c>
      <c r="F21" s="25">
        <v>0</v>
      </c>
      <c r="G21" s="23">
        <f t="shared" si="0"/>
        <v>30603</v>
      </c>
      <c r="H21" s="1">
        <v>0</v>
      </c>
      <c r="I21" s="27">
        <v>0</v>
      </c>
      <c r="J21" s="2">
        <v>0</v>
      </c>
      <c r="K21" s="27">
        <v>0</v>
      </c>
      <c r="L21" s="39">
        <f t="shared" si="1"/>
        <v>0</v>
      </c>
    </row>
    <row r="22" spans="1:12" x14ac:dyDescent="0.2">
      <c r="A22" s="12"/>
      <c r="B22" s="16"/>
      <c r="C22" s="1"/>
      <c r="D22" s="1"/>
      <c r="E22" s="1"/>
      <c r="F22" s="25"/>
      <c r="G22" s="23">
        <f t="shared" si="0"/>
        <v>0</v>
      </c>
      <c r="H22" s="1"/>
      <c r="I22" s="27"/>
      <c r="K22" s="27"/>
      <c r="L22" s="39">
        <f t="shared" si="1"/>
        <v>0</v>
      </c>
    </row>
    <row r="23" spans="1:12" x14ac:dyDescent="0.2">
      <c r="A23" s="11" t="s">
        <v>9</v>
      </c>
      <c r="B23" s="17"/>
      <c r="C23" s="7">
        <f>SUM(C4+C13+C16)</f>
        <v>310171392.40999997</v>
      </c>
      <c r="D23" s="24">
        <f>SUM(D4+D13+D16)</f>
        <v>15123567.469999999</v>
      </c>
      <c r="E23" s="7">
        <v>358774</v>
      </c>
      <c r="F23" s="24">
        <f>SUM(F4+F13+F16)</f>
        <v>44550806.719999999</v>
      </c>
      <c r="G23" s="23">
        <f t="shared" si="0"/>
        <v>370204540.60000002</v>
      </c>
      <c r="H23" s="30">
        <f>SUM(H4+H13+H16)</f>
        <v>282598013.01999998</v>
      </c>
      <c r="I23" s="28">
        <f>SUM(I4+I13+I16)</f>
        <v>16456336.660000002</v>
      </c>
      <c r="J23" s="2">
        <v>4024617.92</v>
      </c>
      <c r="K23" s="28">
        <f>SUM(K4+K13+K16)</f>
        <v>41710466.850000001</v>
      </c>
      <c r="L23" s="39">
        <f t="shared" si="1"/>
        <v>344789434.45000005</v>
      </c>
    </row>
    <row r="24" spans="1:12" x14ac:dyDescent="0.2">
      <c r="A24" s="12"/>
      <c r="B24" s="14"/>
      <c r="C24" s="7"/>
      <c r="D24" s="7"/>
      <c r="E24" s="7"/>
      <c r="F24" s="24"/>
      <c r="G24" s="23">
        <f t="shared" si="0"/>
        <v>0</v>
      </c>
      <c r="H24" s="30"/>
      <c r="I24" s="28"/>
      <c r="K24" s="28"/>
      <c r="L24" s="39">
        <f t="shared" si="1"/>
        <v>0</v>
      </c>
    </row>
    <row r="25" spans="1:12" s="3" customFormat="1" x14ac:dyDescent="0.2">
      <c r="A25" s="9" t="s">
        <v>8</v>
      </c>
      <c r="B25" s="14"/>
      <c r="C25" s="6"/>
      <c r="D25" s="6"/>
      <c r="E25" s="6"/>
      <c r="F25" s="37"/>
      <c r="G25" s="23">
        <f t="shared" si="0"/>
        <v>0</v>
      </c>
      <c r="H25" s="6"/>
      <c r="I25" s="29"/>
      <c r="K25" s="29"/>
      <c r="L25" s="39">
        <f t="shared" si="1"/>
        <v>0</v>
      </c>
    </row>
    <row r="26" spans="1:12" x14ac:dyDescent="0.2">
      <c r="A26" s="10" t="s">
        <v>51</v>
      </c>
      <c r="B26" s="14"/>
      <c r="C26" s="7">
        <f>SUM(C27:C29)</f>
        <v>160794716.18000001</v>
      </c>
      <c r="D26" s="7">
        <v>14454268.99</v>
      </c>
      <c r="E26" s="7">
        <v>3084363.02</v>
      </c>
      <c r="F26" s="24">
        <f>SUM(F27:F29)</f>
        <v>29728333.469999999</v>
      </c>
      <c r="G26" s="23">
        <f t="shared" si="0"/>
        <v>208061681.66000003</v>
      </c>
      <c r="H26" s="7">
        <f>SUM(H27:H29)</f>
        <v>156996115.00999999</v>
      </c>
      <c r="I26" s="26">
        <f>SUM(I27:I29)</f>
        <v>13510888.1</v>
      </c>
      <c r="J26" s="2">
        <v>2714242.0100000002</v>
      </c>
      <c r="K26" s="26">
        <f>SUM(K27:K29)</f>
        <v>23498388.77</v>
      </c>
      <c r="L26" s="39">
        <f t="shared" si="1"/>
        <v>196719633.88999999</v>
      </c>
    </row>
    <row r="27" spans="1:12" x14ac:dyDescent="0.2">
      <c r="A27" s="12"/>
      <c r="B27" s="16" t="s">
        <v>42</v>
      </c>
      <c r="C27" s="1">
        <v>104197877.48</v>
      </c>
      <c r="D27" s="1">
        <v>11310270.68</v>
      </c>
      <c r="E27" s="1">
        <v>2074291.45</v>
      </c>
      <c r="F27" s="25">
        <v>13476962.880000001</v>
      </c>
      <c r="G27" s="23">
        <f t="shared" si="0"/>
        <v>131059402.48999999</v>
      </c>
      <c r="H27" s="1">
        <v>98560017.519999996</v>
      </c>
      <c r="I27" s="27">
        <v>10514308.5</v>
      </c>
      <c r="J27" s="2">
        <v>1876518.06</v>
      </c>
      <c r="K27" s="27">
        <v>11087644.1</v>
      </c>
      <c r="L27" s="39">
        <f t="shared" si="1"/>
        <v>122038488.17999999</v>
      </c>
    </row>
    <row r="28" spans="1:12" x14ac:dyDescent="0.2">
      <c r="A28" s="12"/>
      <c r="B28" s="16" t="s">
        <v>20</v>
      </c>
      <c r="C28" s="1">
        <v>23922492.309999999</v>
      </c>
      <c r="D28" s="1">
        <v>1585743.09</v>
      </c>
      <c r="E28" s="1">
        <v>880959.34</v>
      </c>
      <c r="F28" s="25">
        <v>4197837.16</v>
      </c>
      <c r="G28" s="23">
        <f t="shared" si="0"/>
        <v>30587031.899999999</v>
      </c>
      <c r="H28" s="1">
        <v>26568499.829999998</v>
      </c>
      <c r="I28" s="27">
        <v>1584815.33</v>
      </c>
      <c r="J28" s="2">
        <v>638628.02</v>
      </c>
      <c r="K28" s="27">
        <v>3472176.69</v>
      </c>
      <c r="L28" s="39">
        <f t="shared" si="1"/>
        <v>32264119.869999997</v>
      </c>
    </row>
    <row r="29" spans="1:12" x14ac:dyDescent="0.2">
      <c r="A29" s="12"/>
      <c r="B29" s="16" t="s">
        <v>21</v>
      </c>
      <c r="C29" s="1">
        <v>32674346.390000001</v>
      </c>
      <c r="D29" s="1">
        <v>1558255.22</v>
      </c>
      <c r="E29" s="1">
        <v>129112.23</v>
      </c>
      <c r="F29" s="25">
        <v>12053533.43</v>
      </c>
      <c r="G29" s="23">
        <f t="shared" si="0"/>
        <v>46415247.269999996</v>
      </c>
      <c r="H29" s="1">
        <v>31867597.66</v>
      </c>
      <c r="I29" s="27">
        <v>1411764.27</v>
      </c>
      <c r="J29" s="2">
        <v>199095.93</v>
      </c>
      <c r="K29" s="27">
        <v>8938567.9800000004</v>
      </c>
      <c r="L29" s="39">
        <f t="shared" si="1"/>
        <v>42417025.839999996</v>
      </c>
    </row>
    <row r="30" spans="1:12" x14ac:dyDescent="0.2">
      <c r="A30" s="10" t="s">
        <v>47</v>
      </c>
      <c r="B30" s="14"/>
      <c r="C30" s="7">
        <f>SUM(C31:C39)</f>
        <v>35119894.439999998</v>
      </c>
      <c r="D30" s="7">
        <v>314557.37</v>
      </c>
      <c r="E30" s="7">
        <v>168503.36</v>
      </c>
      <c r="F30" s="24">
        <f>SUM(F31:F39)</f>
        <v>0</v>
      </c>
      <c r="G30" s="23">
        <f t="shared" si="0"/>
        <v>35602955.169999994</v>
      </c>
      <c r="H30" s="7">
        <f>SUM(H31:H39)</f>
        <v>38875356.879999995</v>
      </c>
      <c r="I30" s="26">
        <f>SUM(I31:I39)</f>
        <v>418640.26</v>
      </c>
      <c r="J30" s="2">
        <v>411169.15</v>
      </c>
      <c r="K30" s="26">
        <f>SUM(K31:K39)</f>
        <v>0</v>
      </c>
      <c r="L30" s="39">
        <f t="shared" si="1"/>
        <v>39705166.289999992</v>
      </c>
    </row>
    <row r="31" spans="1:12" x14ac:dyDescent="0.2">
      <c r="A31" s="12"/>
      <c r="B31" s="16" t="s">
        <v>22</v>
      </c>
      <c r="C31" s="1">
        <v>0</v>
      </c>
      <c r="D31" s="1">
        <v>0</v>
      </c>
      <c r="E31" s="1">
        <v>0</v>
      </c>
      <c r="F31" s="25">
        <v>0</v>
      </c>
      <c r="G31" s="23">
        <f t="shared" si="0"/>
        <v>0</v>
      </c>
      <c r="H31" s="1">
        <v>0</v>
      </c>
      <c r="I31" s="27">
        <v>0</v>
      </c>
      <c r="J31" s="2">
        <v>0</v>
      </c>
      <c r="K31" s="27">
        <v>0</v>
      </c>
      <c r="L31" s="39">
        <f t="shared" si="1"/>
        <v>0</v>
      </c>
    </row>
    <row r="32" spans="1:12" x14ac:dyDescent="0.2">
      <c r="A32" s="12"/>
      <c r="B32" s="16" t="s">
        <v>23</v>
      </c>
      <c r="C32" s="1">
        <v>682200</v>
      </c>
      <c r="D32" s="1">
        <v>0</v>
      </c>
      <c r="E32" s="1">
        <v>0</v>
      </c>
      <c r="F32" s="25">
        <v>0</v>
      </c>
      <c r="G32" s="23">
        <f t="shared" si="0"/>
        <v>682200</v>
      </c>
      <c r="H32" s="1">
        <v>658800</v>
      </c>
      <c r="I32" s="27">
        <v>0</v>
      </c>
      <c r="J32" s="2">
        <v>0</v>
      </c>
      <c r="K32" s="27">
        <v>0</v>
      </c>
      <c r="L32" s="39">
        <f t="shared" si="1"/>
        <v>658800</v>
      </c>
    </row>
    <row r="33" spans="1:12" x14ac:dyDescent="0.2">
      <c r="A33" s="12"/>
      <c r="B33" s="16" t="s">
        <v>24</v>
      </c>
      <c r="C33" s="38">
        <v>21354164.829999998</v>
      </c>
      <c r="D33" s="38">
        <v>0</v>
      </c>
      <c r="E33" s="38">
        <v>0</v>
      </c>
      <c r="F33" s="25">
        <v>0</v>
      </c>
      <c r="G33" s="23">
        <f t="shared" si="0"/>
        <v>21354164.829999998</v>
      </c>
      <c r="H33" s="1">
        <v>19447676.609999999</v>
      </c>
      <c r="I33" s="27">
        <v>0</v>
      </c>
      <c r="J33" s="2">
        <v>0</v>
      </c>
      <c r="K33" s="27">
        <v>0</v>
      </c>
      <c r="L33" s="39">
        <f t="shared" si="1"/>
        <v>19447676.609999999</v>
      </c>
    </row>
    <row r="34" spans="1:12" x14ac:dyDescent="0.2">
      <c r="A34" s="12"/>
      <c r="B34" s="16" t="s">
        <v>25</v>
      </c>
      <c r="C34" s="1">
        <v>13083529.609999999</v>
      </c>
      <c r="D34" s="1">
        <v>314557.37</v>
      </c>
      <c r="E34" s="1">
        <v>168503.36</v>
      </c>
      <c r="F34" s="25">
        <v>0</v>
      </c>
      <c r="G34" s="23">
        <f t="shared" si="0"/>
        <v>13566590.339999998</v>
      </c>
      <c r="H34" s="1">
        <v>18768880.27</v>
      </c>
      <c r="I34" s="27">
        <v>418640.26</v>
      </c>
      <c r="J34" s="2">
        <v>411169.15</v>
      </c>
      <c r="K34" s="27">
        <v>0</v>
      </c>
      <c r="L34" s="39">
        <f t="shared" si="1"/>
        <v>19598689.68</v>
      </c>
    </row>
    <row r="35" spans="1:12" x14ac:dyDescent="0.2">
      <c r="A35" s="12"/>
      <c r="B35" s="16" t="s">
        <v>26</v>
      </c>
      <c r="C35" s="1">
        <v>0</v>
      </c>
      <c r="D35" s="1">
        <v>0</v>
      </c>
      <c r="E35" s="1">
        <v>0</v>
      </c>
      <c r="F35" s="25">
        <v>0</v>
      </c>
      <c r="G35" s="23">
        <f t="shared" si="0"/>
        <v>0</v>
      </c>
      <c r="H35" s="1">
        <v>0</v>
      </c>
      <c r="I35" s="27">
        <v>0</v>
      </c>
      <c r="J35" s="2">
        <v>0</v>
      </c>
      <c r="K35" s="27">
        <v>0</v>
      </c>
      <c r="L35" s="39">
        <f t="shared" si="1"/>
        <v>0</v>
      </c>
    </row>
    <row r="36" spans="1:12" x14ac:dyDescent="0.2">
      <c r="A36" s="12"/>
      <c r="B36" s="16" t="s">
        <v>27</v>
      </c>
      <c r="C36" s="1">
        <v>0</v>
      </c>
      <c r="D36" s="1">
        <v>0</v>
      </c>
      <c r="E36" s="1">
        <v>0</v>
      </c>
      <c r="F36" s="25">
        <v>0</v>
      </c>
      <c r="G36" s="23">
        <f t="shared" si="0"/>
        <v>0</v>
      </c>
      <c r="H36" s="1">
        <v>0</v>
      </c>
      <c r="I36" s="27">
        <v>0</v>
      </c>
      <c r="J36" s="2">
        <v>0</v>
      </c>
      <c r="K36" s="27">
        <v>0</v>
      </c>
      <c r="L36" s="39">
        <f t="shared" si="1"/>
        <v>0</v>
      </c>
    </row>
    <row r="37" spans="1:12" x14ac:dyDescent="0.2">
      <c r="A37" s="12"/>
      <c r="B37" s="16" t="s">
        <v>28</v>
      </c>
      <c r="C37" s="1">
        <v>0</v>
      </c>
      <c r="D37" s="1">
        <v>0</v>
      </c>
      <c r="E37" s="1">
        <v>0</v>
      </c>
      <c r="F37" s="25">
        <v>0</v>
      </c>
      <c r="G37" s="23">
        <f t="shared" si="0"/>
        <v>0</v>
      </c>
      <c r="H37" s="1">
        <v>0</v>
      </c>
      <c r="I37" s="27">
        <v>0</v>
      </c>
      <c r="J37" s="2">
        <v>0</v>
      </c>
      <c r="K37" s="27">
        <v>0</v>
      </c>
      <c r="L37" s="39">
        <f t="shared" si="1"/>
        <v>0</v>
      </c>
    </row>
    <row r="38" spans="1:12" x14ac:dyDescent="0.2">
      <c r="A38" s="12"/>
      <c r="B38" s="16" t="s">
        <v>6</v>
      </c>
      <c r="C38" s="1">
        <v>0</v>
      </c>
      <c r="D38" s="1">
        <v>0</v>
      </c>
      <c r="E38" s="1">
        <v>0</v>
      </c>
      <c r="F38" s="25">
        <v>0</v>
      </c>
      <c r="G38" s="23">
        <f t="shared" si="0"/>
        <v>0</v>
      </c>
      <c r="H38" s="1">
        <v>0</v>
      </c>
      <c r="I38" s="27">
        <v>0</v>
      </c>
      <c r="J38" s="2">
        <v>0</v>
      </c>
      <c r="K38" s="27">
        <v>0</v>
      </c>
      <c r="L38" s="39">
        <f t="shared" si="1"/>
        <v>0</v>
      </c>
    </row>
    <row r="39" spans="1:12" x14ac:dyDescent="0.2">
      <c r="A39" s="12"/>
      <c r="B39" s="16" t="s">
        <v>29</v>
      </c>
      <c r="C39" s="1">
        <v>0</v>
      </c>
      <c r="D39" s="1">
        <v>0</v>
      </c>
      <c r="E39" s="1">
        <v>0</v>
      </c>
      <c r="F39" s="25">
        <v>0</v>
      </c>
      <c r="G39" s="23">
        <f t="shared" si="0"/>
        <v>0</v>
      </c>
      <c r="H39" s="1">
        <v>0</v>
      </c>
      <c r="I39" s="27">
        <v>0</v>
      </c>
      <c r="J39" s="2">
        <v>0</v>
      </c>
      <c r="K39" s="27">
        <v>0</v>
      </c>
      <c r="L39" s="39">
        <f t="shared" si="1"/>
        <v>0</v>
      </c>
    </row>
    <row r="40" spans="1:12" x14ac:dyDescent="0.2">
      <c r="A40" s="10" t="s">
        <v>10</v>
      </c>
      <c r="B40" s="14"/>
      <c r="C40" s="7">
        <f>SUM(C41:C43)</f>
        <v>32149599.690000001</v>
      </c>
      <c r="D40" s="7">
        <v>564389.59</v>
      </c>
      <c r="E40" s="7">
        <v>0</v>
      </c>
      <c r="F40" s="24">
        <f>SUM(F41:F43)</f>
        <v>0</v>
      </c>
      <c r="G40" s="23">
        <f t="shared" si="0"/>
        <v>32713989.280000001</v>
      </c>
      <c r="H40" s="7">
        <f>SUM(H41:H43)</f>
        <v>2987179.61</v>
      </c>
      <c r="I40" s="26">
        <f>SUM(I41:I43)</f>
        <v>787077.09</v>
      </c>
      <c r="J40" s="2">
        <v>0</v>
      </c>
      <c r="K40" s="26">
        <f>SUM(K41:K43)</f>
        <v>0</v>
      </c>
      <c r="L40" s="39">
        <f t="shared" si="1"/>
        <v>3774256.6999999997</v>
      </c>
    </row>
    <row r="41" spans="1:12" x14ac:dyDescent="0.2">
      <c r="A41" s="12"/>
      <c r="B41" s="16" t="s">
        <v>3</v>
      </c>
      <c r="C41" s="1">
        <v>0</v>
      </c>
      <c r="D41" s="1">
        <v>0</v>
      </c>
      <c r="E41" s="1">
        <v>0</v>
      </c>
      <c r="F41" s="25">
        <v>0</v>
      </c>
      <c r="G41" s="23">
        <f t="shared" si="0"/>
        <v>0</v>
      </c>
      <c r="H41" s="1">
        <v>0</v>
      </c>
      <c r="I41" s="27">
        <v>0</v>
      </c>
      <c r="J41" s="2">
        <v>0</v>
      </c>
      <c r="K41" s="27">
        <v>0</v>
      </c>
      <c r="L41" s="39">
        <f t="shared" si="1"/>
        <v>0</v>
      </c>
    </row>
    <row r="42" spans="1:12" x14ac:dyDescent="0.2">
      <c r="A42" s="12"/>
      <c r="B42" s="16" t="s">
        <v>4</v>
      </c>
      <c r="C42" s="1">
        <v>0</v>
      </c>
      <c r="D42" s="1">
        <v>0</v>
      </c>
      <c r="E42" s="1">
        <v>0</v>
      </c>
      <c r="F42" s="25">
        <v>0</v>
      </c>
      <c r="G42" s="23">
        <f t="shared" si="0"/>
        <v>0</v>
      </c>
      <c r="H42" s="1">
        <v>0</v>
      </c>
      <c r="I42" s="27">
        <v>0</v>
      </c>
      <c r="J42" s="2">
        <v>0</v>
      </c>
      <c r="K42" s="27">
        <v>0</v>
      </c>
      <c r="L42" s="39">
        <f t="shared" si="1"/>
        <v>0</v>
      </c>
    </row>
    <row r="43" spans="1:12" x14ac:dyDescent="0.2">
      <c r="A43" s="12"/>
      <c r="B43" s="16" t="s">
        <v>5</v>
      </c>
      <c r="C43" s="1">
        <v>32149599.690000001</v>
      </c>
      <c r="D43" s="1">
        <v>564389.59</v>
      </c>
      <c r="E43" s="1">
        <v>0</v>
      </c>
      <c r="F43" s="25">
        <v>0</v>
      </c>
      <c r="G43" s="23">
        <f t="shared" si="0"/>
        <v>32713989.280000001</v>
      </c>
      <c r="H43" s="1">
        <v>2987179.61</v>
      </c>
      <c r="I43" s="27">
        <v>787077.09</v>
      </c>
      <c r="J43" s="2">
        <v>0</v>
      </c>
      <c r="K43" s="27">
        <v>0</v>
      </c>
      <c r="L43" s="39">
        <f t="shared" si="1"/>
        <v>3774256.6999999997</v>
      </c>
    </row>
    <row r="44" spans="1:12" x14ac:dyDescent="0.2">
      <c r="A44" s="10" t="s">
        <v>52</v>
      </c>
      <c r="B44" s="14"/>
      <c r="C44" s="7">
        <f>SUM(C45:C49)</f>
        <v>593092.93999999994</v>
      </c>
      <c r="D44" s="7">
        <v>0</v>
      </c>
      <c r="E44" s="7">
        <v>0</v>
      </c>
      <c r="F44" s="24">
        <f>SUM(F45:F49)</f>
        <v>0</v>
      </c>
      <c r="G44" s="23">
        <f t="shared" si="0"/>
        <v>593092.93999999994</v>
      </c>
      <c r="H44" s="7">
        <f>SUM(H45:H49)</f>
        <v>463397.45</v>
      </c>
      <c r="I44" s="26">
        <f>SUM(I45:I49)</f>
        <v>0</v>
      </c>
      <c r="J44" s="2">
        <v>0</v>
      </c>
      <c r="K44" s="26">
        <f>SUM(K45:K49)</f>
        <v>0</v>
      </c>
      <c r="L44" s="39">
        <f t="shared" si="1"/>
        <v>463397.45</v>
      </c>
    </row>
    <row r="45" spans="1:12" x14ac:dyDescent="0.2">
      <c r="A45" s="12"/>
      <c r="B45" s="16" t="s">
        <v>30</v>
      </c>
      <c r="C45" s="1">
        <v>593092.93999999994</v>
      </c>
      <c r="D45" s="1">
        <v>0</v>
      </c>
      <c r="E45" s="1">
        <v>0</v>
      </c>
      <c r="F45" s="25">
        <v>0</v>
      </c>
      <c r="G45" s="23">
        <f t="shared" si="0"/>
        <v>593092.93999999994</v>
      </c>
      <c r="H45" s="1">
        <v>463397.45</v>
      </c>
      <c r="I45" s="27">
        <v>0</v>
      </c>
      <c r="J45" s="2">
        <v>0</v>
      </c>
      <c r="K45" s="27">
        <v>0</v>
      </c>
      <c r="L45" s="39">
        <f t="shared" si="1"/>
        <v>463397.45</v>
      </c>
    </row>
    <row r="46" spans="1:12" x14ac:dyDescent="0.2">
      <c r="A46" s="12"/>
      <c r="B46" s="16" t="s">
        <v>31</v>
      </c>
      <c r="C46" s="1">
        <v>0</v>
      </c>
      <c r="D46" s="1">
        <v>0</v>
      </c>
      <c r="E46" s="1">
        <v>0</v>
      </c>
      <c r="F46" s="25">
        <v>0</v>
      </c>
      <c r="G46" s="23">
        <f t="shared" si="0"/>
        <v>0</v>
      </c>
      <c r="H46" s="1">
        <v>0</v>
      </c>
      <c r="I46" s="27">
        <v>0</v>
      </c>
      <c r="J46" s="2">
        <v>0</v>
      </c>
      <c r="K46" s="27">
        <v>0</v>
      </c>
      <c r="L46" s="39">
        <f t="shared" si="1"/>
        <v>0</v>
      </c>
    </row>
    <row r="47" spans="1:12" x14ac:dyDescent="0.2">
      <c r="A47" s="12"/>
      <c r="B47" s="16" t="s">
        <v>32</v>
      </c>
      <c r="C47" s="1">
        <v>0</v>
      </c>
      <c r="D47" s="1">
        <v>0</v>
      </c>
      <c r="E47" s="1">
        <v>0</v>
      </c>
      <c r="F47" s="25">
        <v>0</v>
      </c>
      <c r="G47" s="23">
        <f t="shared" si="0"/>
        <v>0</v>
      </c>
      <c r="H47" s="1">
        <v>0</v>
      </c>
      <c r="I47" s="27">
        <v>0</v>
      </c>
      <c r="J47" s="2">
        <v>0</v>
      </c>
      <c r="K47" s="27">
        <v>0</v>
      </c>
      <c r="L47" s="39">
        <f t="shared" si="1"/>
        <v>0</v>
      </c>
    </row>
    <row r="48" spans="1:12" x14ac:dyDescent="0.2">
      <c r="A48" s="12"/>
      <c r="B48" s="16" t="s">
        <v>33</v>
      </c>
      <c r="C48" s="1">
        <v>0</v>
      </c>
      <c r="D48" s="1">
        <v>0</v>
      </c>
      <c r="E48" s="1">
        <v>0</v>
      </c>
      <c r="F48" s="25">
        <v>0</v>
      </c>
      <c r="G48" s="23">
        <f t="shared" si="0"/>
        <v>0</v>
      </c>
      <c r="H48" s="1">
        <v>0</v>
      </c>
      <c r="I48" s="27">
        <v>0</v>
      </c>
      <c r="J48" s="2">
        <v>0</v>
      </c>
      <c r="K48" s="27">
        <v>0</v>
      </c>
      <c r="L48" s="39">
        <f t="shared" si="1"/>
        <v>0</v>
      </c>
    </row>
    <row r="49" spans="1:12" x14ac:dyDescent="0.2">
      <c r="A49" s="12"/>
      <c r="B49" s="16" t="s">
        <v>34</v>
      </c>
      <c r="C49" s="1">
        <v>0</v>
      </c>
      <c r="D49" s="1">
        <v>0</v>
      </c>
      <c r="E49" s="1">
        <v>0</v>
      </c>
      <c r="F49" s="25">
        <v>0</v>
      </c>
      <c r="G49" s="23">
        <f t="shared" si="0"/>
        <v>0</v>
      </c>
      <c r="H49" s="1">
        <v>0</v>
      </c>
      <c r="I49" s="27">
        <v>0</v>
      </c>
      <c r="J49" s="2">
        <v>0</v>
      </c>
      <c r="K49" s="27">
        <v>0</v>
      </c>
      <c r="L49" s="39">
        <f t="shared" si="1"/>
        <v>0</v>
      </c>
    </row>
    <row r="50" spans="1:12" x14ac:dyDescent="0.2">
      <c r="A50" s="10" t="s">
        <v>53</v>
      </c>
      <c r="B50" s="14"/>
      <c r="C50" s="7">
        <f>SUM(C51:C56)</f>
        <v>6059348.1200000001</v>
      </c>
      <c r="D50" s="7">
        <v>399425.67</v>
      </c>
      <c r="E50" s="7">
        <v>9301.33</v>
      </c>
      <c r="F50" s="24">
        <f>SUM(F51:F56)</f>
        <v>2492227.0099999998</v>
      </c>
      <c r="G50" s="23">
        <f t="shared" si="0"/>
        <v>8960302.1300000008</v>
      </c>
      <c r="H50" s="7">
        <f>SUM(H51:H56)</f>
        <v>4994650.59</v>
      </c>
      <c r="I50" s="26">
        <f>SUM(I51:I56)</f>
        <v>364577.4</v>
      </c>
      <c r="J50" s="2">
        <v>3894.82</v>
      </c>
      <c r="K50" s="26">
        <f>SUM(K51:K56)</f>
        <v>1686347.7</v>
      </c>
      <c r="L50" s="39">
        <f t="shared" si="1"/>
        <v>7049470.5100000007</v>
      </c>
    </row>
    <row r="51" spans="1:12" x14ac:dyDescent="0.2">
      <c r="A51" s="12"/>
      <c r="B51" s="16" t="s">
        <v>35</v>
      </c>
      <c r="C51" s="1">
        <v>6059348.1200000001</v>
      </c>
      <c r="D51" s="1">
        <v>399425.67</v>
      </c>
      <c r="E51" s="1">
        <v>9301.33</v>
      </c>
      <c r="F51" s="25">
        <v>2492227.0099999998</v>
      </c>
      <c r="G51" s="23">
        <f t="shared" si="0"/>
        <v>8960302.1300000008</v>
      </c>
      <c r="H51" s="1">
        <v>4994650.59</v>
      </c>
      <c r="I51" s="27">
        <v>364577.4</v>
      </c>
      <c r="J51" s="2">
        <v>3894.82</v>
      </c>
      <c r="K51" s="27">
        <v>1686347.7</v>
      </c>
      <c r="L51" s="39">
        <f t="shared" si="1"/>
        <v>7049470.5100000007</v>
      </c>
    </row>
    <row r="52" spans="1:12" x14ac:dyDescent="0.2">
      <c r="A52" s="12"/>
      <c r="B52" s="16" t="s">
        <v>7</v>
      </c>
      <c r="C52" s="1">
        <v>0</v>
      </c>
      <c r="D52" s="1">
        <v>0</v>
      </c>
      <c r="E52" s="1">
        <v>0</v>
      </c>
      <c r="F52" s="25">
        <v>0</v>
      </c>
      <c r="G52" s="23">
        <f t="shared" si="0"/>
        <v>0</v>
      </c>
      <c r="H52" s="1">
        <v>0</v>
      </c>
      <c r="I52" s="27">
        <v>0</v>
      </c>
      <c r="J52" s="2">
        <v>0</v>
      </c>
      <c r="K52" s="27">
        <v>0</v>
      </c>
      <c r="L52" s="39">
        <f t="shared" si="1"/>
        <v>0</v>
      </c>
    </row>
    <row r="53" spans="1:12" x14ac:dyDescent="0.2">
      <c r="A53" s="12"/>
      <c r="B53" s="16" t="s">
        <v>36</v>
      </c>
      <c r="C53" s="1">
        <v>0</v>
      </c>
      <c r="D53" s="1">
        <v>0</v>
      </c>
      <c r="E53" s="1">
        <v>0</v>
      </c>
      <c r="F53" s="25">
        <v>0</v>
      </c>
      <c r="G53" s="23">
        <f t="shared" si="0"/>
        <v>0</v>
      </c>
      <c r="H53" s="1">
        <v>0</v>
      </c>
      <c r="I53" s="27">
        <v>0</v>
      </c>
      <c r="J53" s="2">
        <v>0</v>
      </c>
      <c r="K53" s="27">
        <v>0</v>
      </c>
      <c r="L53" s="39">
        <f t="shared" si="1"/>
        <v>0</v>
      </c>
    </row>
    <row r="54" spans="1:12" x14ac:dyDescent="0.2">
      <c r="A54" s="12"/>
      <c r="B54" s="16" t="s">
        <v>37</v>
      </c>
      <c r="C54" s="1">
        <v>0</v>
      </c>
      <c r="D54" s="1">
        <v>0</v>
      </c>
      <c r="E54" s="1">
        <v>0</v>
      </c>
      <c r="F54" s="25">
        <v>0</v>
      </c>
      <c r="G54" s="23">
        <f t="shared" si="0"/>
        <v>0</v>
      </c>
      <c r="H54" s="1">
        <v>0</v>
      </c>
      <c r="I54" s="27">
        <v>0</v>
      </c>
      <c r="J54" s="2">
        <v>0</v>
      </c>
      <c r="K54" s="27">
        <v>0</v>
      </c>
      <c r="L54" s="39">
        <f t="shared" si="1"/>
        <v>0</v>
      </c>
    </row>
    <row r="55" spans="1:12" x14ac:dyDescent="0.2">
      <c r="A55" s="12"/>
      <c r="B55" s="16" t="s">
        <v>38</v>
      </c>
      <c r="C55" s="1">
        <v>0</v>
      </c>
      <c r="D55" s="1">
        <v>0</v>
      </c>
      <c r="E55" s="1">
        <v>0</v>
      </c>
      <c r="F55" s="25">
        <v>0</v>
      </c>
      <c r="G55" s="23">
        <f t="shared" si="0"/>
        <v>0</v>
      </c>
      <c r="H55" s="1">
        <v>0</v>
      </c>
      <c r="I55" s="27">
        <v>0</v>
      </c>
      <c r="J55" s="2">
        <v>0</v>
      </c>
      <c r="K55" s="27">
        <v>0</v>
      </c>
      <c r="L55" s="39">
        <f t="shared" si="1"/>
        <v>0</v>
      </c>
    </row>
    <row r="56" spans="1:12" x14ac:dyDescent="0.2">
      <c r="A56" s="12"/>
      <c r="B56" s="16" t="s">
        <v>39</v>
      </c>
      <c r="C56" s="1">
        <v>0</v>
      </c>
      <c r="D56" s="1">
        <v>0</v>
      </c>
      <c r="E56" s="1">
        <v>0</v>
      </c>
      <c r="F56" s="25">
        <v>0</v>
      </c>
      <c r="G56" s="23">
        <f t="shared" si="0"/>
        <v>0</v>
      </c>
      <c r="H56" s="1">
        <v>0</v>
      </c>
      <c r="I56" s="27">
        <v>0</v>
      </c>
      <c r="J56" s="2">
        <v>0</v>
      </c>
      <c r="K56" s="27">
        <v>0</v>
      </c>
      <c r="L56" s="39">
        <f t="shared" si="1"/>
        <v>0</v>
      </c>
    </row>
    <row r="57" spans="1:12" x14ac:dyDescent="0.2">
      <c r="A57" s="10" t="s">
        <v>48</v>
      </c>
      <c r="B57" s="14"/>
      <c r="C57" s="7">
        <f>SUM(C58)</f>
        <v>0</v>
      </c>
      <c r="D57" s="7">
        <v>0</v>
      </c>
      <c r="E57" s="7">
        <v>0</v>
      </c>
      <c r="F57" s="24">
        <f>SUM(F58)</f>
        <v>0</v>
      </c>
      <c r="G57" s="23">
        <f t="shared" si="0"/>
        <v>0</v>
      </c>
      <c r="H57" s="7">
        <f>SUM(H58)</f>
        <v>0</v>
      </c>
      <c r="I57" s="26">
        <f>SUM(I58)</f>
        <v>0</v>
      </c>
      <c r="J57" s="2">
        <v>0</v>
      </c>
      <c r="K57" s="26">
        <f>SUM(K58)</f>
        <v>0</v>
      </c>
      <c r="L57" s="39">
        <f t="shared" si="1"/>
        <v>0</v>
      </c>
    </row>
    <row r="58" spans="1:12" x14ac:dyDescent="0.2">
      <c r="A58" s="12"/>
      <c r="B58" s="16" t="s">
        <v>43</v>
      </c>
      <c r="C58" s="1">
        <v>0</v>
      </c>
      <c r="D58" s="1">
        <v>0</v>
      </c>
      <c r="E58" s="1">
        <v>0</v>
      </c>
      <c r="F58" s="25">
        <v>0</v>
      </c>
      <c r="G58" s="23">
        <f t="shared" si="0"/>
        <v>0</v>
      </c>
      <c r="H58" s="1">
        <v>0</v>
      </c>
      <c r="I58" s="27">
        <v>0</v>
      </c>
      <c r="J58" s="2">
        <v>0</v>
      </c>
      <c r="K58" s="27">
        <v>0</v>
      </c>
      <c r="L58" s="39">
        <f t="shared" si="1"/>
        <v>0</v>
      </c>
    </row>
    <row r="59" spans="1:12" x14ac:dyDescent="0.2">
      <c r="A59" s="12"/>
      <c r="B59" s="16"/>
      <c r="C59" s="1"/>
      <c r="D59" s="1"/>
      <c r="E59" s="1"/>
      <c r="F59" s="25"/>
      <c r="G59" s="23">
        <f t="shared" si="0"/>
        <v>0</v>
      </c>
      <c r="H59" s="1"/>
      <c r="I59" s="27"/>
      <c r="K59" s="27"/>
      <c r="L59" s="39">
        <f t="shared" si="1"/>
        <v>0</v>
      </c>
    </row>
    <row r="60" spans="1:12" x14ac:dyDescent="0.2">
      <c r="A60" s="9" t="s">
        <v>54</v>
      </c>
      <c r="B60" s="14"/>
      <c r="C60" s="7">
        <f>SUM(C57+C50+C44+C40+C30+C26)</f>
        <v>234716651.37</v>
      </c>
      <c r="D60" s="7">
        <v>15732641.620000001</v>
      </c>
      <c r="E60" s="7">
        <v>3262167.71</v>
      </c>
      <c r="F60" s="24">
        <f>SUM(F57+F50+F44+F40+F30+F26)</f>
        <v>32220560.479999997</v>
      </c>
      <c r="G60" s="23">
        <f t="shared" si="0"/>
        <v>285932021.18000001</v>
      </c>
      <c r="H60" s="30">
        <f>SUM(H57+H50+H44+H40+H30+H26)</f>
        <v>204316699.53999999</v>
      </c>
      <c r="I60" s="28">
        <f>SUM(I57+I50+I44+I40+I30+I26)</f>
        <v>15081182.85</v>
      </c>
      <c r="J60" s="28">
        <v>3129305.9800000004</v>
      </c>
      <c r="K60" s="28">
        <f>SUM(K57+K50+K44+K40+K30+K26)</f>
        <v>25184736.469999999</v>
      </c>
      <c r="L60" s="39">
        <f t="shared" si="1"/>
        <v>247711924.83999997</v>
      </c>
    </row>
    <row r="61" spans="1:12" x14ac:dyDescent="0.2">
      <c r="A61" s="12"/>
      <c r="B61" s="14"/>
      <c r="C61" s="7"/>
      <c r="D61" s="7"/>
      <c r="E61" s="7"/>
      <c r="F61" s="24"/>
      <c r="G61" s="23"/>
      <c r="H61" s="30"/>
      <c r="I61" s="28"/>
      <c r="K61" s="28"/>
      <c r="L61" s="39"/>
    </row>
    <row r="62" spans="1:12" s="3" customFormat="1" x14ac:dyDescent="0.2">
      <c r="A62" s="9" t="s">
        <v>45</v>
      </c>
      <c r="B62" s="14"/>
      <c r="C62" s="7">
        <f>C23-C60</f>
        <v>75454741.039999962</v>
      </c>
      <c r="D62" s="7">
        <v>-609074.15000000224</v>
      </c>
      <c r="E62" s="7">
        <v>-2903393.71</v>
      </c>
      <c r="F62" s="24">
        <f>F23-F60</f>
        <v>12330246.240000002</v>
      </c>
      <c r="G62" s="23">
        <f t="shared" si="0"/>
        <v>84272519.419999972</v>
      </c>
      <c r="H62" s="7">
        <f>H23-H60</f>
        <v>78281313.479999989</v>
      </c>
      <c r="I62" s="26">
        <f>I23-I60</f>
        <v>1375153.8100000024</v>
      </c>
      <c r="J62" s="3">
        <v>895311.93999999948</v>
      </c>
      <c r="K62" s="26">
        <f>K23-K60</f>
        <v>16525730.380000003</v>
      </c>
      <c r="L62" s="39">
        <f t="shared" si="1"/>
        <v>97077509.609999985</v>
      </c>
    </row>
    <row r="63" spans="1:12" s="3" customFormat="1" x14ac:dyDescent="0.2">
      <c r="A63" s="9"/>
      <c r="B63" s="14"/>
      <c r="C63" s="7"/>
      <c r="D63" s="7"/>
      <c r="E63" s="7"/>
      <c r="F63" s="7"/>
      <c r="G63" s="7"/>
      <c r="H63" s="7"/>
      <c r="L63" s="32"/>
    </row>
    <row r="64" spans="1:12" x14ac:dyDescent="0.2">
      <c r="A64" s="18"/>
      <c r="B64" s="19"/>
      <c r="C64" s="8"/>
      <c r="D64" s="8"/>
      <c r="E64" s="8"/>
      <c r="F64" s="8"/>
      <c r="G64" s="8"/>
      <c r="H64" s="8"/>
      <c r="I64" s="33"/>
      <c r="J64" s="33"/>
      <c r="K64" s="33"/>
      <c r="L64" s="34"/>
    </row>
    <row r="65" spans="1:8" x14ac:dyDescent="0.2">
      <c r="A65" s="40" t="s">
        <v>55</v>
      </c>
      <c r="B65" s="40"/>
      <c r="C65" s="40"/>
      <c r="D65" s="40"/>
      <c r="E65" s="40"/>
      <c r="F65" s="40"/>
      <c r="G65" s="40"/>
      <c r="H65" s="41"/>
    </row>
    <row r="71" spans="1:8" ht="22.5" x14ac:dyDescent="0.2">
      <c r="B71" s="15" t="s">
        <v>57</v>
      </c>
    </row>
    <row r="72" spans="1:8" x14ac:dyDescent="0.2">
      <c r="B72" s="15" t="s">
        <v>58</v>
      </c>
    </row>
    <row r="73" spans="1:8" x14ac:dyDescent="0.2">
      <c r="B73" s="15" t="s">
        <v>59</v>
      </c>
    </row>
  </sheetData>
  <sheetProtection formatCells="0" formatColumns="0" formatRows="0" autoFilter="0"/>
  <mergeCells count="2">
    <mergeCell ref="A65:H65"/>
    <mergeCell ref="A1:L1"/>
  </mergeCells>
  <printOptions horizontalCentered="1"/>
  <pageMargins left="0.78740157480314965" right="0.59055118110236227" top="0.78740157480314965" bottom="0.78740157480314965" header="0.31496062992125984" footer="0.31496062992125984"/>
  <pageSetup scale="52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2019-03-05T16:51:14Z</cp:lastPrinted>
  <dcterms:created xsi:type="dcterms:W3CDTF">2012-12-11T20:29:16Z</dcterms:created>
  <dcterms:modified xsi:type="dcterms:W3CDTF">2019-11-27T17:48:46Z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