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CGEMARTINEZBA\Downloads\"/>
    </mc:Choice>
  </mc:AlternateContent>
  <bookViews>
    <workbookView xWindow="0" yWindow="0" windowWidth="19200" windowHeight="6320" activeTab="2"/>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4" l="1"/>
  <c r="H29" i="14"/>
  <c r="H24" i="14"/>
  <c r="H19" i="14"/>
  <c r="H14" i="14"/>
  <c r="F116" i="13"/>
  <c r="E24" i="9" l="1"/>
  <c r="E30" i="9" s="1"/>
  <c r="D24" i="9"/>
  <c r="D30" i="9" s="1"/>
  <c r="E19" i="9"/>
  <c r="D19" i="9"/>
  <c r="E10" i="9"/>
  <c r="E16" i="9" s="1"/>
  <c r="E3" i="9" s="1"/>
  <c r="E34" i="9" s="1"/>
  <c r="D10" i="9"/>
  <c r="D16" i="9" s="1"/>
  <c r="D3" i="9" s="1"/>
  <c r="D34" i="9" s="1"/>
  <c r="E5" i="9"/>
  <c r="D5" i="9"/>
  <c r="E21" i="8"/>
  <c r="F21" i="8" s="1"/>
  <c r="E20" i="8"/>
  <c r="F20" i="8" s="1"/>
  <c r="E19" i="8"/>
  <c r="F19" i="8" s="1"/>
  <c r="E18" i="8"/>
  <c r="F18" i="8" s="1"/>
  <c r="E17" i="8"/>
  <c r="F17" i="8" s="1"/>
  <c r="E16" i="8"/>
  <c r="E12" i="8" s="1"/>
  <c r="E15" i="8"/>
  <c r="F15" i="8" s="1"/>
  <c r="E14" i="8"/>
  <c r="F14" i="8" s="1"/>
  <c r="E13" i="8"/>
  <c r="F13" i="8" s="1"/>
  <c r="D12" i="8"/>
  <c r="D3" i="8" s="1"/>
  <c r="C12" i="8"/>
  <c r="B12" i="8"/>
  <c r="F11" i="8"/>
  <c r="E11" i="8"/>
  <c r="E10" i="8"/>
  <c r="F10" i="8" s="1"/>
  <c r="E9" i="8"/>
  <c r="F9" i="8" s="1"/>
  <c r="E8" i="8"/>
  <c r="F8" i="8" s="1"/>
  <c r="E7" i="8"/>
  <c r="F7" i="8" s="1"/>
  <c r="E6" i="8"/>
  <c r="E4" i="8" s="1"/>
  <c r="E3" i="8" s="1"/>
  <c r="F5" i="8"/>
  <c r="E5" i="8"/>
  <c r="D4" i="8"/>
  <c r="C4" i="8"/>
  <c r="B4" i="8"/>
  <c r="C3" i="8"/>
  <c r="B3" i="8"/>
  <c r="C55" i="7"/>
  <c r="B55" i="7"/>
  <c r="C54" i="7"/>
  <c r="B54" i="7"/>
  <c r="C49" i="7"/>
  <c r="B49" i="7"/>
  <c r="B48" i="7" s="1"/>
  <c r="B59" i="7" s="1"/>
  <c r="C48" i="7"/>
  <c r="C59" i="7" s="1"/>
  <c r="C41" i="7"/>
  <c r="B41" i="7"/>
  <c r="C36" i="7"/>
  <c r="C45" i="7" s="1"/>
  <c r="B36" i="7"/>
  <c r="B45" i="7" s="1"/>
  <c r="C16" i="7"/>
  <c r="B16" i="7"/>
  <c r="B33" i="7" s="1"/>
  <c r="C4" i="7"/>
  <c r="C33" i="7" s="1"/>
  <c r="B4" i="7"/>
  <c r="C57" i="6"/>
  <c r="B57" i="6"/>
  <c r="C50" i="6"/>
  <c r="B50" i="6"/>
  <c r="C45" i="6"/>
  <c r="B45" i="6"/>
  <c r="C43" i="6"/>
  <c r="B43" i="6"/>
  <c r="C35" i="6"/>
  <c r="B35" i="6"/>
  <c r="C25" i="6"/>
  <c r="C24" i="6" s="1"/>
  <c r="B25" i="6"/>
  <c r="B24" i="6" s="1"/>
  <c r="C13" i="6"/>
  <c r="B13" i="6"/>
  <c r="C4" i="6"/>
  <c r="B4" i="6"/>
  <c r="C3" i="6"/>
  <c r="B3" i="6"/>
  <c r="F36" i="5"/>
  <c r="F35" i="5"/>
  <c r="E34" i="5"/>
  <c r="F34" i="5" s="1"/>
  <c r="F32" i="5"/>
  <c r="F31" i="5"/>
  <c r="F30" i="5"/>
  <c r="F29" i="5"/>
  <c r="F28" i="5"/>
  <c r="D27" i="5"/>
  <c r="C27" i="5"/>
  <c r="F27" i="5" s="1"/>
  <c r="F25" i="5"/>
  <c r="F24" i="5"/>
  <c r="F23" i="5"/>
  <c r="B22" i="5"/>
  <c r="F22" i="5" s="1"/>
  <c r="E20" i="5"/>
  <c r="E38" i="5" s="1"/>
  <c r="D20" i="5"/>
  <c r="D38" i="5" s="1"/>
  <c r="F18" i="5"/>
  <c r="F17" i="5"/>
  <c r="E16" i="5"/>
  <c r="F16" i="5" s="1"/>
  <c r="F14" i="5"/>
  <c r="F13" i="5"/>
  <c r="F12" i="5"/>
  <c r="F11" i="5"/>
  <c r="F10" i="5"/>
  <c r="D9" i="5"/>
  <c r="C9" i="5"/>
  <c r="F9" i="5" s="1"/>
  <c r="F7" i="5"/>
  <c r="F6" i="5"/>
  <c r="F5" i="5"/>
  <c r="B4" i="5"/>
  <c r="B20" i="5" s="1"/>
  <c r="F42" i="4"/>
  <c r="F46" i="4" s="1"/>
  <c r="E42" i="4"/>
  <c r="E46" i="4" s="1"/>
  <c r="F35" i="4"/>
  <c r="E35" i="4"/>
  <c r="F30" i="4"/>
  <c r="E30" i="4"/>
  <c r="C28" i="4"/>
  <c r="B28" i="4"/>
  <c r="C26" i="4"/>
  <c r="B26" i="4"/>
  <c r="F24" i="4"/>
  <c r="E24" i="4"/>
  <c r="E26" i="4" s="1"/>
  <c r="F14" i="4"/>
  <c r="F26" i="4" s="1"/>
  <c r="E14" i="4"/>
  <c r="C13" i="4"/>
  <c r="B13" i="4"/>
  <c r="C63" i="3"/>
  <c r="C66" i="3" s="1"/>
  <c r="B63" i="3"/>
  <c r="B66" i="3" s="1"/>
  <c r="C55" i="3"/>
  <c r="B55" i="3"/>
  <c r="C48" i="3"/>
  <c r="B48" i="3"/>
  <c r="C43" i="3"/>
  <c r="B43" i="3"/>
  <c r="C32" i="3"/>
  <c r="B32" i="3"/>
  <c r="C27" i="3"/>
  <c r="B27" i="3"/>
  <c r="C17" i="3"/>
  <c r="B17" i="3"/>
  <c r="C13" i="3"/>
  <c r="B13" i="3"/>
  <c r="C4" i="3"/>
  <c r="C24" i="3" s="1"/>
  <c r="B4" i="3"/>
  <c r="B24" i="3" s="1"/>
  <c r="B68" i="3" s="1"/>
  <c r="F16" i="8" l="1"/>
  <c r="F12" i="8" s="1"/>
  <c r="F6" i="8"/>
  <c r="F4" i="8" s="1"/>
  <c r="F3" i="8" s="1"/>
  <c r="C61" i="7"/>
  <c r="C65" i="7" s="1"/>
  <c r="B61" i="7"/>
  <c r="B65" i="7" s="1"/>
  <c r="B38" i="5"/>
  <c r="F4" i="5"/>
  <c r="C20" i="5"/>
  <c r="C38" i="5" s="1"/>
  <c r="E48" i="4"/>
  <c r="F48" i="4"/>
  <c r="C68" i="3"/>
  <c r="F20" i="5" l="1"/>
  <c r="F38" i="5"/>
  <c r="D24" i="20" l="1"/>
  <c r="D23" i="20"/>
  <c r="D22" i="20"/>
  <c r="D21" i="20"/>
  <c r="D20" i="20"/>
  <c r="D19" i="20"/>
  <c r="D18" i="20"/>
  <c r="D17" i="20"/>
  <c r="D16" i="20"/>
  <c r="D15" i="20"/>
  <c r="D11" i="20"/>
  <c r="D10" i="20"/>
  <c r="D9" i="20"/>
  <c r="D8" i="20"/>
  <c r="D7" i="20"/>
  <c r="D6" i="20"/>
  <c r="D5" i="20"/>
  <c r="D4" i="20"/>
  <c r="I49" i="14" l="1"/>
  <c r="I32" i="14"/>
  <c r="C15" i="15" l="1"/>
  <c r="C13" i="16" l="1"/>
  <c r="B13" i="16"/>
  <c r="D13" i="16"/>
  <c r="C36" i="22"/>
  <c r="E45" i="14" s="1"/>
  <c r="B5" i="22"/>
  <c r="B36" i="22" s="1"/>
  <c r="E44" i="14" s="1"/>
  <c r="B6" i="22"/>
  <c r="E47" i="14"/>
  <c r="E46" i="14"/>
  <c r="E8" i="14" l="1"/>
  <c r="E29" i="24"/>
  <c r="D29" i="24"/>
  <c r="C29" i="24"/>
  <c r="E13" i="24"/>
  <c r="E17" i="24" s="1"/>
  <c r="E21" i="24" s="1"/>
  <c r="D13" i="24"/>
  <c r="D17" i="24" s="1"/>
  <c r="D21" i="24" s="1"/>
  <c r="C13" i="24"/>
  <c r="C17" i="24" s="1"/>
  <c r="C21" i="24" s="1"/>
  <c r="E9" i="24"/>
  <c r="D9" i="24"/>
  <c r="C9" i="24"/>
  <c r="E5" i="24"/>
  <c r="D5" i="24"/>
  <c r="C5" i="24"/>
  <c r="N49" i="23"/>
  <c r="C49" i="23"/>
  <c r="N40" i="23"/>
  <c r="C40" i="23"/>
  <c r="Q35" i="23"/>
  <c r="F35" i="23"/>
  <c r="Q34" i="23"/>
  <c r="F34" i="23"/>
  <c r="Q33" i="23"/>
  <c r="F33" i="23"/>
  <c r="Q32" i="23"/>
  <c r="F32" i="23"/>
  <c r="Q31" i="23"/>
  <c r="F31" i="23"/>
  <c r="Q30" i="23"/>
  <c r="F30" i="23"/>
  <c r="Q29" i="23"/>
  <c r="F29" i="23"/>
  <c r="Q28" i="23"/>
  <c r="F28" i="23"/>
  <c r="Q27" i="23"/>
  <c r="F27" i="23"/>
  <c r="Q26" i="23"/>
  <c r="F26" i="23"/>
  <c r="Q25" i="23"/>
  <c r="F25" i="23"/>
  <c r="Q24" i="23"/>
  <c r="F24" i="23"/>
  <c r="Q23" i="23"/>
  <c r="F23" i="23"/>
  <c r="Q22" i="23"/>
  <c r="F22" i="23"/>
  <c r="Q21" i="23"/>
  <c r="F21" i="23"/>
  <c r="Q20" i="23"/>
  <c r="F20" i="23"/>
  <c r="Q19" i="23"/>
  <c r="F19" i="23"/>
  <c r="Q18" i="23"/>
  <c r="F18" i="23"/>
  <c r="Q17" i="23"/>
  <c r="F17" i="23"/>
  <c r="Q16" i="23"/>
  <c r="F16" i="23"/>
  <c r="Q15" i="23"/>
  <c r="F15" i="23"/>
  <c r="Q14" i="23"/>
  <c r="F14" i="23"/>
  <c r="Q13" i="23"/>
  <c r="F13" i="23"/>
  <c r="Q12" i="23"/>
  <c r="F12" i="23"/>
  <c r="Q11" i="23"/>
  <c r="F11" i="23"/>
  <c r="Q10" i="23"/>
  <c r="F10" i="23"/>
  <c r="L4"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D25" i="22"/>
  <c r="C25" i="22"/>
  <c r="B25" i="22"/>
  <c r="D24" i="22"/>
  <c r="G24" i="22" s="1"/>
  <c r="D23" i="22"/>
  <c r="G23" i="22" s="1"/>
  <c r="G22" i="22" s="1"/>
  <c r="F22" i="22"/>
  <c r="E22" i="22"/>
  <c r="D22" i="22"/>
  <c r="C22" i="22"/>
  <c r="B22" i="22"/>
  <c r="D21" i="22"/>
  <c r="G21" i="22" s="1"/>
  <c r="D20" i="22"/>
  <c r="G20" i="22" s="1"/>
  <c r="D19" i="22"/>
  <c r="G19" i="22" s="1"/>
  <c r="G18" i="22" s="1"/>
  <c r="F18" i="22"/>
  <c r="E18" i="22"/>
  <c r="D18" i="22"/>
  <c r="C18" i="22"/>
  <c r="C5" i="22" s="1"/>
  <c r="B18" i="22"/>
  <c r="D17" i="22"/>
  <c r="G17" i="22" s="1"/>
  <c r="D16" i="22"/>
  <c r="G16" i="22" s="1"/>
  <c r="D15" i="22"/>
  <c r="G15" i="22" s="1"/>
  <c r="D14" i="22"/>
  <c r="G14" i="22" s="1"/>
  <c r="D13" i="22"/>
  <c r="G13" i="22" s="1"/>
  <c r="D12" i="22"/>
  <c r="D9" i="22" s="1"/>
  <c r="D11" i="22"/>
  <c r="G11" i="22" s="1"/>
  <c r="D10" i="22"/>
  <c r="G10" i="22" s="1"/>
  <c r="F9" i="22"/>
  <c r="E9" i="22"/>
  <c r="C9" i="22"/>
  <c r="B9" i="22"/>
  <c r="D8" i="22"/>
  <c r="G8" i="22" s="1"/>
  <c r="D7" i="22"/>
  <c r="G7" i="22" s="1"/>
  <c r="F6" i="22"/>
  <c r="E6" i="22"/>
  <c r="C6" i="22"/>
  <c r="F5" i="22"/>
  <c r="F36" i="22" s="1"/>
  <c r="E5" i="22"/>
  <c r="E36" i="22" s="1"/>
  <c r="C21" i="21"/>
  <c r="B21" i="21"/>
  <c r="C11" i="21"/>
  <c r="B11" i="21"/>
  <c r="C27" i="20"/>
  <c r="E33" i="14" s="1"/>
  <c r="B27" i="20"/>
  <c r="E32" i="14" s="1"/>
  <c r="D25" i="20"/>
  <c r="C25" i="20"/>
  <c r="B25" i="20"/>
  <c r="D12" i="20"/>
  <c r="C12" i="20"/>
  <c r="B12" i="20"/>
  <c r="B41" i="19"/>
  <c r="E27" i="14" s="1"/>
  <c r="I27" i="14" s="1"/>
  <c r="G39" i="19"/>
  <c r="D39" i="19"/>
  <c r="G38" i="19"/>
  <c r="D38" i="19"/>
  <c r="D37" i="19"/>
  <c r="G37" i="19" s="1"/>
  <c r="G35" i="19" s="1"/>
  <c r="G36" i="19"/>
  <c r="D36" i="19"/>
  <c r="F35" i="19"/>
  <c r="F41" i="19" s="1"/>
  <c r="E35" i="19"/>
  <c r="E41" i="19" s="1"/>
  <c r="D35" i="19"/>
  <c r="C35" i="19"/>
  <c r="C41" i="19" s="1"/>
  <c r="B35" i="19"/>
  <c r="G33" i="19"/>
  <c r="D33" i="19"/>
  <c r="D32" i="19"/>
  <c r="G32" i="19" s="1"/>
  <c r="G31" i="19"/>
  <c r="D31" i="19"/>
  <c r="G30" i="19"/>
  <c r="D30" i="19"/>
  <c r="D29" i="19"/>
  <c r="G29" i="19" s="1"/>
  <c r="G28" i="19"/>
  <c r="D28" i="19"/>
  <c r="G27" i="19"/>
  <c r="D27" i="19"/>
  <c r="D26" i="19"/>
  <c r="G26" i="19" s="1"/>
  <c r="G25" i="19"/>
  <c r="D25" i="19"/>
  <c r="F24" i="19"/>
  <c r="E24" i="19"/>
  <c r="D24" i="19"/>
  <c r="C24" i="19"/>
  <c r="B24" i="19"/>
  <c r="G22" i="19"/>
  <c r="D22" i="19"/>
  <c r="D21" i="19"/>
  <c r="G21" i="19" s="1"/>
  <c r="G20" i="19"/>
  <c r="D20" i="19"/>
  <c r="G19" i="19"/>
  <c r="D19" i="19"/>
  <c r="D18" i="19"/>
  <c r="G18" i="19" s="1"/>
  <c r="G17" i="19"/>
  <c r="D17" i="19"/>
  <c r="G16" i="19"/>
  <c r="D16" i="19"/>
  <c r="D15" i="19" s="1"/>
  <c r="F15" i="19"/>
  <c r="E15" i="19"/>
  <c r="C15" i="19"/>
  <c r="B15" i="19"/>
  <c r="D13" i="19"/>
  <c r="G13" i="19" s="1"/>
  <c r="G12" i="19"/>
  <c r="D12" i="19"/>
  <c r="G11" i="19"/>
  <c r="D11" i="19"/>
  <c r="D10" i="19"/>
  <c r="G10" i="19" s="1"/>
  <c r="G9" i="19"/>
  <c r="D9" i="19"/>
  <c r="G8" i="19"/>
  <c r="D8" i="19"/>
  <c r="D7" i="19"/>
  <c r="D5" i="19" s="1"/>
  <c r="G6" i="19"/>
  <c r="D6" i="19"/>
  <c r="F5" i="19"/>
  <c r="E5" i="19"/>
  <c r="C5" i="19"/>
  <c r="B5" i="19"/>
  <c r="G75" i="18"/>
  <c r="D75" i="18"/>
  <c r="D74" i="18"/>
  <c r="G74" i="18" s="1"/>
  <c r="G73" i="18"/>
  <c r="D73" i="18"/>
  <c r="G72" i="18"/>
  <c r="D72" i="18"/>
  <c r="D71" i="18"/>
  <c r="G71" i="18" s="1"/>
  <c r="G70" i="18"/>
  <c r="D70" i="18"/>
  <c r="G69" i="18"/>
  <c r="D69" i="18"/>
  <c r="F68" i="18"/>
  <c r="E68" i="18"/>
  <c r="C68" i="18"/>
  <c r="D68" i="18" s="1"/>
  <c r="G68" i="18" s="1"/>
  <c r="B68" i="18"/>
  <c r="D67" i="18"/>
  <c r="G67" i="18" s="1"/>
  <c r="G66" i="18"/>
  <c r="D66" i="18"/>
  <c r="G65" i="18"/>
  <c r="D65" i="18"/>
  <c r="F64" i="18"/>
  <c r="E64" i="18"/>
  <c r="C64" i="18"/>
  <c r="D64" i="18" s="1"/>
  <c r="G64" i="18" s="1"/>
  <c r="B64" i="18"/>
  <c r="D63" i="18"/>
  <c r="G63" i="18" s="1"/>
  <c r="G62" i="18"/>
  <c r="D62" i="18"/>
  <c r="G61" i="18"/>
  <c r="D61" i="18"/>
  <c r="D60" i="18"/>
  <c r="G60" i="18" s="1"/>
  <c r="G59" i="18"/>
  <c r="D59" i="18"/>
  <c r="G58" i="18"/>
  <c r="D58" i="18"/>
  <c r="D57" i="18"/>
  <c r="G57" i="18" s="1"/>
  <c r="F56" i="18"/>
  <c r="E56" i="18"/>
  <c r="C56" i="18"/>
  <c r="B56" i="18"/>
  <c r="D56" i="18" s="1"/>
  <c r="G56" i="18" s="1"/>
  <c r="G55" i="18"/>
  <c r="D55" i="18"/>
  <c r="G54" i="18"/>
  <c r="D54" i="18"/>
  <c r="D53" i="18"/>
  <c r="G53" i="18" s="1"/>
  <c r="F52" i="18"/>
  <c r="E52" i="18"/>
  <c r="C52" i="18"/>
  <c r="B52" i="18"/>
  <c r="D52" i="18" s="1"/>
  <c r="G52" i="18" s="1"/>
  <c r="G51" i="18"/>
  <c r="D51" i="18"/>
  <c r="G50" i="18"/>
  <c r="D50" i="18"/>
  <c r="D49" i="18"/>
  <c r="G49" i="18" s="1"/>
  <c r="G48" i="18"/>
  <c r="D48" i="18"/>
  <c r="G47" i="18"/>
  <c r="D47" i="18"/>
  <c r="D46" i="18"/>
  <c r="G46" i="18" s="1"/>
  <c r="G45" i="18"/>
  <c r="D45" i="18"/>
  <c r="G44" i="18"/>
  <c r="D44" i="18"/>
  <c r="D43" i="18"/>
  <c r="G43" i="18" s="1"/>
  <c r="F42" i="18"/>
  <c r="E42" i="18"/>
  <c r="C42" i="18"/>
  <c r="B42" i="18"/>
  <c r="D42" i="18" s="1"/>
  <c r="G42" i="18" s="1"/>
  <c r="G41" i="18"/>
  <c r="D41" i="18"/>
  <c r="G40" i="18"/>
  <c r="D40" i="18"/>
  <c r="D39" i="18"/>
  <c r="G39" i="18" s="1"/>
  <c r="G38" i="18"/>
  <c r="D38" i="18"/>
  <c r="G37" i="18"/>
  <c r="D37" i="18"/>
  <c r="D36" i="18"/>
  <c r="G36" i="18" s="1"/>
  <c r="G35" i="18"/>
  <c r="D35" i="18"/>
  <c r="G34" i="18"/>
  <c r="D34" i="18"/>
  <c r="D33" i="18"/>
  <c r="G33" i="18" s="1"/>
  <c r="F32" i="18"/>
  <c r="E32" i="18"/>
  <c r="C32" i="18"/>
  <c r="B32" i="18"/>
  <c r="D32" i="18" s="1"/>
  <c r="G32" i="18" s="1"/>
  <c r="G31" i="18"/>
  <c r="D31" i="18"/>
  <c r="G30" i="18"/>
  <c r="D30" i="18"/>
  <c r="D29" i="18"/>
  <c r="G29" i="18" s="1"/>
  <c r="G28" i="18"/>
  <c r="D28" i="18"/>
  <c r="G27" i="18"/>
  <c r="D27" i="18"/>
  <c r="D26" i="18"/>
  <c r="G26" i="18" s="1"/>
  <c r="G25" i="18"/>
  <c r="D25" i="18"/>
  <c r="G24" i="18"/>
  <c r="D24" i="18"/>
  <c r="D23" i="18"/>
  <c r="G23" i="18" s="1"/>
  <c r="F22" i="18"/>
  <c r="E22" i="18"/>
  <c r="C22" i="18"/>
  <c r="B22" i="18"/>
  <c r="D22" i="18" s="1"/>
  <c r="G22" i="18" s="1"/>
  <c r="G21" i="18"/>
  <c r="D21" i="18"/>
  <c r="G20" i="18"/>
  <c r="D20" i="18"/>
  <c r="D19" i="18"/>
  <c r="G19" i="18" s="1"/>
  <c r="G18" i="18"/>
  <c r="D18" i="18"/>
  <c r="G17" i="18"/>
  <c r="D17" i="18"/>
  <c r="D16" i="18"/>
  <c r="G16" i="18" s="1"/>
  <c r="G15" i="18"/>
  <c r="D15" i="18"/>
  <c r="G14" i="18"/>
  <c r="D14" i="18"/>
  <c r="D13" i="18"/>
  <c r="G13" i="18" s="1"/>
  <c r="F12" i="18"/>
  <c r="E12" i="18"/>
  <c r="C12" i="18"/>
  <c r="B12" i="18"/>
  <c r="D12" i="18" s="1"/>
  <c r="G12" i="18" s="1"/>
  <c r="G11" i="18"/>
  <c r="D11" i="18"/>
  <c r="G10" i="18"/>
  <c r="D10" i="18"/>
  <c r="D9" i="18"/>
  <c r="G9" i="18" s="1"/>
  <c r="G8" i="18"/>
  <c r="D8" i="18"/>
  <c r="G7" i="18"/>
  <c r="D7" i="18"/>
  <c r="D6" i="18"/>
  <c r="G6" i="18" s="1"/>
  <c r="G5" i="18"/>
  <c r="D5" i="18"/>
  <c r="F4" i="18"/>
  <c r="F76" i="18" s="1"/>
  <c r="E4" i="18"/>
  <c r="E76" i="18" s="1"/>
  <c r="E24" i="14" s="1"/>
  <c r="C4" i="18"/>
  <c r="D4" i="18" s="1"/>
  <c r="B4" i="18"/>
  <c r="B76" i="18" s="1"/>
  <c r="F15" i="17"/>
  <c r="E15" i="17"/>
  <c r="C15" i="17"/>
  <c r="E18" i="14" s="1"/>
  <c r="B15" i="17"/>
  <c r="G13" i="17"/>
  <c r="D13" i="17"/>
  <c r="D11" i="17"/>
  <c r="G11" i="17" s="1"/>
  <c r="G9" i="17"/>
  <c r="D9" i="17"/>
  <c r="G7" i="17"/>
  <c r="D7" i="17"/>
  <c r="D5" i="17"/>
  <c r="G5" i="17" s="1"/>
  <c r="G15" i="17" s="1"/>
  <c r="F48" i="16"/>
  <c r="E48" i="16"/>
  <c r="C48" i="16"/>
  <c r="B48" i="16"/>
  <c r="G46" i="16"/>
  <c r="D46" i="16"/>
  <c r="G44" i="16"/>
  <c r="D44" i="16"/>
  <c r="D42" i="16"/>
  <c r="G42" i="16" s="1"/>
  <c r="G40" i="16"/>
  <c r="D40" i="16"/>
  <c r="G38" i="16"/>
  <c r="D38" i="16"/>
  <c r="D36" i="16"/>
  <c r="G36" i="16" s="1"/>
  <c r="G34" i="16"/>
  <c r="D34" i="16"/>
  <c r="G32" i="16"/>
  <c r="D32" i="16"/>
  <c r="D48" i="16" s="1"/>
  <c r="F25" i="16"/>
  <c r="E25" i="16"/>
  <c r="C25" i="16"/>
  <c r="B25" i="16"/>
  <c r="D23" i="16"/>
  <c r="G23" i="16" s="1"/>
  <c r="G22" i="16"/>
  <c r="D22" i="16"/>
  <c r="G21" i="16"/>
  <c r="D21" i="16"/>
  <c r="D20" i="16"/>
  <c r="G20" i="16" s="1"/>
  <c r="F13" i="16"/>
  <c r="E13" i="16"/>
  <c r="E14" i="14" s="1"/>
  <c r="H45" i="14"/>
  <c r="I45" i="14" s="1"/>
  <c r="E12" i="14"/>
  <c r="I12" i="14" s="1"/>
  <c r="G12" i="16"/>
  <c r="D12" i="16"/>
  <c r="G11" i="16"/>
  <c r="D11" i="16"/>
  <c r="D10" i="16"/>
  <c r="G10" i="16" s="1"/>
  <c r="G9" i="16"/>
  <c r="D9" i="16"/>
  <c r="G8" i="16"/>
  <c r="D8" i="16"/>
  <c r="D7" i="16"/>
  <c r="G7" i="16" s="1"/>
  <c r="G6" i="16"/>
  <c r="D6" i="16"/>
  <c r="G5" i="16"/>
  <c r="D5" i="16"/>
  <c r="F38" i="15"/>
  <c r="C38" i="15"/>
  <c r="G36" i="15"/>
  <c r="D36" i="15"/>
  <c r="D35" i="15" s="1"/>
  <c r="D38" i="15" s="1"/>
  <c r="G35" i="15"/>
  <c r="F35" i="15"/>
  <c r="E35" i="15"/>
  <c r="C35" i="15"/>
  <c r="B35" i="15"/>
  <c r="B38" i="15" s="1"/>
  <c r="G33" i="15"/>
  <c r="D33" i="15"/>
  <c r="G32" i="15"/>
  <c r="D32" i="15"/>
  <c r="G31" i="15"/>
  <c r="D31" i="15"/>
  <c r="D29" i="15" s="1"/>
  <c r="G30" i="15"/>
  <c r="G29" i="15" s="1"/>
  <c r="D30" i="15"/>
  <c r="F29" i="15"/>
  <c r="E29" i="15"/>
  <c r="E38" i="15" s="1"/>
  <c r="C29" i="15"/>
  <c r="B29" i="15"/>
  <c r="G27" i="15"/>
  <c r="D27" i="15"/>
  <c r="G26" i="15"/>
  <c r="D26" i="15"/>
  <c r="G25" i="15"/>
  <c r="D25" i="15"/>
  <c r="G24" i="15"/>
  <c r="D24" i="15"/>
  <c r="G23" i="15"/>
  <c r="D23" i="15"/>
  <c r="G22" i="15"/>
  <c r="D22" i="15"/>
  <c r="G21" i="15"/>
  <c r="D21" i="15"/>
  <c r="G20" i="15"/>
  <c r="D20" i="15"/>
  <c r="D19" i="15" s="1"/>
  <c r="G19" i="15"/>
  <c r="F19" i="15"/>
  <c r="E19" i="15"/>
  <c r="C19" i="15"/>
  <c r="B19" i="15"/>
  <c r="F15" i="15"/>
  <c r="E15" i="15"/>
  <c r="E9" i="14" s="1"/>
  <c r="B15" i="15"/>
  <c r="E7" i="14" s="1"/>
  <c r="G13" i="15"/>
  <c r="D13" i="15"/>
  <c r="G12" i="15"/>
  <c r="D12" i="15"/>
  <c r="G11" i="15"/>
  <c r="D11" i="15"/>
  <c r="G10" i="15"/>
  <c r="D10" i="15"/>
  <c r="G9" i="15"/>
  <c r="D9" i="15"/>
  <c r="G8" i="15"/>
  <c r="D8" i="15"/>
  <c r="G7" i="15"/>
  <c r="D7" i="15"/>
  <c r="G6" i="15"/>
  <c r="D6" i="15"/>
  <c r="G5" i="15"/>
  <c r="D5" i="15"/>
  <c r="G4" i="15"/>
  <c r="G15" i="15" s="1"/>
  <c r="D4" i="15"/>
  <c r="D15" i="15" s="1"/>
  <c r="H56" i="14"/>
  <c r="H52" i="14"/>
  <c r="H51" i="14"/>
  <c r="H50" i="14"/>
  <c r="H49" i="14"/>
  <c r="H47" i="14"/>
  <c r="I47" i="14"/>
  <c r="H46" i="14"/>
  <c r="H42" i="14"/>
  <c r="H40" i="14"/>
  <c r="H39" i="14"/>
  <c r="H37" i="14"/>
  <c r="H36" i="14"/>
  <c r="H34" i="14"/>
  <c r="H33" i="14"/>
  <c r="I33" i="14" s="1"/>
  <c r="H32" i="14"/>
  <c r="H30" i="14"/>
  <c r="H28" i="14"/>
  <c r="H27" i="14"/>
  <c r="H25" i="14"/>
  <c r="H23" i="14"/>
  <c r="H22" i="14"/>
  <c r="H20" i="14"/>
  <c r="E20" i="14"/>
  <c r="E19" i="14"/>
  <c r="I19" i="14" s="1"/>
  <c r="H18" i="14"/>
  <c r="I18" i="14" s="1"/>
  <c r="H17" i="14"/>
  <c r="E17" i="14"/>
  <c r="I17" i="14" s="1"/>
  <c r="H15" i="14"/>
  <c r="E15" i="14"/>
  <c r="H13" i="14"/>
  <c r="H12" i="14"/>
  <c r="H10" i="14"/>
  <c r="E10" i="14"/>
  <c r="H9" i="14"/>
  <c r="H8" i="14"/>
  <c r="H7" i="14"/>
  <c r="D27" i="20" l="1"/>
  <c r="E34" i="14" s="1"/>
  <c r="I34" i="14" s="1"/>
  <c r="D50" i="1" s="1"/>
  <c r="C23" i="21"/>
  <c r="E37" i="14" s="1"/>
  <c r="I37" i="14" s="1"/>
  <c r="B23" i="21"/>
  <c r="E36" i="14" s="1"/>
  <c r="I36" i="14" s="1"/>
  <c r="I20" i="14"/>
  <c r="I24" i="14"/>
  <c r="I14" i="14"/>
  <c r="I15" i="14"/>
  <c r="I7" i="14"/>
  <c r="D42" i="1" s="1"/>
  <c r="I9" i="14"/>
  <c r="D44" i="1" s="1"/>
  <c r="I46" i="14"/>
  <c r="I10" i="14"/>
  <c r="D45" i="1" s="1"/>
  <c r="I8" i="14"/>
  <c r="D43" i="1" s="1"/>
  <c r="G24" i="19"/>
  <c r="E30" i="14"/>
  <c r="I30" i="14" s="1"/>
  <c r="H62" i="14"/>
  <c r="G25" i="22"/>
  <c r="G4" i="18"/>
  <c r="G76" i="18" s="1"/>
  <c r="D76" i="18"/>
  <c r="E61" i="14"/>
  <c r="E56" i="14"/>
  <c r="I56" i="14" s="1"/>
  <c r="E51" i="14"/>
  <c r="I51" i="14" s="1"/>
  <c r="E41" i="14"/>
  <c r="I41" i="14" s="1"/>
  <c r="G25" i="16"/>
  <c r="G5" i="19"/>
  <c r="G41" i="19" s="1"/>
  <c r="H60" i="14"/>
  <c r="E28" i="14"/>
  <c r="I28" i="14" s="1"/>
  <c r="G38" i="15"/>
  <c r="G48" i="16"/>
  <c r="G15" i="19"/>
  <c r="G6" i="22"/>
  <c r="E60" i="14"/>
  <c r="I60" i="14" s="1"/>
  <c r="E55" i="14"/>
  <c r="I55" i="14" s="1"/>
  <c r="E50" i="14"/>
  <c r="I50" i="14" s="1"/>
  <c r="E40" i="14"/>
  <c r="I40" i="14" s="1"/>
  <c r="H54" i="14"/>
  <c r="E22" i="14"/>
  <c r="I22" i="14" s="1"/>
  <c r="D46" i="1" s="1"/>
  <c r="E25" i="14"/>
  <c r="I25" i="14" s="1"/>
  <c r="H57" i="14"/>
  <c r="D41" i="19"/>
  <c r="E42" i="14"/>
  <c r="I42" i="14" s="1"/>
  <c r="E57" i="14"/>
  <c r="I57" i="14" s="1"/>
  <c r="E52" i="14"/>
  <c r="I52" i="14" s="1"/>
  <c r="E62" i="14"/>
  <c r="I62" i="14" s="1"/>
  <c r="G13" i="16"/>
  <c r="E29" i="14"/>
  <c r="I29" i="14" s="1"/>
  <c r="H61" i="14"/>
  <c r="E59" i="14"/>
  <c r="I59" i="14" s="1"/>
  <c r="E54" i="14"/>
  <c r="I54" i="14" s="1"/>
  <c r="E49" i="14"/>
  <c r="E39" i="14"/>
  <c r="I39" i="14" s="1"/>
  <c r="G12" i="22"/>
  <c r="G9" i="22" s="1"/>
  <c r="G7" i="19"/>
  <c r="C76" i="18"/>
  <c r="E13" i="14"/>
  <c r="I13" i="14" s="1"/>
  <c r="D25" i="16"/>
  <c r="H44" i="14"/>
  <c r="I44" i="14" s="1"/>
  <c r="H59" i="14"/>
  <c r="D6" i="22"/>
  <c r="D5" i="22" s="1"/>
  <c r="D36" i="22" s="1"/>
  <c r="D15" i="17"/>
  <c r="D48" i="1" l="1"/>
  <c r="D51" i="1"/>
  <c r="D52" i="1"/>
  <c r="D49" i="1"/>
  <c r="D55" i="1"/>
  <c r="G5" i="22"/>
  <c r="G36" i="22" s="1"/>
  <c r="H55" i="14"/>
  <c r="E23" i="14"/>
  <c r="I23" i="14" s="1"/>
  <c r="D47" i="1" s="1"/>
  <c r="I61" i="14"/>
  <c r="D54" i="1" s="1"/>
  <c r="D53" i="1" l="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<sst xmlns="http://schemas.openxmlformats.org/spreadsheetml/2006/main" count="1903" uniqueCount="698">
  <si>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</si>
  <si>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</si>
  <si>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</si>
  <si>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</si>
  <si>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</si>
  <si>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</si>
  <si>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</si>
  <si>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</si>
  <si>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</si>
  <si>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</si>
  <si>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</si>
  <si>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</si>
  <si>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</si>
  <si>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</si>
  <si>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</si>
  <si>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</si>
  <si>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</si>
  <si>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</si>
  <si>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</si>
  <si>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</si>
  <si>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</si>
  <si>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</si>
  <si>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</si>
  <si>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</si>
  <si>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</si>
  <si>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</si>
  <si>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</si>
  <si>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</si>
  <si>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</si>
  <si>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</si>
  <si>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</si>
  <si>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</si>
  <si>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</si>
  <si>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</si>
  <si>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</si>
  <si>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</si>
  <si>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</si>
  <si>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</si>
  <si>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</si>
  <si>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</si>
  <si>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</si>
  <si>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</si>
  <si>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</si>
  <si>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</si>
  <si>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</si>
  <si>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</si>
  <si>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</si>
  <si>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</si>
  <si>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</si>
  <si>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</si>
  <si>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</si>
  <si>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</si>
  <si>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</si>
  <si>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</si>
  <si>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</si>
  <si>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</si>
  <si>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</si>
  <si>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</si>
  <si>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</si>
  <si>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</si>
  <si>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</si>
  <si>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</si>
  <si>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</si>
  <si>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</si>
  <si>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</si>
  <si>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</si>
  <si>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</si>
  <si>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</si>
  <si>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</si>
  <si>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</si>
  <si>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</si>
  <si>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</si>
  <si>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</si>
  <si>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</si>
  <si>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</si>
  <si>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</si>
  <si>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</si>
  <si>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</si>
  <si>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</si>
  <si>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</si>
  <si>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</si>
  <si>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</si>
  <si>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</si>
  <si>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</si>
  <si>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</si>
  <si>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</si>
  <si>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</si>
  <si>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</si>
  <si>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</si>
  <si>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</si>
  <si>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</si>
  <si>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</si>
  <si>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</si>
  <si>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</si>
  <si>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</si>
  <si>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</si>
  <si>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</si>
  <si>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</si>
  <si>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</si>
  <si>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</si>
  <si>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</si>
  <si>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</si>
  <si>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</si>
  <si>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</si>
  <si>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</si>
  <si>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</si>
  <si>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</si>
  <si>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</si>
  <si>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</si>
  <si>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</si>
  <si>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</si>
  <si>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</si>
  <si>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</si>
  <si>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</si>
  <si>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</si>
  <si>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</si>
  <si>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</si>
  <si>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</si>
  <si>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</si>
  <si>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</si>
  <si>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</si>
  <si>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</si>
  <si>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</si>
  <si>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</si>
  <si>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</si>
  <si>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</si>
  <si>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</si>
  <si>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</si>
  <si>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</si>
  <si>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</si>
  <si>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</si>
  <si>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</si>
  <si>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</si>
  <si>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</si>
  <si>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</si>
  <si>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</si>
  <si>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</si>
  <si>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</si>
  <si>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</si>
  <si>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</si>
  <si>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</si>
  <si>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</si>
  <si>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</si>
  <si>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</si>
  <si>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</si>
  <si>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</si>
  <si>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</si>
  <si>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</si>
  <si>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</si>
  <si>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</si>
  <si>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</si>
  <si>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</si>
  <si>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</si>
  <si>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</si>
  <si>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</si>
  <si>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</si>
  <si>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</si>
  <si>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</si>
  <si>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</si>
  <si>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</si>
  <si>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</si>
  <si>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</si>
  <si>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</si>
  <si>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</si>
  <si>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</si>
  <si>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</si>
  <si>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</si>
  <si>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</si>
  <si>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</si>
  <si>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</si>
  <si>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</si>
  <si>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</si>
  <si>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</si>
  <si>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</si>
  <si>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</si>
  <si>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</si>
  <si>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</si>
  <si>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</si>
  <si>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</si>
  <si>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</si>
  <si>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</si>
  <si>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</si>
  <si>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</si>
  <si>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</si>
  <si>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</si>
  <si>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</si>
  <si>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</si>
  <si>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</si>
  <si>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</si>
  <si>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</si>
  <si>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</si>
  <si>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</si>
  <si>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</si>
  <si>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</si>
  <si>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</si>
  <si>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</si>
  <si>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</si>
  <si>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</si>
  <si>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</si>
  <si>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</si>
  <si>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</si>
  <si>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</si>
  <si>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</si>
  <si>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</si>
  <si>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</si>
  <si>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</si>
  <si>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</si>
  <si>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</si>
  <si>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</si>
  <si>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</si>
  <si>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</si>
  <si>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</si>
  <si>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</si>
  <si>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</si>
  <si>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</si>
  <si>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</si>
  <si>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</si>
  <si>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</si>
  <si>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</si>
  <si>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</si>
  <si>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</si>
  <si>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</si>
  <si>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</si>
  <si>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</si>
  <si>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</si>
  <si>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</si>
  <si>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</si>
  <si>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</si>
  <si>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</si>
  <si>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</si>
  <si>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</si>
  <si>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</si>
  <si>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</si>
  <si>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</si>
  <si>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</si>
  <si>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</si>
  <si>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</si>
  <si>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</si>
  <si>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</si>
  <si>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</si>
  <si>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</si>
  <si>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</si>
  <si>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</si>
  <si>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</si>
  <si>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</si>
  <si>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</si>
  <si>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</si>
  <si>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</si>
  <si>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</si>
  <si>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</si>
  <si>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</si>
  <si>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</si>
  <si>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</si>
  <si>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</si>
  <si>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</si>
  <si>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</si>
  <si>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</si>
  <si>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</si>
  <si>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</si>
  <si>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</si>
  <si>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</si>
  <si>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</si>
  <si>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</si>
  <si>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</si>
  <si>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</si>
  <si>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</si>
  <si>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</si>
  <si>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</si>
  <si>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</si>
  <si>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</si>
  <si>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</si>
  <si>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</si>
  <si>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</si>
  <si>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</si>
  <si>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</si>
  <si>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</si>
  <si>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</si>
  <si>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</si>
  <si>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</si>
  <si>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</si>
  <si>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</si>
  <si>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</si>
  <si>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</si>
  <si>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</si>
  <si>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</si>
  <si>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</si>
  <si>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</si>
  <si>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</si>
  <si>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</si>
  <si>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</si>
  <si>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</si>
  <si>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</si>
  <si>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</si>
  <si>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MUSEO ICONOGRAFICO DEL QUIJOTE</t>
  </si>
  <si>
    <t>Correspondiente del 1 de Enero al 31 de Marzo de 2025</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</si>
  <si>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</si>
  <si>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</si>
  <si>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</si>
  <si>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</si>
  <si>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</si>
  <si>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</si>
  <si>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</si>
  <si>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</si>
  <si>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</si>
  <si>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</si>
  <si>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</si>
  <si>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</si>
  <si>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</si>
  <si>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</si>
  <si>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</si>
  <si>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</si>
  <si>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</si>
  <si>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</si>
  <si>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</si>
  <si>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</si>
  <si>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</si>
  <si>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</si>
  <si>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</si>
  <si>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</si>
  <si>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</si>
  <si>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</si>
  <si>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</si>
  <si>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</si>
  <si>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</si>
  <si>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</si>
  <si>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</si>
  <si>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</si>
  <si>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</si>
  <si>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Nombre del Ente Público</t>
  </si>
  <si>
    <t>Correspondiente del XXXX al XXXX</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</si>
  <si>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</si>
  <si>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</si>
  <si>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</si>
  <si>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</si>
  <si>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</si>
  <si>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</si>
  <si>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</si>
  <si>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</si>
  <si>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</si>
  <si>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</si>
  <si>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</si>
  <si>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</si>
  <si>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</si>
  <si>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</si>
  <si>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</si>
  <si>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</si>
  <si>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</si>
  <si>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</si>
  <si>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</si>
  <si>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</si>
  <si>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</si>
  <si>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</si>
  <si>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</si>
  <si>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</si>
  <si>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</si>
  <si>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</si>
  <si>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</si>
  <si>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</si>
  <si>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</si>
  <si>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</si>
  <si>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</si>
  <si>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</si>
  <si>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</si>
  <si>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</si>
  <si>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</si>
  <si>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</si>
  <si>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</si>
  <si>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</si>
  <si>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</si>
  <si>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</si>
  <si>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</si>
  <si>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</si>
  <si>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</si>
  <si>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</si>
  <si>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</si>
  <si>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</si>
  <si>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</si>
  <si>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</si>
  <si>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</si>
  <si>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</si>
  <si>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</si>
  <si>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</si>
  <si>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</si>
  <si>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</si>
  <si>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</si>
  <si>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</si>
  <si>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</si>
  <si>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</si>
  <si>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</si>
  <si>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</si>
  <si>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</si>
  <si>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</si>
  <si>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</si>
  <si>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</si>
  <si>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</si>
  <si>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</si>
  <si>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</si>
  <si>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</si>
  <si>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</si>
  <si>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</si>
  <si>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</si>
  <si>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</si>
  <si>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</si>
  <si>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</si>
  <si>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</si>
  <si>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</si>
  <si>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Nombre del ente público
Estado Analítico de Ingresos
DEL XXXX AL XXXX
(Cifras en Pesos)</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</si>
  <si>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</si>
  <si>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</si>
  <si>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</si>
  <si>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</si>
  <si>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</si>
  <si>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</si>
  <si>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</si>
  <si>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</si>
  <si>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</si>
  <si>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</si>
  <si>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</si>
  <si>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</si>
  <si>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</si>
  <si>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</si>
  <si>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</si>
  <si>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</si>
  <si>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</si>
  <si>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</si>
  <si>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</si>
  <si>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</si>
  <si>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</si>
  <si>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</si>
  <si>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</si>
  <si>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</si>
  <si>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</si>
  <si>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</si>
  <si>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</si>
  <si>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</si>
  <si>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</si>
  <si>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Ente Público
Estado Analítico del Ejercicio del Presupuesto de Egresos
Clasificación Administrativa
Del XXXX al XXXX
(Cifras en Pesos)</t>
  </si>
  <si>
    <t>Egresos</t>
  </si>
  <si>
    <t>Subejercicio</t>
  </si>
  <si>
    <t>Ampliaciones/ (Reducciones)</t>
  </si>
  <si>
    <t>Dependencia o Unidad Administrativa 1</t>
  </si>
  <si>
    <t>Dependencia o Unidad Administrativa 2</t>
  </si>
  <si>
    <t>Dependencia o Unidad Administrativa 3</t>
  </si>
  <si>
    <t>Dependencia o Unidad Administrativa 4</t>
  </si>
  <si>
    <t>Total del Egreso</t>
  </si>
  <si>
    <t>Gobierno (Federal/Estatal/Municipal) de __________________________
Estado Analítico del Ejercicio del Presupuesto de Egresos
Clasificación Administrativa
Del XXXX al XXXX
(Cifras en Pesos)</t>
  </si>
  <si>
    <t>Poder Ejecutivo</t>
  </si>
  <si>
    <t>Poder Legislativo</t>
  </si>
  <si>
    <t>Poder Judicial</t>
  </si>
  <si>
    <t>Órganos Autónomos</t>
  </si>
  <si>
    <t>Sector Paraestatal del Gobierno (Federal/Estatal/Municipal) de ______________________
Estado Analítico del Ejercicio del Presupuesto de Egresos
Clasificación Administrativa
Del XXXX al XXXX
(Cifras en Pesos)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</si>
  <si>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</si>
  <si>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</si>
  <si>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</si>
  <si>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</si>
  <si>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</si>
  <si>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</si>
  <si>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</si>
  <si>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</si>
  <si>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</si>
  <si>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Nombre del ente público
Estado Analítico del Ejercicio del Presupuesto de Egresos
Clasificación Económica por Tipo de Gasto
Del XXXX al XXXX
(Cifras en Pesos)</t>
  </si>
  <si>
    <t>Gasto Corriente</t>
  </si>
  <si>
    <t>Gasto de Capital</t>
  </si>
  <si>
    <t>Amortización de la Deuda y Disminución de Pasivos</t>
  </si>
  <si>
    <t>Nombre del ente público
Estado Analítico del Ejercicio del Presupuesto de Egresos
Clasificación por Objeto del Gasto (Capítulo y Concepto)
Del XXXX al XXXX
(Cifras en Pesos)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</si>
  <si>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</si>
  <si>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</si>
  <si>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</si>
  <si>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</si>
  <si>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</si>
  <si>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</si>
  <si>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</si>
  <si>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</si>
  <si>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</si>
  <si>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</si>
  <si>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</si>
  <si>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</si>
  <si>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</si>
  <si>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</si>
  <si>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</si>
  <si>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</si>
  <si>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</si>
  <si>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</si>
  <si>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</si>
  <si>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</si>
  <si>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</si>
  <si>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</si>
  <si>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</si>
  <si>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</si>
  <si>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</si>
  <si>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</si>
  <si>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</si>
  <si>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</si>
  <si>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</si>
  <si>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</si>
  <si>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</si>
  <si>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</si>
  <si>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</si>
  <si>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</si>
  <si>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</si>
  <si>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</si>
  <si>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</si>
  <si>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</si>
  <si>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</si>
  <si>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</si>
  <si>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</si>
  <si>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</si>
  <si>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</si>
  <si>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</si>
  <si>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</si>
  <si>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</si>
  <si>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</si>
  <si>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</si>
  <si>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</si>
  <si>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Nombre del Ente Público
Estado Analítico del Ejercicio del Presupuesto de Egresos
Clasificación Funcional (Finalidad y Función)
Del XXXX al XXXX
(Cifras en Pesos)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</si>
  <si>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</si>
  <si>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</si>
  <si>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</si>
  <si>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</si>
  <si>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</si>
  <si>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</si>
  <si>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</si>
  <si>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</si>
  <si>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</si>
  <si>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</si>
  <si>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</si>
  <si>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</si>
  <si>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</si>
  <si>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</si>
  <si>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</si>
  <si>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</si>
  <si>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</si>
  <si>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</si>
  <si>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</si>
  <si>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</si>
  <si>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</si>
  <si>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</si>
  <si>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</si>
  <si>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</si>
  <si>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</si>
  <si>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</si>
  <si>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</si>
  <si>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</si>
  <si>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</si>
  <si>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</si>
  <si>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</si>
  <si>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Nombre del Ente Público
Endeudamiento Neto
Del XXXX al XXXX
(Cifras en Pesos)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</si>
  <si>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</si>
  <si>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</si>
  <si>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</si>
  <si>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</si>
  <si>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</si>
  <si>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</si>
  <si>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</si>
  <si>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</si>
  <si>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</si>
  <si>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Nombre del Ente Público
Intereses de la Deuda
Del XXXX al XXXX
(Cifras en Pesos)</t>
  </si>
  <si>
    <t xml:space="preserve"> </t>
  </si>
  <si>
    <t>Total de Intereses de Créditos Bancarios</t>
  </si>
  <si>
    <t>Total de Intereses de Otros Instrumentos de Deuda</t>
  </si>
  <si>
    <t>Nombre del Ente Público
Gasto por Categoría Programática
Del XXXX al XXXX
(Cifras en Pesos)</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</si>
  <si>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</si>
  <si>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</si>
  <si>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</si>
  <si>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</si>
  <si>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</si>
  <si>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</si>
  <si>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</si>
  <si>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</si>
  <si>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</si>
  <si>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</si>
  <si>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</si>
  <si>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</si>
  <si>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</si>
  <si>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</si>
  <si>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</si>
  <si>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</si>
  <si>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</si>
  <si>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</si>
  <si>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</si>
  <si>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</si>
  <si>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</si>
  <si>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</si>
  <si>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</si>
  <si>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</si>
  <si>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</si>
  <si>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</si>
  <si>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</si>
  <si>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</si>
  <si>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</si>
  <si>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</si>
  <si>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</si>
  <si>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</si>
  <si>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</si>
  <si>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</si>
  <si>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</si>
  <si>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</si>
  <si>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</si>
  <si>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</si>
  <si>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</si>
  <si>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</si>
  <si>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</si>
  <si>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</si>
  <si>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</si>
  <si>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</si>
  <si>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</si>
  <si>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</si>
  <si>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</si>
  <si>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</si>
  <si>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</si>
  <si>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</si>
  <si>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</si>
  <si>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</si>
  <si>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</si>
  <si>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Del 1 de Enero al 31 de Enero de 2025</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</si>
  <si>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</si>
  <si>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</si>
  <si>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</si>
  <si>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</si>
  <si>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</si>
  <si>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</si>
  <si>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</si>
  <si>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</si>
  <si>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</si>
  <si>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</si>
  <si>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</si>
  <si>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</si>
  <si>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</si>
  <si>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</si>
  <si>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</si>
  <si>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</si>
  <si>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</si>
  <si>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</si>
  <si>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</si>
  <si>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</si>
  <si>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</si>
  <si>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</si>
  <si>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</si>
  <si>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</si>
  <si>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</si>
  <si>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</si>
  <si>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</si>
  <si>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</si>
  <si>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</si>
  <si>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</si>
  <si>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</si>
  <si>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</si>
  <si>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</si>
  <si>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</si>
  <si>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</si>
  <si>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</si>
  <si>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</si>
  <si>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</si>
  <si>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</si>
  <si>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</si>
  <si>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</si>
  <si>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</si>
  <si>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</si>
  <si>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</si>
  <si>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</si>
  <si>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</si>
  <si>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</si>
  <si>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</si>
  <si>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</si>
  <si>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</si>
  <si>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</si>
  <si>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</si>
  <si>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</si>
  <si>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</si>
  <si>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</si>
  <si>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</si>
  <si>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</si>
  <si>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</si>
  <si>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</si>
  <si>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</si>
  <si>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</si>
  <si>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</si>
  <si>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</si>
  <si>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</si>
  <si>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</si>
  <si>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Del XXXX al XXXX</t>
  </si>
  <si>
    <t>(Cifras en Pesos)</t>
  </si>
  <si>
    <t>NOMBRE DEL ENTE PUBLICO
INDICADORES DE POSTURA FISCAL
Del XXXX al XXXX
(Cifras en Pesos)</t>
  </si>
  <si>
    <t>Nombre del Ente Público
Estado de Actividades
Del XXXX al XXXX
(Cifras en Pesos)</t>
  </si>
  <si>
    <t>20XN</t>
  </si>
  <si>
    <t>Nombre del Ente Público
Estado de Situación Financiera
Al XXXX
(Cifras en Pesos)</t>
  </si>
  <si>
    <t>Nombre del Ente Público
Estado de Variación en la Hacienda Pública
Del XXXX al XXXX
(Cifras en Pesos)</t>
  </si>
  <si>
    <t>Hacienda Pública/Patrimonio Generado Neto de 20XN-1</t>
  </si>
  <si>
    <t>Hacienda Pública/Patrimonio Neto Final de 20XN-1</t>
  </si>
  <si>
    <t>Cambios en la Hacienda Pública/Patrimonio Contribuido Neto de 20XN</t>
  </si>
  <si>
    <t>Variaciones de la Hacienda Pública/Patrimonio Generado Neto de 20XN</t>
  </si>
  <si>
    <t>Cambios en el Exceso o Insuficiencia en la Actualización de la Hacienda Pública/Patrimonio Neto de 20XN</t>
  </si>
  <si>
    <t>Hacienda Pública/Patrimonio Neto Final de 20XN</t>
  </si>
  <si>
    <t>Nombre del Ente Público
Estado de Cambios en la Situación Financiera
Del XXXX al XXXX
(Cifras en Pesos)</t>
  </si>
  <si>
    <t>Nombre del Ente Público
Estado de Flujos de Efectivo
Del XXXX al XXXX
(Cifras en Pesos)</t>
  </si>
  <si>
    <t>Nombre del Ente Público
Estado Analítico del Activo
Del XXXX al XXXX
(Cifras en Pesos)</t>
  </si>
  <si>
    <t>Nombre del Ente Público
Estado Analítico de la Deuda y Otros Pasivos
Del XXXX al XXXX
(Cifras en Pesos)</t>
  </si>
  <si>
    <t>8.2.5 + 8.2.6  + 8.2.7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</si>
</sst>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_ ;\-0\ "/>
    <numFmt numFmtId="165" formatCode="#,##0.00_ ;[Red]\-#,##0.00\ "/>
    <numFmt numFmtId="166" formatCode="#,##0.00_ ;\-#,##0.00\ "/>
    <numFmt numFmtId="170" formatCode="_-* #,##0.00_-;\-* #,##0.00_-;_-* &quot;-&quot;??_-;_-@_-"/>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9">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rgb="FFEDE7E7"/>
        <bgColor rgb="FF000000"/>
      </patternFill>
    </fill>
    <fill>
      <patternFill patternType="solid">
        <fgColor rgb="FF471306"/>
        <bgColor rgb="FF000000"/>
      </patternFill>
    </fill>
    <fill>
      <patternFill patternType="solid">
        <fgColor theme="5" tint="0.59999389629810485"/>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4" fillId="0" borderId="0" applyFont="0" applyFill="0" applyBorder="0" applyAlignment="0" applyProtection="0"/>
  </cellStyleXfs>
  <cellXfs count="551">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Border="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applyAlignment="1"/>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wrapText="1"/>
    </xf>
    <xf numFmtId="3" fontId="15" fillId="4" borderId="0" xfId="0" applyNumberFormat="1" applyFont="1" applyFill="1" applyBorder="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0" xfId="0" applyFont="1" applyBorder="1" applyAlignment="1">
      <alignment horizontal="center"/>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0" fontId="4" fillId="0" borderId="0" xfId="4" applyFont="1" applyProtection="1">
      <protection locked="0"/>
    </xf>
    <xf numFmtId="4" fontId="4" fillId="0" borderId="0" xfId="4" applyNumberFormat="1" applyFon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4" fillId="15" borderId="0" xfId="15" applyFont="1" applyFill="1"/>
    <xf numFmtId="0" fontId="25" fillId="2" borderId="0" xfId="15" applyFont="1" applyFill="1"/>
    <xf numFmtId="0" fontId="25" fillId="16" borderId="0" xfId="15" applyFont="1" applyFill="1" applyAlignment="1">
      <alignment horizontal="center" vertical="center"/>
    </xf>
    <xf numFmtId="0" fontId="25" fillId="16" borderId="0" xfId="15" applyFont="1" applyFill="1"/>
    <xf numFmtId="3" fontId="25" fillId="16" borderId="0" xfId="15" applyNumberFormat="1" applyFont="1" applyFill="1"/>
    <xf numFmtId="0" fontId="26" fillId="17" borderId="0" xfId="15" applyFont="1" applyFill="1"/>
    <xf numFmtId="0" fontId="26" fillId="18" borderId="0" xfId="15" applyFont="1" applyFill="1"/>
    <xf numFmtId="3" fontId="26" fillId="17" borderId="0" xfId="15" applyNumberFormat="1" applyFont="1" applyFill="1"/>
    <xf numFmtId="0" fontId="2" fillId="0" borderId="0" xfId="15" applyFont="1" applyAlignment="1">
      <alignment horizontal="center"/>
    </xf>
    <xf numFmtId="0" fontId="2" fillId="0" borderId="0" xfId="15" applyFont="1"/>
    <xf numFmtId="0" fontId="2" fillId="15" borderId="0" xfId="15" applyFont="1" applyFill="1"/>
    <xf numFmtId="3" fontId="2" fillId="0" borderId="0" xfId="15" applyNumberFormat="1"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3" fontId="3" fillId="5" borderId="4" xfId="15" applyNumberFormat="1"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3"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3"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Fill="1" applyBorder="1" applyAlignment="1" applyProtection="1">
      <alignment horizontal="center" vertical="center" wrapText="1"/>
      <protection locked="0"/>
    </xf>
    <xf numFmtId="0" fontId="8" fillId="0" borderId="1" xfId="14" applyFont="1" applyFill="1" applyBorder="1" applyAlignment="1">
      <alignment horizontal="center" vertical="center"/>
    </xf>
    <xf numFmtId="0" fontId="8" fillId="0" borderId="3" xfId="14" applyFont="1" applyFill="1" applyBorder="1" applyAlignment="1">
      <alignment horizontal="center" vertical="center"/>
    </xf>
    <xf numFmtId="0" fontId="8" fillId="0" borderId="4" xfId="14" applyFont="1" applyFill="1" applyBorder="1" applyAlignment="1">
      <alignment horizontal="center" vertical="center" wrapText="1"/>
    </xf>
    <xf numFmtId="0" fontId="3" fillId="0" borderId="4" xfId="0" applyFont="1" applyFill="1" applyBorder="1" applyAlignment="1" applyProtection="1">
      <alignment horizontal="left" vertical="center"/>
      <protection hidden="1"/>
    </xf>
    <xf numFmtId="0" fontId="3" fillId="0" borderId="4" xfId="0" applyFont="1" applyFill="1" applyBorder="1" applyAlignment="1" applyProtection="1">
      <alignment horizontal="left" vertical="center" wrapText="1"/>
    </xf>
    <xf numFmtId="3" fontId="3" fillId="0" borderId="4" xfId="0" applyNumberFormat="1" applyFont="1" applyFill="1" applyBorder="1" applyAlignment="1" applyProtection="1">
      <alignment horizontal="right" vertical="center" wrapText="1"/>
      <protection locked="0"/>
    </xf>
    <xf numFmtId="0" fontId="3" fillId="0" borderId="1" xfId="0" applyFont="1" applyFill="1" applyBorder="1" applyAlignment="1" applyProtection="1">
      <alignment vertical="center"/>
      <protection hidden="1"/>
    </xf>
    <xf numFmtId="0" fontId="3" fillId="0" borderId="3" xfId="0" applyFont="1" applyFill="1" applyBorder="1" applyAlignment="1">
      <alignment horizontal="left" vertical="center" wrapText="1"/>
    </xf>
    <xf numFmtId="3" fontId="8" fillId="0" borderId="4" xfId="0" applyNumberFormat="1" applyFont="1" applyFill="1" applyBorder="1" applyAlignment="1" applyProtection="1">
      <alignment horizontal="right" vertical="center" wrapText="1"/>
      <protection locked="0"/>
    </xf>
    <xf numFmtId="0" fontId="8"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0" xfId="0" applyFont="1" applyFill="1" applyBorder="1" applyAlignment="1" applyProtection="1">
      <alignment vertical="center"/>
      <protection hidden="1"/>
    </xf>
    <xf numFmtId="0" fontId="3" fillId="0" borderId="80" xfId="0" applyFont="1" applyFill="1" applyBorder="1" applyAlignment="1">
      <alignment horizontal="left" vertical="center" wrapText="1"/>
    </xf>
    <xf numFmtId="4" fontId="3" fillId="0" borderId="80" xfId="0" applyNumberFormat="1" applyFont="1" applyFill="1" applyBorder="1" applyAlignment="1" applyProtection="1">
      <alignment horizontal="right" vertical="center" wrapText="1"/>
      <protection locked="0"/>
    </xf>
    <xf numFmtId="4" fontId="3" fillId="0" borderId="4" xfId="0" applyNumberFormat="1" applyFont="1" applyFill="1" applyBorder="1" applyAlignment="1" applyProtection="1">
      <alignment horizontal="right" vertical="center" wrapText="1"/>
      <protection locked="0"/>
    </xf>
    <xf numFmtId="0" fontId="4" fillId="0" borderId="0" xfId="14" applyFont="1"/>
    <xf numFmtId="0" fontId="3" fillId="2" borderId="7" xfId="1" applyNumberFormat="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2" fillId="2" borderId="0" xfId="1" applyFont="1" applyFill="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Border="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3" fillId="3" borderId="4" xfId="14" applyFont="1" applyFill="1" applyBorder="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wrapText="1"/>
    </xf>
  </cellXfs>
  <cellStyles count="25">
    <cellStyle name="Millares" xfId="5" builtinId="3"/>
    <cellStyle name="Millares 2" xfId="7"/>
    <cellStyle name="Millares 2 2" xfId="12"/>
    <cellStyle name="Millares 2 2 2" xfId="24"/>
    <cellStyle name="Millares 2 3" xfId="21"/>
    <cellStyle name="Millares 2 4" xfId="3"/>
    <cellStyle name="Millares 2 4 2" xfId="6"/>
    <cellStyle name="Millares 2 4 2 2" xfId="20"/>
    <cellStyle name="Millares 2 4 3" xfId="8"/>
    <cellStyle name="Millares 2 4 3 2" xfId="22"/>
    <cellStyle name="Millares 2 4 4" xfId="18"/>
    <cellStyle name="Millares 3" xfId="9"/>
    <cellStyle name="Millares 3 2" xfId="23"/>
    <cellStyle name="Millares 4" xfId="19"/>
    <cellStyle name="Normal" xfId="0" builtinId="0"/>
    <cellStyle name="Normal 2" xfId="4"/>
    <cellStyle name="Normal 2 2" xfId="2"/>
    <cellStyle name="Normal 2 3" xfId="1"/>
    <cellStyle name="Normal 2 3 2" xfId="14"/>
    <cellStyle name="Normal 2 3 2 2" xfId="15"/>
    <cellStyle name="Normal 2 4" xfId="10"/>
    <cellStyle name="Normal 2 4 2" xfId="13"/>
    <cellStyle name="Normal 3" xfId="11"/>
    <cellStyle name="Normal 3 2" xfId="17"/>
    <cellStyle name="Normal 3 2 2" xfId="16"/>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opLeftCell="A52" workbookViewId="0">
      <selection activeCell="B39" sqref="B39"/>
    </sheetView>
  </sheetViews>
  <sheetFormatPr baseColWidth="10" defaultColWidth="11.453125" defaultRowHeight="10" x14ac:dyDescent="0.2"/>
  <cols>
    <col min="1" max="1" width="16" style="98" customWidth="1"/>
    <col min="2" max="2" width="63.453125" style="3" bestFit="1" customWidth="1"/>
    <col min="3" max="3" width="39" style="3" customWidth="1"/>
    <col min="4" max="4" width="19.36328125" style="3" customWidth="1"/>
    <col min="5" max="16384" width="11.453125" style="3"/>
  </cols>
  <sheetData>
    <row r="1" spans="1:4" ht="10.5" x14ac:dyDescent="0.2">
      <c r="A1" s="463" t="s">
        <v>293</v>
      </c>
      <c r="B1" s="463"/>
      <c r="C1" s="1" t="s">
        <v>0</v>
      </c>
      <c r="D1" s="2">
        <v>2025</v>
      </c>
    </row>
    <row r="2" spans="1:4" ht="10.5" x14ac:dyDescent="0.2">
      <c r="A2" s="463" t="s">
        <v>1</v>
      </c>
      <c r="B2" s="463"/>
      <c r="C2" s="1" t="s">
        <v>2</v>
      </c>
      <c r="D2" s="2" t="s">
        <v>3</v>
      </c>
    </row>
    <row r="3" spans="1:4" ht="10.5" x14ac:dyDescent="0.2">
      <c r="A3" s="463" t="s">
        <v>294</v>
      </c>
      <c r="B3" s="463"/>
      <c r="C3" s="1" t="s">
        <v>4</v>
      </c>
      <c r="D3" s="2">
        <v>1</v>
      </c>
    </row>
    <row r="5" spans="1:4" ht="10.5" x14ac:dyDescent="0.25">
      <c r="A5" s="100" t="s">
        <v>5</v>
      </c>
      <c r="B5" s="4" t="s">
        <v>6</v>
      </c>
      <c r="C5" s="4" t="s">
        <v>7</v>
      </c>
      <c r="D5" s="100" t="s">
        <v>8</v>
      </c>
    </row>
    <row r="6" spans="1:4" ht="30" x14ac:dyDescent="0.2">
      <c r="A6" s="5" t="s">
        <v>9</v>
      </c>
      <c r="B6" s="6" t="s">
        <v>10</v>
      </c>
      <c r="C6" s="7" t="s">
        <v>11</v>
      </c>
      <c r="D6" s="3" t="str">
        <f>IF(('REV Det'!G7+'REV Det'!L7)=0,"Si cumple la regla","No cumple la regla")</f>
        <v>Si cumple la regla</v>
      </c>
    </row>
    <row r="7" spans="1:4" ht="50" x14ac:dyDescent="0.2">
      <c r="A7" s="5" t="s">
        <v>12</v>
      </c>
      <c r="B7" s="6" t="s">
        <v>13</v>
      </c>
      <c r="C7" s="7" t="s">
        <v>14</v>
      </c>
      <c r="D7" s="3" t="str">
        <f>IF(('REV Det'!G8+'REV Det'!L8)=0,"Si cumple la regla","No cumple la regla")</f>
        <v>Si cumple la regla</v>
      </c>
    </row>
    <row r="8" spans="1:4" ht="50" x14ac:dyDescent="0.2">
      <c r="A8" s="5" t="s">
        <v>15</v>
      </c>
      <c r="B8" s="6" t="s">
        <v>16</v>
      </c>
      <c r="C8" s="7" t="s">
        <v>14</v>
      </c>
      <c r="D8" s="3" t="str">
        <f>IF(('REV Det'!G9+'REV Det'!L9)=0,"Si cumple la regla","No cumple la regla")</f>
        <v>Si cumple la regla</v>
      </c>
    </row>
    <row r="9" spans="1:4" ht="50" x14ac:dyDescent="0.2">
      <c r="A9" s="5" t="s">
        <v>17</v>
      </c>
      <c r="B9" s="6" t="s">
        <v>18</v>
      </c>
      <c r="C9" s="7" t="s">
        <v>14</v>
      </c>
      <c r="D9" s="3" t="str">
        <f>IF(('REV Det'!G10+'REV Det'!L10)=0,"Si cumple la regla","No cumple la regla")</f>
        <v>Si cumple la regla</v>
      </c>
    </row>
    <row r="10" spans="1:4" ht="20" x14ac:dyDescent="0.2">
      <c r="A10" s="5" t="s">
        <v>19</v>
      </c>
      <c r="B10" s="6" t="s">
        <v>20</v>
      </c>
      <c r="C10" s="7" t="s">
        <v>21</v>
      </c>
      <c r="D10" s="3" t="str">
        <f>IF(('REV Det'!G11+'REV Det'!L11)=0,"Si cumple la regla","No cumple la regla")</f>
        <v>Si cumple la regla</v>
      </c>
    </row>
    <row r="11" spans="1:4" ht="30" x14ac:dyDescent="0.2">
      <c r="A11" s="5" t="s">
        <v>22</v>
      </c>
      <c r="B11" s="6" t="s">
        <v>23</v>
      </c>
      <c r="C11" s="7" t="s">
        <v>24</v>
      </c>
      <c r="D11" s="3" t="str">
        <f>IF((SUM('REV Det'!G12:G27,'REV Det'!L12:L27))=0, "Si cumple la regla","No cumple la regla")</f>
        <v>Si cumple la regla</v>
      </c>
    </row>
    <row r="12" spans="1:4" ht="30" x14ac:dyDescent="0.2">
      <c r="A12" s="5" t="s">
        <v>25</v>
      </c>
      <c r="B12" s="6" t="s">
        <v>26</v>
      </c>
      <c r="C12" s="7" t="s">
        <v>27</v>
      </c>
      <c r="D12" s="3" t="str">
        <f>IF(('REV Det'!G28+'REV Det'!L28)=0,"Si cumple la regla","No cumple la regla")</f>
        <v>Si cumple la regla</v>
      </c>
    </row>
    <row r="13" spans="1:4" ht="30" x14ac:dyDescent="0.2">
      <c r="A13" s="5" t="s">
        <v>28</v>
      </c>
      <c r="B13" s="6" t="s">
        <v>29</v>
      </c>
      <c r="C13" s="7" t="s">
        <v>27</v>
      </c>
      <c r="D13" s="3" t="str">
        <f>IF(('REV Det'!G29+'REV Det'!L29)=0,"Si cumple la regla","No cumple la regla")</f>
        <v>Si cumple la regla</v>
      </c>
    </row>
    <row r="14" spans="1:4" ht="30" x14ac:dyDescent="0.2">
      <c r="A14" s="5" t="s">
        <v>30</v>
      </c>
      <c r="B14" s="6" t="s">
        <v>31</v>
      </c>
      <c r="C14" s="7" t="s">
        <v>32</v>
      </c>
      <c r="D14" s="3" t="str">
        <f>IF(('REV Det'!G30+'REV Det'!L30)=0,"Si cumple la regla","No cumple la regla")</f>
        <v>Si cumple la regla</v>
      </c>
    </row>
    <row r="15" spans="1:4" ht="40" x14ac:dyDescent="0.2">
      <c r="A15" s="5" t="s">
        <v>33</v>
      </c>
      <c r="B15" s="6" t="s">
        <v>34</v>
      </c>
      <c r="C15" s="7" t="s">
        <v>35</v>
      </c>
      <c r="D15" s="3" t="str">
        <f>IF(('REV Det'!G31+'REV Det'!L31)=0,"Si cumple la regla","No cumple la regla")</f>
        <v>Si cumple la regla</v>
      </c>
    </row>
    <row r="16" spans="1:4" ht="40" x14ac:dyDescent="0.2">
      <c r="A16" s="5" t="s">
        <v>36</v>
      </c>
      <c r="B16" s="6" t="s">
        <v>37</v>
      </c>
      <c r="C16" s="7" t="s">
        <v>38</v>
      </c>
      <c r="D16" s="3" t="str">
        <f>IF((SUM('REV Det'!G32:G33,'REV Det'!L32:L33))=0, "Si cumple la regla","No cumple la regla")</f>
        <v>Si cumple la regla</v>
      </c>
    </row>
    <row r="17" spans="1:4" ht="30" x14ac:dyDescent="0.2">
      <c r="A17" s="5" t="s">
        <v>39</v>
      </c>
      <c r="B17" s="6" t="s">
        <v>40</v>
      </c>
      <c r="C17" s="7" t="s">
        <v>38</v>
      </c>
      <c r="D17" s="3" t="str">
        <f>IF(('REV Det'!G34+'REV Det'!L34)=0,"Si cumple la regla","No cumple la regla")</f>
        <v>Si cumple la regla</v>
      </c>
    </row>
    <row r="18" spans="1:4" ht="50" x14ac:dyDescent="0.2">
      <c r="A18" s="5" t="s">
        <v>41</v>
      </c>
      <c r="B18" s="6" t="s">
        <v>42</v>
      </c>
      <c r="C18" s="7" t="s">
        <v>38</v>
      </c>
      <c r="D18" s="3" t="str">
        <f>IF((SUM('REV Det'!G35:G36,'REV Det'!L35:L36))=0, "Si cumple la regla","No cumple la regla")</f>
        <v>Si cumple la regla</v>
      </c>
    </row>
    <row r="19" spans="1:4" ht="40" x14ac:dyDescent="0.2">
      <c r="A19" s="5" t="s">
        <v>43</v>
      </c>
      <c r="B19" s="6" t="s">
        <v>44</v>
      </c>
      <c r="C19" s="7" t="s">
        <v>38</v>
      </c>
      <c r="D19" s="3" t="str">
        <f>IF(('REV Det'!G37+'REV Det'!L37)=0,"Si cumple la regla","No cumple la regla")</f>
        <v>Si cumple la regla</v>
      </c>
    </row>
    <row r="20" spans="1:4" ht="40" x14ac:dyDescent="0.2">
      <c r="A20" s="5" t="s">
        <v>45</v>
      </c>
      <c r="B20" s="6" t="s">
        <v>46</v>
      </c>
      <c r="C20" s="7" t="s">
        <v>47</v>
      </c>
      <c r="D20" s="3" t="str">
        <f>IF((SUM('REV Det'!G38:G39,'REV Det'!L38:L39))=0, "Si cumple la regla","No cumple la regla")</f>
        <v>Si cumple la regla</v>
      </c>
    </row>
    <row r="21" spans="1:4" ht="30" x14ac:dyDescent="0.2">
      <c r="A21" s="5" t="s">
        <v>48</v>
      </c>
      <c r="B21" s="6" t="s">
        <v>49</v>
      </c>
      <c r="C21" s="7" t="s">
        <v>47</v>
      </c>
      <c r="D21" s="3" t="str">
        <f>IF(('REV Det'!G40+'REV Det'!L40)=0,"Si cumple la regla","No cumple la regla")</f>
        <v>Si cumple la regla</v>
      </c>
    </row>
    <row r="22" spans="1:4" ht="50" x14ac:dyDescent="0.2">
      <c r="A22" s="5" t="s">
        <v>50</v>
      </c>
      <c r="B22" s="6" t="s">
        <v>51</v>
      </c>
      <c r="C22" s="7" t="s">
        <v>47</v>
      </c>
      <c r="D22" s="3" t="str">
        <f>IF((SUM('REV Det'!G41:G42,'REV Det'!L41:L42))=0, "Si cumple la regla","No cumple la regla")</f>
        <v>Si cumple la regla</v>
      </c>
    </row>
    <row r="23" spans="1:4" ht="40" x14ac:dyDescent="0.2">
      <c r="A23" s="5" t="s">
        <v>52</v>
      </c>
      <c r="B23" s="6" t="s">
        <v>53</v>
      </c>
      <c r="C23" s="7" t="s">
        <v>47</v>
      </c>
      <c r="D23" s="3" t="str">
        <f>IF(('REV Det'!G43+'REV Det'!L43)=0,"Si cumple la regla","No cumple la regla")</f>
        <v>Si cumple la regla</v>
      </c>
    </row>
    <row r="24" spans="1:4" ht="50" x14ac:dyDescent="0.2">
      <c r="A24" s="5" t="s">
        <v>54</v>
      </c>
      <c r="B24" s="6" t="s">
        <v>55</v>
      </c>
      <c r="C24" s="7" t="s">
        <v>56</v>
      </c>
      <c r="D24" s="3" t="str">
        <f>IF((SUM('REV Det'!G44:G46,'REV Det'!L44:L46))=0, "Si cumple la regla","No cumple la regla")</f>
        <v>Si cumple la regla</v>
      </c>
    </row>
    <row r="25" spans="1:4" ht="50" x14ac:dyDescent="0.2">
      <c r="A25" s="5" t="s">
        <v>57</v>
      </c>
      <c r="B25" s="6" t="s">
        <v>58</v>
      </c>
      <c r="C25" s="7" t="s">
        <v>56</v>
      </c>
      <c r="D25" s="3" t="str">
        <f>IF((SUM('REV Det'!G47:G49,'REV Det'!L47:L49))=0, "Si cumple la regla","No cumple la regla")</f>
        <v>Si cumple la regla</v>
      </c>
    </row>
    <row r="26" spans="1:4" ht="50" x14ac:dyDescent="0.2">
      <c r="A26" s="5" t="s">
        <v>59</v>
      </c>
      <c r="B26" s="6" t="s">
        <v>60</v>
      </c>
      <c r="C26" s="7" t="s">
        <v>56</v>
      </c>
      <c r="D26" s="3" t="str">
        <f>IF(('REV Det'!G50+'REV Det'!L50)=0,"Si cumple la regla","No cumple la regla")</f>
        <v>Si cumple la regla</v>
      </c>
    </row>
    <row r="27" spans="1:4" ht="50" x14ac:dyDescent="0.2">
      <c r="A27" s="5" t="s">
        <v>61</v>
      </c>
      <c r="B27" s="6" t="s">
        <v>62</v>
      </c>
      <c r="C27" s="7" t="s">
        <v>56</v>
      </c>
      <c r="D27" s="3" t="str">
        <f>IF((SUM('REV Det'!G51:G52,'REV Det'!L51:L52))=0, "Si cumple la regla","No cumple la regla")</f>
        <v>Si cumple la regla</v>
      </c>
    </row>
    <row r="28" spans="1:4" ht="50" x14ac:dyDescent="0.2">
      <c r="A28" s="5" t="s">
        <v>63</v>
      </c>
      <c r="B28" s="6" t="s">
        <v>64</v>
      </c>
      <c r="C28" s="7" t="s">
        <v>65</v>
      </c>
      <c r="D28" s="239" t="str">
        <f>IF((SUM('REV Det'!G54:G55,'REV Det'!L54:L55))=0, "Si cumple la regla","No cumple la regla")</f>
        <v>Si cumple la regla</v>
      </c>
    </row>
    <row r="29" spans="1:4" ht="50" x14ac:dyDescent="0.2">
      <c r="A29" s="5" t="s">
        <v>66</v>
      </c>
      <c r="B29" s="6" t="s">
        <v>67</v>
      </c>
      <c r="C29" s="7" t="s">
        <v>65</v>
      </c>
      <c r="D29" s="239" t="str">
        <f>IF((SUM('REV Det'!G56:G57,'REV Det'!L56:L57))=0, "Si cumple la regla","No cumple la regla")</f>
        <v>Si cumple la regla</v>
      </c>
    </row>
    <row r="30" spans="1:4" ht="50" x14ac:dyDescent="0.2">
      <c r="A30" s="5" t="s">
        <v>68</v>
      </c>
      <c r="B30" s="6" t="s">
        <v>69</v>
      </c>
      <c r="C30" s="7" t="s">
        <v>65</v>
      </c>
      <c r="D30" s="239" t="str">
        <f>IF((SUM('REV Det'!G58:G59,'REV Det'!L58:L59))=0, "Si cumple la regla","No cumple la regla")</f>
        <v>Si cumple la regla</v>
      </c>
    </row>
    <row r="31" spans="1:4" ht="70" x14ac:dyDescent="0.2">
      <c r="A31" s="5" t="s">
        <v>70</v>
      </c>
      <c r="B31" s="6" t="s">
        <v>71</v>
      </c>
      <c r="C31" s="7" t="s">
        <v>56</v>
      </c>
      <c r="D31" s="239" t="str">
        <f>IF(('REV Det'!G53+'REV Det'!L53)=0,"Si cumple la regla","No cumple la regla")</f>
        <v>Si cumple la regla</v>
      </c>
    </row>
    <row r="32" spans="1:4" ht="30" x14ac:dyDescent="0.2">
      <c r="A32" s="5" t="s">
        <v>72</v>
      </c>
      <c r="B32" s="6" t="s">
        <v>73</v>
      </c>
      <c r="C32" s="7" t="s">
        <v>74</v>
      </c>
      <c r="D32" s="239" t="str">
        <f>IF(('REV Det'!G60+'REV Det'!L60)=0,"Si cumple la regla","No cumple la regla")</f>
        <v>Si cumple la regla</v>
      </c>
    </row>
    <row r="33" spans="1:4" ht="30" x14ac:dyDescent="0.2">
      <c r="A33" s="5" t="s">
        <v>75</v>
      </c>
      <c r="B33" s="6" t="s">
        <v>76</v>
      </c>
      <c r="C33" s="7" t="s">
        <v>77</v>
      </c>
      <c r="D33" s="239" t="str">
        <f>IF((SUM('REV Det'!G61:G76,'REV Det'!L61:L76))=0, "Si cumple la regla","No cumple la regla")</f>
        <v>Si cumple la regla</v>
      </c>
    </row>
    <row r="34" spans="1:4" ht="50" x14ac:dyDescent="0.2">
      <c r="A34" s="5" t="s">
        <v>78</v>
      </c>
      <c r="B34" s="6" t="s">
        <v>79</v>
      </c>
      <c r="C34" s="7" t="s">
        <v>80</v>
      </c>
      <c r="D34" s="239" t="str">
        <f>IF((SUM('REV Det'!G77:G79,'REV Det'!L77:L79))=0, "Si cumple la regla","No cumple la regla")</f>
        <v>Si cumple la regla</v>
      </c>
    </row>
    <row r="35" spans="1:4" ht="40" x14ac:dyDescent="0.2">
      <c r="A35" s="5" t="s">
        <v>81</v>
      </c>
      <c r="B35" s="6" t="s">
        <v>82</v>
      </c>
      <c r="C35" s="7" t="s">
        <v>80</v>
      </c>
      <c r="D35" s="239" t="str">
        <f>IF(('REV Det'!G80+'REV Det'!L80)=0,"Si cumple la regla","No cumple la regla")</f>
        <v>Si cumple la regla</v>
      </c>
    </row>
    <row r="36" spans="1:4" ht="40" x14ac:dyDescent="0.2">
      <c r="A36" s="5" t="s">
        <v>83</v>
      </c>
      <c r="B36" s="6" t="s">
        <v>84</v>
      </c>
      <c r="C36" s="7" t="s">
        <v>85</v>
      </c>
      <c r="D36" s="239" t="str">
        <f>IF(('REV Det'!G81+'REV Det'!L81)=0,"Si cumple la regla","No cumple la regla")</f>
        <v>Si cumple la regla</v>
      </c>
    </row>
    <row r="37" spans="1:4" ht="30" x14ac:dyDescent="0.2">
      <c r="A37" s="5" t="s">
        <v>86</v>
      </c>
      <c r="B37" s="6" t="s">
        <v>87</v>
      </c>
      <c r="C37" s="7" t="s">
        <v>88</v>
      </c>
      <c r="D37" s="239" t="str">
        <f>IF(('REV Det'!G82+'REV Det'!L82)=0,"Si cumple la regla","No cumple la regla")</f>
        <v>Si cumple la regla</v>
      </c>
    </row>
    <row r="38" spans="1:4" ht="30" x14ac:dyDescent="0.2">
      <c r="A38" s="5" t="s">
        <v>89</v>
      </c>
      <c r="B38" s="6" t="s">
        <v>90</v>
      </c>
      <c r="C38" s="7" t="s">
        <v>88</v>
      </c>
      <c r="D38" s="239" t="str">
        <f>IF(('REV Det'!G83+'REV Det'!L83)=0,"Si cumple la regla","No cumple la regla")</f>
        <v>Si cumple la regla</v>
      </c>
    </row>
    <row r="39" spans="1:4" ht="30" x14ac:dyDescent="0.2">
      <c r="A39" s="5" t="s">
        <v>91</v>
      </c>
      <c r="B39" s="6" t="s">
        <v>92</v>
      </c>
      <c r="C39" s="7" t="s">
        <v>93</v>
      </c>
      <c r="D39" s="239" t="str">
        <f>IF((SUM('REV Det'!G84:G99,'REV Det'!L84:L99))=0, "Si cumple la regla","No cumple la regla")</f>
        <v>Si cumple la regla</v>
      </c>
    </row>
    <row r="40" spans="1:4" ht="30" x14ac:dyDescent="0.2">
      <c r="A40" s="5" t="s">
        <v>94</v>
      </c>
      <c r="B40" s="6" t="s">
        <v>95</v>
      </c>
      <c r="C40" s="7" t="s">
        <v>96</v>
      </c>
      <c r="D40" s="239" t="str">
        <f>IF((SUM('REV Det'!G100:G115,'REV Det'!L100:L115))=0, "Si cumple la regla","No cumple la regla")</f>
        <v>Si cumple la regla</v>
      </c>
    </row>
    <row r="41" spans="1:4" ht="40" x14ac:dyDescent="0.2">
      <c r="A41" s="5" t="s">
        <v>97</v>
      </c>
      <c r="B41" s="6" t="s">
        <v>98</v>
      </c>
      <c r="C41" s="7" t="s">
        <v>99</v>
      </c>
      <c r="D41" s="239" t="str">
        <f>IF(('REV Det'!G116+'REV Det'!L116)=0,"Si cumple la regla","No cumple la regla")</f>
        <v>Si cumple la regla</v>
      </c>
    </row>
    <row r="42" spans="1:4" s="239" customFormat="1" ht="20" x14ac:dyDescent="0.2">
      <c r="A42" s="5" t="s">
        <v>295</v>
      </c>
      <c r="B42" s="6" t="s">
        <v>296</v>
      </c>
      <c r="C42" s="7" t="s">
        <v>297</v>
      </c>
      <c r="D42" s="239" t="str">
        <f>+IF('Rev Det P'!I7=0,"Si cumple  la regla", "No cumple la regla")</f>
        <v>Si cumple  la regla</v>
      </c>
    </row>
    <row r="43" spans="1:4" s="239" customFormat="1" ht="30" x14ac:dyDescent="0.2">
      <c r="A43" s="5" t="s">
        <v>298</v>
      </c>
      <c r="B43" s="6" t="s">
        <v>299</v>
      </c>
      <c r="C43" s="7" t="s">
        <v>297</v>
      </c>
      <c r="D43" s="239" t="str">
        <f>+IF('Rev Det P'!I8=0,"Si cumple  la regla", "No cumple la regla")</f>
        <v>Si cumple  la regla</v>
      </c>
    </row>
    <row r="44" spans="1:4" s="239" customFormat="1" ht="30" x14ac:dyDescent="0.2">
      <c r="A44" s="5" t="s">
        <v>300</v>
      </c>
      <c r="B44" s="6" t="s">
        <v>301</v>
      </c>
      <c r="C44" s="7" t="s">
        <v>297</v>
      </c>
      <c r="D44" s="239" t="str">
        <f>+IF('Rev Det P'!I9=0,"Si cumple  la regla", "No cumple la regla")</f>
        <v>Si cumple  la regla</v>
      </c>
    </row>
    <row r="45" spans="1:4" s="239" customFormat="1" ht="20" x14ac:dyDescent="0.2">
      <c r="A45" s="5" t="s">
        <v>302</v>
      </c>
      <c r="B45" s="6" t="s">
        <v>303</v>
      </c>
      <c r="C45" s="7" t="s">
        <v>297</v>
      </c>
      <c r="D45" s="239" t="str">
        <f>+IF('Rev Det P'!I10=0,"Si cumple  la regla", "No cumple la regla")</f>
        <v>Si cumple  la regla</v>
      </c>
    </row>
    <row r="46" spans="1:4" s="239" customFormat="1" ht="20" x14ac:dyDescent="0.2">
      <c r="A46" s="5" t="s">
        <v>304</v>
      </c>
      <c r="B46" s="6" t="s">
        <v>305</v>
      </c>
      <c r="C46" s="7" t="s">
        <v>306</v>
      </c>
      <c r="D46" s="239" t="str">
        <f>IF(AND('Rev Det P'!I12=0, 'Rev Det P'!I17=0, 'Rev Det P'!I22=0, 'Rev Det P'!I27=0), "Si cumple la regla", "No cumple la regla")</f>
        <v>Si cumple la regla</v>
      </c>
    </row>
    <row r="47" spans="1:4" s="239" customFormat="1" ht="30" x14ac:dyDescent="0.2">
      <c r="A47" s="5" t="s">
        <v>307</v>
      </c>
      <c r="B47" s="6" t="s">
        <v>308</v>
      </c>
      <c r="C47" s="7" t="s">
        <v>306</v>
      </c>
      <c r="D47" s="239" t="str">
        <f>IF(AND('Rev Det P'!I13=0, 'Rev Det P'!I18=0, 'Rev Det P'!I23=0, 'Rev Det P'!I28=0), "Si cumple la regla", "No cumple la regla")</f>
        <v>Si cumple la regla</v>
      </c>
    </row>
    <row r="48" spans="1:4" s="239" customFormat="1" ht="30" x14ac:dyDescent="0.2">
      <c r="A48" s="5" t="s">
        <v>309</v>
      </c>
      <c r="B48" s="6" t="s">
        <v>310</v>
      </c>
      <c r="C48" s="7" t="s">
        <v>306</v>
      </c>
      <c r="D48" s="239" t="str">
        <f>IF(AND('Rev Det P'!I14=0, 'Rev Det P'!I19=0, 'Rev Det P'!I24=0, 'Rev Det P'!I29=0), "Si cumple la regla", "No cumple la regla")</f>
        <v>Si cumple la regla</v>
      </c>
    </row>
    <row r="49" spans="1:4" s="239" customFormat="1" ht="20" x14ac:dyDescent="0.2">
      <c r="A49" s="5" t="s">
        <v>311</v>
      </c>
      <c r="B49" s="6" t="s">
        <v>312</v>
      </c>
      <c r="C49" s="7" t="s">
        <v>306</v>
      </c>
      <c r="D49" s="239" t="str">
        <f>IF(AND('Rev Det P'!I15=0, 'Rev Det P'!I20=0, 'Rev Det P'!I25=0, 'Rev Det P'!I30=0), "Si cumple la regla", "No cumple la regla")</f>
        <v>Si cumple la regla</v>
      </c>
    </row>
    <row r="50" spans="1:4" s="239" customFormat="1" ht="30" x14ac:dyDescent="0.2">
      <c r="A50" s="5" t="s">
        <v>313</v>
      </c>
      <c r="B50" s="6" t="s">
        <v>314</v>
      </c>
      <c r="C50" s="7" t="s">
        <v>315</v>
      </c>
      <c r="D50" s="239" t="str">
        <f>IF(AND('Rev Det P'!I32=0, 'Rev Det P'!I33=0, 'Rev Det P'!I34=0), "Si cumple la regla", "No cumple la regla")</f>
        <v>Si cumple la regla</v>
      </c>
    </row>
    <row r="51" spans="1:4" s="239" customFormat="1" ht="30" x14ac:dyDescent="0.2">
      <c r="A51" s="5" t="s">
        <v>316</v>
      </c>
      <c r="B51" s="6" t="s">
        <v>317</v>
      </c>
      <c r="C51" s="7" t="s">
        <v>318</v>
      </c>
      <c r="D51" s="239" t="str">
        <f>IF(AND('Rev Det P'!I36=0, 'Rev Det P'!I37=0), "Si cumple la regla", "No cumple la regla")</f>
        <v>Si cumple la regla</v>
      </c>
    </row>
    <row r="52" spans="1:4" s="239" customFormat="1" ht="40" x14ac:dyDescent="0.2">
      <c r="A52" s="5" t="s">
        <v>319</v>
      </c>
      <c r="B52" s="6" t="s">
        <v>324</v>
      </c>
      <c r="C52" s="7" t="s">
        <v>327</v>
      </c>
      <c r="D52" s="239" t="str">
        <f>+IF(AND('Rev Det P'!I39=0,'Rev Det P'!I44=0,'Rev Det P'!I49=0,'Rev Det P'!I54=0,'Rev Det P'!I59=0),"Si cumple la regla", "No cumple la regla")</f>
        <v>Si cumple la regla</v>
      </c>
    </row>
    <row r="53" spans="1:4" s="239" customFormat="1" ht="60" x14ac:dyDescent="0.2">
      <c r="A53" s="5" t="s">
        <v>320</v>
      </c>
      <c r="B53" s="6" t="s">
        <v>323</v>
      </c>
      <c r="C53" s="7" t="s">
        <v>327</v>
      </c>
      <c r="D53" s="239" t="str">
        <f>+IF(AND('Rev Det P'!I40=0,'Rev Det P'!I45=0,'Rev Det P'!I50=0,'Rev Det P'!I55=0,'Rev Det P'!I60=0),"Si cumple la regla", "No cumple la regla")</f>
        <v>Si cumple la regla</v>
      </c>
    </row>
    <row r="54" spans="1:4" s="239" customFormat="1" ht="40" x14ac:dyDescent="0.2">
      <c r="A54" s="5" t="s">
        <v>321</v>
      </c>
      <c r="B54" s="6" t="s">
        <v>325</v>
      </c>
      <c r="C54" s="7" t="s">
        <v>327</v>
      </c>
      <c r="D54" s="239" t="str">
        <f>+IF(AND('Rev Det P'!I41=0,'Rev Det P'!I46=0,'Rev Det P'!I51=0,'Rev Det P'!I56=0,'Rev Det P'!I61=0),"Si cumple la regla", "No cumple la regla")</f>
        <v>Si cumple la regla</v>
      </c>
    </row>
    <row r="55" spans="1:4" s="239" customFormat="1" ht="30" x14ac:dyDescent="0.2">
      <c r="A55" s="5" t="s">
        <v>322</v>
      </c>
      <c r="B55" s="6" t="s">
        <v>326</v>
      </c>
      <c r="C55" s="7" t="s">
        <v>327</v>
      </c>
      <c r="D55" s="239"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D43" sqref="D43"/>
    </sheetView>
  </sheetViews>
  <sheetFormatPr baseColWidth="10" defaultColWidth="9.36328125" defaultRowHeight="10" x14ac:dyDescent="0.2"/>
  <cols>
    <col min="1" max="1" width="39.54296875" style="96" customWidth="1"/>
    <col min="2" max="5" width="16.1796875" style="97" customWidth="1"/>
    <col min="6" max="16384" width="9.36328125" style="68"/>
  </cols>
  <sheetData>
    <row r="1" spans="1:5" ht="45" customHeight="1" x14ac:dyDescent="0.2">
      <c r="A1" s="503" t="s">
        <v>696</v>
      </c>
      <c r="B1" s="504"/>
      <c r="C1" s="504"/>
      <c r="D1" s="504"/>
      <c r="E1" s="505"/>
    </row>
    <row r="2" spans="1:5" ht="35.15" customHeight="1" x14ac:dyDescent="0.2">
      <c r="A2" s="43" t="s">
        <v>254</v>
      </c>
      <c r="B2" s="80" t="s">
        <v>255</v>
      </c>
      <c r="C2" s="80" t="s">
        <v>256</v>
      </c>
      <c r="D2" s="80" t="s">
        <v>257</v>
      </c>
      <c r="E2" s="80" t="s">
        <v>258</v>
      </c>
    </row>
    <row r="3" spans="1:5" s="87" customFormat="1" ht="11.25" customHeight="1" x14ac:dyDescent="0.25">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0</v>
      </c>
      <c r="E32" s="71">
        <v>0</v>
      </c>
    </row>
    <row r="33" spans="1:5" ht="11.25" customHeight="1" x14ac:dyDescent="0.2">
      <c r="A33" s="94"/>
      <c r="B33" s="38"/>
      <c r="C33" s="38"/>
      <c r="D33" s="38"/>
      <c r="E33" s="38"/>
    </row>
    <row r="34" spans="1:5" ht="11.25" customHeight="1" x14ac:dyDescent="0.2">
      <c r="A34" s="89" t="s">
        <v>272</v>
      </c>
      <c r="B34" s="38"/>
      <c r="C34" s="38"/>
      <c r="D34" s="71">
        <f>D32+D3</f>
        <v>0</v>
      </c>
      <c r="E34" s="71">
        <f>E32+E3</f>
        <v>0</v>
      </c>
    </row>
    <row r="35" spans="1:5" x14ac:dyDescent="0.2">
      <c r="A35" s="66"/>
      <c r="B35" s="77"/>
      <c r="C35" s="77"/>
      <c r="D35" s="95"/>
      <c r="E35" s="95"/>
    </row>
    <row r="37" spans="1:5" ht="24.75" customHeight="1" x14ac:dyDescent="0.2">
      <c r="A37" s="509" t="s">
        <v>157</v>
      </c>
      <c r="B37" s="510"/>
      <c r="C37" s="510"/>
      <c r="D37" s="510"/>
      <c r="E37" s="510"/>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76" zoomScaleNormal="100" workbookViewId="0">
      <selection activeCell="H5" sqref="H5"/>
    </sheetView>
  </sheetViews>
  <sheetFormatPr baseColWidth="10" defaultColWidth="9.36328125" defaultRowHeight="10" x14ac:dyDescent="0.35"/>
  <cols>
    <col min="1" max="1" width="48.54296875" style="312" customWidth="1"/>
    <col min="2" max="2" width="13.90625" style="312" customWidth="1"/>
    <col min="3" max="3" width="15.453125" style="312" customWidth="1"/>
    <col min="4" max="5" width="13.90625" style="312" customWidth="1"/>
    <col min="6" max="6" width="14.6328125" style="312" customWidth="1"/>
    <col min="7" max="7" width="13.90625" style="312" customWidth="1"/>
    <col min="8" max="16384" width="9.36328125" style="312"/>
  </cols>
  <sheetData>
    <row r="1" spans="1:8" s="302" customFormat="1" ht="39.9" customHeight="1" x14ac:dyDescent="0.35">
      <c r="A1" s="513" t="s">
        <v>406</v>
      </c>
      <c r="B1" s="514"/>
      <c r="C1" s="514"/>
      <c r="D1" s="514"/>
      <c r="E1" s="514"/>
      <c r="F1" s="514"/>
      <c r="G1" s="515"/>
    </row>
    <row r="2" spans="1:8" s="302" customFormat="1" ht="10.5" x14ac:dyDescent="0.35">
      <c r="A2" s="303"/>
      <c r="B2" s="514" t="s">
        <v>407</v>
      </c>
      <c r="C2" s="514"/>
      <c r="D2" s="514"/>
      <c r="E2" s="514"/>
      <c r="F2" s="514"/>
      <c r="G2" s="516" t="s">
        <v>408</v>
      </c>
    </row>
    <row r="3" spans="1:8" s="308" customFormat="1" ht="24.9" customHeight="1" x14ac:dyDescent="0.35">
      <c r="A3" s="304" t="s">
        <v>409</v>
      </c>
      <c r="B3" s="305" t="s">
        <v>334</v>
      </c>
      <c r="C3" s="306" t="s">
        <v>410</v>
      </c>
      <c r="D3" s="306" t="s">
        <v>411</v>
      </c>
      <c r="E3" s="306" t="s">
        <v>341</v>
      </c>
      <c r="F3" s="307" t="s">
        <v>344</v>
      </c>
      <c r="G3" s="517"/>
    </row>
    <row r="4" spans="1:8" x14ac:dyDescent="0.35">
      <c r="A4" s="309" t="s">
        <v>104</v>
      </c>
      <c r="B4" s="310">
        <v>0</v>
      </c>
      <c r="C4" s="310">
        <v>0</v>
      </c>
      <c r="D4" s="310">
        <f>B4+C4</f>
        <v>0</v>
      </c>
      <c r="E4" s="310">
        <v>0</v>
      </c>
      <c r="F4" s="310">
        <v>0</v>
      </c>
      <c r="G4" s="310">
        <f>F4-B4</f>
        <v>0</v>
      </c>
      <c r="H4" s="311" t="s">
        <v>412</v>
      </c>
    </row>
    <row r="5" spans="1:8" x14ac:dyDescent="0.35">
      <c r="A5" s="313" t="s">
        <v>105</v>
      </c>
      <c r="B5" s="314">
        <v>0</v>
      </c>
      <c r="C5" s="314">
        <v>0</v>
      </c>
      <c r="D5" s="314">
        <f t="shared" ref="D5:D13" si="0">B5+C5</f>
        <v>0</v>
      </c>
      <c r="E5" s="314">
        <v>0</v>
      </c>
      <c r="F5" s="314">
        <v>0</v>
      </c>
      <c r="G5" s="314">
        <f t="shared" ref="G5:G13" si="1">F5-B5</f>
        <v>0</v>
      </c>
      <c r="H5" s="311" t="s">
        <v>413</v>
      </c>
    </row>
    <row r="6" spans="1:8" ht="10" customHeight="1" x14ac:dyDescent="0.35">
      <c r="A6" s="309" t="s">
        <v>106</v>
      </c>
      <c r="B6" s="314">
        <v>0</v>
      </c>
      <c r="C6" s="314">
        <v>0</v>
      </c>
      <c r="D6" s="314">
        <f t="shared" si="0"/>
        <v>0</v>
      </c>
      <c r="E6" s="314">
        <v>0</v>
      </c>
      <c r="F6" s="314">
        <v>0</v>
      </c>
      <c r="G6" s="314">
        <f t="shared" si="1"/>
        <v>0</v>
      </c>
      <c r="H6" s="311" t="s">
        <v>414</v>
      </c>
    </row>
    <row r="7" spans="1:8" ht="10" customHeight="1" x14ac:dyDescent="0.35">
      <c r="A7" s="309" t="s">
        <v>107</v>
      </c>
      <c r="B7" s="314">
        <v>0</v>
      </c>
      <c r="C7" s="314">
        <v>0</v>
      </c>
      <c r="D7" s="314">
        <f t="shared" si="0"/>
        <v>0</v>
      </c>
      <c r="E7" s="314">
        <v>0</v>
      </c>
      <c r="F7" s="314">
        <v>0</v>
      </c>
      <c r="G7" s="314">
        <f t="shared" si="1"/>
        <v>0</v>
      </c>
      <c r="H7" s="311" t="s">
        <v>415</v>
      </c>
    </row>
    <row r="8" spans="1:8" ht="10" customHeight="1" x14ac:dyDescent="0.35">
      <c r="A8" s="309" t="s">
        <v>108</v>
      </c>
      <c r="B8" s="314">
        <v>0</v>
      </c>
      <c r="C8" s="314">
        <v>0</v>
      </c>
      <c r="D8" s="314">
        <f t="shared" si="0"/>
        <v>0</v>
      </c>
      <c r="E8" s="314">
        <v>0</v>
      </c>
      <c r="F8" s="314">
        <v>0</v>
      </c>
      <c r="G8" s="314">
        <f t="shared" si="1"/>
        <v>0</v>
      </c>
      <c r="H8" s="311" t="s">
        <v>416</v>
      </c>
    </row>
    <row r="9" spans="1:8" ht="10" customHeight="1" x14ac:dyDescent="0.35">
      <c r="A9" s="313" t="s">
        <v>109</v>
      </c>
      <c r="B9" s="314">
        <v>0</v>
      </c>
      <c r="C9" s="314">
        <v>0</v>
      </c>
      <c r="D9" s="314">
        <f t="shared" si="0"/>
        <v>0</v>
      </c>
      <c r="E9" s="314">
        <v>0</v>
      </c>
      <c r="F9" s="314">
        <v>0</v>
      </c>
      <c r="G9" s="314">
        <f t="shared" si="1"/>
        <v>0</v>
      </c>
      <c r="H9" s="311" t="s">
        <v>417</v>
      </c>
    </row>
    <row r="10" spans="1:8" x14ac:dyDescent="0.35">
      <c r="A10" s="309" t="s">
        <v>418</v>
      </c>
      <c r="B10" s="314">
        <v>0</v>
      </c>
      <c r="C10" s="314">
        <v>0</v>
      </c>
      <c r="D10" s="314">
        <f t="shared" si="0"/>
        <v>0</v>
      </c>
      <c r="E10" s="314">
        <v>0</v>
      </c>
      <c r="F10" s="314">
        <v>0</v>
      </c>
      <c r="G10" s="314">
        <f t="shared" si="1"/>
        <v>0</v>
      </c>
      <c r="H10" s="311" t="s">
        <v>419</v>
      </c>
    </row>
    <row r="11" spans="1:8" ht="19" customHeight="1" x14ac:dyDescent="0.35">
      <c r="A11" s="315" t="s">
        <v>112</v>
      </c>
      <c r="B11" s="314">
        <v>0</v>
      </c>
      <c r="C11" s="314">
        <v>0</v>
      </c>
      <c r="D11" s="314">
        <f t="shared" si="0"/>
        <v>0</v>
      </c>
      <c r="E11" s="314">
        <v>0</v>
      </c>
      <c r="F11" s="314">
        <v>0</v>
      </c>
      <c r="G11" s="314">
        <f t="shared" si="1"/>
        <v>0</v>
      </c>
      <c r="H11" s="311" t="s">
        <v>420</v>
      </c>
    </row>
    <row r="12" spans="1:8" ht="43.5" customHeight="1" x14ac:dyDescent="0.35">
      <c r="A12" s="309" t="s">
        <v>113</v>
      </c>
      <c r="B12" s="314">
        <v>0</v>
      </c>
      <c r="C12" s="314">
        <v>0</v>
      </c>
      <c r="D12" s="314">
        <f t="shared" si="0"/>
        <v>0</v>
      </c>
      <c r="E12" s="314">
        <v>0</v>
      </c>
      <c r="F12" s="314">
        <v>0</v>
      </c>
      <c r="G12" s="314">
        <f t="shared" si="1"/>
        <v>0</v>
      </c>
      <c r="H12" s="311" t="s">
        <v>421</v>
      </c>
    </row>
    <row r="13" spans="1:8" ht="20" customHeight="1" x14ac:dyDescent="0.35">
      <c r="A13" s="309" t="s">
        <v>422</v>
      </c>
      <c r="B13" s="314">
        <v>0</v>
      </c>
      <c r="C13" s="314">
        <v>0</v>
      </c>
      <c r="D13" s="314">
        <f t="shared" si="0"/>
        <v>0</v>
      </c>
      <c r="E13" s="314">
        <v>0</v>
      </c>
      <c r="F13" s="314">
        <v>0</v>
      </c>
      <c r="G13" s="314">
        <f t="shared" si="1"/>
        <v>0</v>
      </c>
      <c r="H13" s="311" t="s">
        <v>423</v>
      </c>
    </row>
    <row r="14" spans="1:8" ht="21" customHeight="1" x14ac:dyDescent="0.35">
      <c r="B14" s="316"/>
      <c r="C14" s="316"/>
      <c r="D14" s="316"/>
      <c r="E14" s="316"/>
      <c r="F14" s="316"/>
      <c r="G14" s="316"/>
      <c r="H14" s="311" t="s">
        <v>424</v>
      </c>
    </row>
    <row r="15" spans="1:8" ht="14" customHeight="1" x14ac:dyDescent="0.35">
      <c r="A15" s="317" t="s">
        <v>219</v>
      </c>
      <c r="B15" s="318">
        <f>SUM(B4:B13)</f>
        <v>0</v>
      </c>
      <c r="C15" s="318">
        <f>SUM(C4:C13)</f>
        <v>0</v>
      </c>
      <c r="D15" s="318">
        <f t="shared" ref="D15:G15" si="2">SUM(D4:D13)</f>
        <v>0</v>
      </c>
      <c r="E15" s="318">
        <f t="shared" si="2"/>
        <v>0</v>
      </c>
      <c r="F15" s="319">
        <f t="shared" si="2"/>
        <v>0</v>
      </c>
      <c r="G15" s="320">
        <f t="shared" si="2"/>
        <v>0</v>
      </c>
      <c r="H15" s="311" t="s">
        <v>424</v>
      </c>
    </row>
    <row r="16" spans="1:8" ht="10.5" customHeight="1" x14ac:dyDescent="0.35">
      <c r="A16" s="321"/>
      <c r="B16" s="322"/>
      <c r="C16" s="322"/>
      <c r="D16" s="323"/>
      <c r="E16" s="324" t="s">
        <v>425</v>
      </c>
      <c r="F16" s="325"/>
      <c r="G16" s="326"/>
      <c r="H16" s="311" t="s">
        <v>424</v>
      </c>
    </row>
    <row r="17" spans="1:8" ht="10.5" x14ac:dyDescent="0.35">
      <c r="A17" s="327"/>
      <c r="B17" s="514" t="s">
        <v>407</v>
      </c>
      <c r="C17" s="514"/>
      <c r="D17" s="514"/>
      <c r="E17" s="514"/>
      <c r="F17" s="514"/>
      <c r="G17" s="516" t="s">
        <v>408</v>
      </c>
      <c r="H17" s="311" t="s">
        <v>424</v>
      </c>
    </row>
    <row r="18" spans="1:8" ht="10.25" customHeight="1" x14ac:dyDescent="0.35">
      <c r="A18" s="328" t="s">
        <v>409</v>
      </c>
      <c r="B18" s="305" t="s">
        <v>334</v>
      </c>
      <c r="C18" s="306" t="s">
        <v>410</v>
      </c>
      <c r="D18" s="306" t="s">
        <v>411</v>
      </c>
      <c r="E18" s="306" t="s">
        <v>341</v>
      </c>
      <c r="F18" s="307" t="s">
        <v>344</v>
      </c>
      <c r="G18" s="517"/>
      <c r="H18" s="311" t="s">
        <v>424</v>
      </c>
    </row>
    <row r="19" spans="1:8" ht="10.5" x14ac:dyDescent="0.35">
      <c r="A19" s="329" t="s">
        <v>426</v>
      </c>
      <c r="B19" s="330">
        <f t="shared" ref="B19:G19" si="3">SUM(B20+B21+B22+B23+B24+B25+B26+B27)</f>
        <v>0</v>
      </c>
      <c r="C19" s="330">
        <f t="shared" si="3"/>
        <v>0</v>
      </c>
      <c r="D19" s="330">
        <f t="shared" si="3"/>
        <v>0</v>
      </c>
      <c r="E19" s="330">
        <f t="shared" si="3"/>
        <v>0</v>
      </c>
      <c r="F19" s="330">
        <f t="shared" si="3"/>
        <v>0</v>
      </c>
      <c r="G19" s="330">
        <f t="shared" si="3"/>
        <v>0</v>
      </c>
      <c r="H19" s="311" t="s">
        <v>424</v>
      </c>
    </row>
    <row r="20" spans="1:8" x14ac:dyDescent="0.35">
      <c r="A20" s="331" t="s">
        <v>104</v>
      </c>
      <c r="B20" s="332">
        <v>0</v>
      </c>
      <c r="C20" s="332">
        <v>0</v>
      </c>
      <c r="D20" s="332">
        <f t="shared" ref="D20:D27" si="4">B20+C20</f>
        <v>0</v>
      </c>
      <c r="E20" s="332">
        <v>0</v>
      </c>
      <c r="F20" s="332">
        <v>0</v>
      </c>
      <c r="G20" s="332">
        <f t="shared" ref="G20:G27" si="5">F20-B20</f>
        <v>0</v>
      </c>
      <c r="H20" s="311" t="s">
        <v>412</v>
      </c>
    </row>
    <row r="21" spans="1:8" x14ac:dyDescent="0.35">
      <c r="A21" s="331" t="s">
        <v>105</v>
      </c>
      <c r="B21" s="332">
        <v>0</v>
      </c>
      <c r="C21" s="332">
        <v>0</v>
      </c>
      <c r="D21" s="332">
        <f t="shared" si="4"/>
        <v>0</v>
      </c>
      <c r="E21" s="332">
        <v>0</v>
      </c>
      <c r="F21" s="332">
        <v>0</v>
      </c>
      <c r="G21" s="332">
        <f t="shared" si="5"/>
        <v>0</v>
      </c>
      <c r="H21" s="311" t="s">
        <v>413</v>
      </c>
    </row>
    <row r="22" spans="1:8" ht="14" customHeight="1" x14ac:dyDescent="0.35">
      <c r="A22" s="331" t="s">
        <v>106</v>
      </c>
      <c r="B22" s="332">
        <v>0</v>
      </c>
      <c r="C22" s="332">
        <v>0</v>
      </c>
      <c r="D22" s="332">
        <f t="shared" si="4"/>
        <v>0</v>
      </c>
      <c r="E22" s="332">
        <v>0</v>
      </c>
      <c r="F22" s="332">
        <v>0</v>
      </c>
      <c r="G22" s="332">
        <f t="shared" si="5"/>
        <v>0</v>
      </c>
      <c r="H22" s="311" t="s">
        <v>414</v>
      </c>
    </row>
    <row r="23" spans="1:8" ht="10" customHeight="1" x14ac:dyDescent="0.35">
      <c r="A23" s="331" t="s">
        <v>107</v>
      </c>
      <c r="B23" s="332">
        <v>0</v>
      </c>
      <c r="C23" s="332">
        <v>0</v>
      </c>
      <c r="D23" s="332">
        <f t="shared" si="4"/>
        <v>0</v>
      </c>
      <c r="E23" s="332">
        <v>0</v>
      </c>
      <c r="F23" s="332">
        <v>0</v>
      </c>
      <c r="G23" s="332">
        <f t="shared" si="5"/>
        <v>0</v>
      </c>
      <c r="H23" s="311" t="s">
        <v>415</v>
      </c>
    </row>
    <row r="24" spans="1:8" ht="10" customHeight="1" x14ac:dyDescent="0.35">
      <c r="A24" s="331" t="s">
        <v>427</v>
      </c>
      <c r="B24" s="332">
        <v>0</v>
      </c>
      <c r="C24" s="332">
        <v>0</v>
      </c>
      <c r="D24" s="332">
        <f t="shared" si="4"/>
        <v>0</v>
      </c>
      <c r="E24" s="332">
        <v>0</v>
      </c>
      <c r="F24" s="332">
        <v>0</v>
      </c>
      <c r="G24" s="332">
        <f t="shared" si="5"/>
        <v>0</v>
      </c>
      <c r="H24" s="311" t="s">
        <v>416</v>
      </c>
    </row>
    <row r="25" spans="1:8" ht="12" x14ac:dyDescent="0.35">
      <c r="A25" s="331" t="s">
        <v>428</v>
      </c>
      <c r="B25" s="332">
        <v>0</v>
      </c>
      <c r="C25" s="332">
        <v>0</v>
      </c>
      <c r="D25" s="332">
        <f t="shared" si="4"/>
        <v>0</v>
      </c>
      <c r="E25" s="332">
        <v>0</v>
      </c>
      <c r="F25" s="332">
        <v>0</v>
      </c>
      <c r="G25" s="332">
        <f t="shared" si="5"/>
        <v>0</v>
      </c>
      <c r="H25" s="311" t="s">
        <v>417</v>
      </c>
    </row>
    <row r="26" spans="1:8" ht="12" customHeight="1" x14ac:dyDescent="0.35">
      <c r="A26" s="331" t="s">
        <v>112</v>
      </c>
      <c r="B26" s="332">
        <v>0</v>
      </c>
      <c r="C26" s="332">
        <v>0</v>
      </c>
      <c r="D26" s="332">
        <f t="shared" si="4"/>
        <v>0</v>
      </c>
      <c r="E26" s="332">
        <v>0</v>
      </c>
      <c r="F26" s="332">
        <v>0</v>
      </c>
      <c r="G26" s="332">
        <f t="shared" si="5"/>
        <v>0</v>
      </c>
      <c r="H26" s="311" t="s">
        <v>420</v>
      </c>
    </row>
    <row r="27" spans="1:8" ht="28" customHeight="1" x14ac:dyDescent="0.35">
      <c r="A27" s="331" t="s">
        <v>113</v>
      </c>
      <c r="B27" s="332">
        <v>0</v>
      </c>
      <c r="C27" s="332">
        <v>0</v>
      </c>
      <c r="D27" s="332">
        <f t="shared" si="4"/>
        <v>0</v>
      </c>
      <c r="E27" s="332">
        <v>0</v>
      </c>
      <c r="F27" s="332">
        <v>0</v>
      </c>
      <c r="G27" s="332">
        <f t="shared" si="5"/>
        <v>0</v>
      </c>
      <c r="H27" s="311" t="s">
        <v>421</v>
      </c>
    </row>
    <row r="28" spans="1:8" ht="21" customHeight="1" x14ac:dyDescent="0.35">
      <c r="A28" s="333"/>
      <c r="B28" s="332"/>
      <c r="C28" s="332"/>
      <c r="D28" s="332"/>
      <c r="E28" s="332"/>
      <c r="F28" s="332"/>
      <c r="G28" s="332"/>
      <c r="H28" s="311" t="s">
        <v>424</v>
      </c>
    </row>
    <row r="29" spans="1:8" ht="20" customHeight="1" x14ac:dyDescent="0.35">
      <c r="A29" s="334" t="s">
        <v>429</v>
      </c>
      <c r="B29" s="335">
        <f t="shared" ref="B29:G29" si="6">SUM(B30:B33)</f>
        <v>0</v>
      </c>
      <c r="C29" s="335">
        <f t="shared" si="6"/>
        <v>0</v>
      </c>
      <c r="D29" s="335">
        <f t="shared" si="6"/>
        <v>0</v>
      </c>
      <c r="E29" s="335">
        <f t="shared" si="6"/>
        <v>0</v>
      </c>
      <c r="F29" s="335">
        <f t="shared" si="6"/>
        <v>0</v>
      </c>
      <c r="G29" s="335">
        <f t="shared" si="6"/>
        <v>0</v>
      </c>
      <c r="H29" s="311" t="s">
        <v>424</v>
      </c>
    </row>
    <row r="30" spans="1:8" ht="10" customHeight="1" x14ac:dyDescent="0.35">
      <c r="A30" s="331" t="s">
        <v>105</v>
      </c>
      <c r="B30" s="332">
        <v>0</v>
      </c>
      <c r="C30" s="332">
        <v>0</v>
      </c>
      <c r="D30" s="332">
        <f>B30+C30</f>
        <v>0</v>
      </c>
      <c r="E30" s="332">
        <v>0</v>
      </c>
      <c r="F30" s="332">
        <v>0</v>
      </c>
      <c r="G30" s="332">
        <f>F30-B30</f>
        <v>0</v>
      </c>
      <c r="H30" s="311" t="s">
        <v>413</v>
      </c>
    </row>
    <row r="31" spans="1:8" ht="41.25" customHeight="1" x14ac:dyDescent="0.35">
      <c r="A31" s="331" t="s">
        <v>108</v>
      </c>
      <c r="B31" s="332">
        <v>0</v>
      </c>
      <c r="C31" s="332">
        <v>0</v>
      </c>
      <c r="D31" s="332">
        <f>B31+C31</f>
        <v>0</v>
      </c>
      <c r="E31" s="332">
        <v>0</v>
      </c>
      <c r="F31" s="332">
        <v>0</v>
      </c>
      <c r="G31" s="332">
        <f t="shared" ref="G31:G33" si="7">F31-B31</f>
        <v>0</v>
      </c>
      <c r="H31" s="311" t="s">
        <v>416</v>
      </c>
    </row>
    <row r="32" spans="1:8" ht="10" customHeight="1" x14ac:dyDescent="0.35">
      <c r="A32" s="331" t="s">
        <v>430</v>
      </c>
      <c r="B32" s="332">
        <v>0</v>
      </c>
      <c r="C32" s="332">
        <v>0</v>
      </c>
      <c r="D32" s="332">
        <f>B32+C32</f>
        <v>0</v>
      </c>
      <c r="E32" s="332">
        <v>0</v>
      </c>
      <c r="F32" s="332">
        <v>0</v>
      </c>
      <c r="G32" s="332">
        <f t="shared" si="7"/>
        <v>0</v>
      </c>
      <c r="H32" s="311" t="s">
        <v>419</v>
      </c>
    </row>
    <row r="33" spans="1:8" ht="21.5" customHeight="1" x14ac:dyDescent="0.35">
      <c r="A33" s="331" t="s">
        <v>113</v>
      </c>
      <c r="B33" s="332">
        <v>0</v>
      </c>
      <c r="C33" s="332">
        <v>0</v>
      </c>
      <c r="D33" s="332">
        <f>B33+C33</f>
        <v>0</v>
      </c>
      <c r="E33" s="332">
        <v>0</v>
      </c>
      <c r="F33" s="332">
        <v>0</v>
      </c>
      <c r="G33" s="332">
        <f t="shared" si="7"/>
        <v>0</v>
      </c>
      <c r="H33" s="311" t="s">
        <v>421</v>
      </c>
    </row>
    <row r="34" spans="1:8" ht="21" customHeight="1" x14ac:dyDescent="0.35">
      <c r="A34" s="333"/>
      <c r="B34" s="332"/>
      <c r="C34" s="332"/>
      <c r="D34" s="332"/>
      <c r="E34" s="332"/>
      <c r="F34" s="332"/>
      <c r="G34" s="332"/>
      <c r="H34" s="311" t="s">
        <v>424</v>
      </c>
    </row>
    <row r="35" spans="1:8" ht="20" customHeight="1" x14ac:dyDescent="0.35">
      <c r="A35" s="329" t="s">
        <v>422</v>
      </c>
      <c r="B35" s="335">
        <f t="shared" ref="B35:G35" si="8">SUM(B36)</f>
        <v>0</v>
      </c>
      <c r="C35" s="335">
        <f t="shared" si="8"/>
        <v>0</v>
      </c>
      <c r="D35" s="335">
        <f t="shared" si="8"/>
        <v>0</v>
      </c>
      <c r="E35" s="335">
        <f t="shared" si="8"/>
        <v>0</v>
      </c>
      <c r="F35" s="335">
        <f t="shared" si="8"/>
        <v>0</v>
      </c>
      <c r="G35" s="335">
        <f t="shared" si="8"/>
        <v>0</v>
      </c>
      <c r="H35" s="311" t="s">
        <v>424</v>
      </c>
    </row>
    <row r="36" spans="1:8" ht="10" customHeight="1" x14ac:dyDescent="0.35">
      <c r="A36" s="331" t="s">
        <v>422</v>
      </c>
      <c r="B36" s="332">
        <v>0</v>
      </c>
      <c r="C36" s="332">
        <v>0</v>
      </c>
      <c r="D36" s="332">
        <f>B36+C36</f>
        <v>0</v>
      </c>
      <c r="E36" s="332">
        <v>0</v>
      </c>
      <c r="F36" s="332">
        <v>0</v>
      </c>
      <c r="G36" s="332">
        <f>F36-B36</f>
        <v>0</v>
      </c>
      <c r="H36" s="311" t="s">
        <v>423</v>
      </c>
    </row>
    <row r="37" spans="1:8" ht="10.5" customHeight="1" x14ac:dyDescent="0.35">
      <c r="A37" s="331"/>
      <c r="B37" s="332"/>
      <c r="C37" s="332"/>
      <c r="D37" s="332"/>
      <c r="E37" s="332"/>
      <c r="F37" s="332"/>
      <c r="G37" s="332"/>
      <c r="H37" s="311"/>
    </row>
    <row r="38" spans="1:8" ht="10" customHeight="1" x14ac:dyDescent="0.35">
      <c r="A38" s="336" t="s">
        <v>219</v>
      </c>
      <c r="B38" s="318">
        <f>SUM(B35+B29+B19)</f>
        <v>0</v>
      </c>
      <c r="C38" s="318">
        <f t="shared" ref="C38:G38" si="9">SUM(C35+C29+C19)</f>
        <v>0</v>
      </c>
      <c r="D38" s="318">
        <f t="shared" si="9"/>
        <v>0</v>
      </c>
      <c r="E38" s="318">
        <f t="shared" si="9"/>
        <v>0</v>
      </c>
      <c r="F38" s="318">
        <f t="shared" si="9"/>
        <v>0</v>
      </c>
      <c r="G38" s="320">
        <f t="shared" si="9"/>
        <v>0</v>
      </c>
      <c r="H38" s="311" t="s">
        <v>424</v>
      </c>
    </row>
    <row r="39" spans="1:8" ht="10.5" x14ac:dyDescent="0.35">
      <c r="A39" s="321"/>
      <c r="B39" s="322"/>
      <c r="C39" s="322"/>
      <c r="D39" s="322"/>
      <c r="E39" s="324" t="s">
        <v>431</v>
      </c>
      <c r="F39" s="337"/>
      <c r="G39" s="326"/>
      <c r="H39" s="311" t="s">
        <v>424</v>
      </c>
    </row>
    <row r="40" spans="1:8" ht="11" customHeight="1" x14ac:dyDescent="0.35">
      <c r="A40" t="s">
        <v>432</v>
      </c>
    </row>
    <row r="41" spans="1:8" ht="14.5" customHeight="1" x14ac:dyDescent="0.35">
      <c r="A41" s="338" t="s">
        <v>433</v>
      </c>
    </row>
    <row r="42" spans="1:8" ht="14.5" x14ac:dyDescent="0.35">
      <c r="A42" s="338" t="s">
        <v>434</v>
      </c>
    </row>
    <row r="43" spans="1:8" ht="14.5" x14ac:dyDescent="0.35">
      <c r="A43" s="512" t="s">
        <v>435</v>
      </c>
      <c r="B43" s="512"/>
      <c r="C43" s="512"/>
      <c r="D43" s="512"/>
      <c r="E43" s="512"/>
      <c r="F43" s="512"/>
      <c r="G43" s="512"/>
    </row>
    <row r="45" spans="1:8" ht="45.5" customHeight="1" x14ac:dyDescent="0.3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showGridLines="0" zoomScale="71" workbookViewId="0">
      <selection activeCell="J15" sqref="J15"/>
    </sheetView>
  </sheetViews>
  <sheetFormatPr baseColWidth="10" defaultColWidth="9.36328125" defaultRowHeight="14.5" x14ac:dyDescent="0.35"/>
  <cols>
    <col min="1" max="1" width="62.54296875" style="339" customWidth="1"/>
    <col min="2" max="7" width="14.1796875" style="339" customWidth="1"/>
    <col min="8" max="16384" width="9.36328125" style="339"/>
  </cols>
  <sheetData>
    <row r="1" spans="1:7" ht="57" customHeight="1" x14ac:dyDescent="0.35">
      <c r="A1" s="520" t="s">
        <v>436</v>
      </c>
      <c r="B1" s="521"/>
      <c r="C1" s="521"/>
      <c r="D1" s="521"/>
      <c r="E1" s="521"/>
      <c r="F1" s="521"/>
      <c r="G1" s="522"/>
    </row>
    <row r="2" spans="1:7" x14ac:dyDescent="0.35">
      <c r="A2" s="340"/>
      <c r="B2" s="341"/>
      <c r="C2" s="342"/>
      <c r="D2" s="343" t="s">
        <v>437</v>
      </c>
      <c r="E2" s="342"/>
      <c r="F2" s="344"/>
      <c r="G2" s="518" t="s">
        <v>438</v>
      </c>
    </row>
    <row r="3" spans="1:7" ht="24.9" customHeight="1" x14ac:dyDescent="0.35">
      <c r="A3" s="345" t="s">
        <v>100</v>
      </c>
      <c r="B3" s="346" t="s">
        <v>348</v>
      </c>
      <c r="C3" s="346" t="s">
        <v>439</v>
      </c>
      <c r="D3" s="346" t="s">
        <v>411</v>
      </c>
      <c r="E3" s="346" t="s">
        <v>341</v>
      </c>
      <c r="F3" s="346" t="s">
        <v>354</v>
      </c>
      <c r="G3" s="519"/>
    </row>
    <row r="4" spans="1:7" x14ac:dyDescent="0.35">
      <c r="A4" s="347"/>
      <c r="B4" s="348"/>
      <c r="C4" s="348"/>
      <c r="D4" s="348"/>
      <c r="E4" s="348"/>
      <c r="F4" s="348"/>
      <c r="G4" s="348"/>
    </row>
    <row r="5" spans="1:7" x14ac:dyDescent="0.35">
      <c r="A5" s="349" t="s">
        <v>440</v>
      </c>
      <c r="B5" s="350">
        <v>0</v>
      </c>
      <c r="C5" s="350">
        <v>0</v>
      </c>
      <c r="D5" s="350">
        <f>B5+C5</f>
        <v>0</v>
      </c>
      <c r="E5" s="350">
        <v>0</v>
      </c>
      <c r="F5" s="350">
        <v>0</v>
      </c>
      <c r="G5" s="350">
        <f>D5-E5</f>
        <v>0</v>
      </c>
    </row>
    <row r="6" spans="1:7" x14ac:dyDescent="0.35">
      <c r="A6" s="349" t="s">
        <v>441</v>
      </c>
      <c r="B6" s="350">
        <v>0</v>
      </c>
      <c r="C6" s="350">
        <v>0</v>
      </c>
      <c r="D6" s="350">
        <f t="shared" ref="D6:D12" si="0">B6+C6</f>
        <v>0</v>
      </c>
      <c r="E6" s="350">
        <v>0</v>
      </c>
      <c r="F6" s="350">
        <v>0</v>
      </c>
      <c r="G6" s="350">
        <f t="shared" ref="G6:G12" si="1">D6-E6</f>
        <v>0</v>
      </c>
    </row>
    <row r="7" spans="1:7" x14ac:dyDescent="0.35">
      <c r="A7" s="349" t="s">
        <v>442</v>
      </c>
      <c r="B7" s="350">
        <v>0</v>
      </c>
      <c r="C7" s="350">
        <v>0</v>
      </c>
      <c r="D7" s="350">
        <f t="shared" si="0"/>
        <v>0</v>
      </c>
      <c r="E7" s="350">
        <v>0</v>
      </c>
      <c r="F7" s="350">
        <v>0</v>
      </c>
      <c r="G7" s="350">
        <f t="shared" si="1"/>
        <v>0</v>
      </c>
    </row>
    <row r="8" spans="1:7" x14ac:dyDescent="0.35">
      <c r="A8" s="349" t="s">
        <v>443</v>
      </c>
      <c r="B8" s="350">
        <v>0</v>
      </c>
      <c r="C8" s="350">
        <v>0</v>
      </c>
      <c r="D8" s="350">
        <f t="shared" si="0"/>
        <v>0</v>
      </c>
      <c r="E8" s="350">
        <v>0</v>
      </c>
      <c r="F8" s="350">
        <v>0</v>
      </c>
      <c r="G8" s="350">
        <f t="shared" si="1"/>
        <v>0</v>
      </c>
    </row>
    <row r="9" spans="1:7" x14ac:dyDescent="0.35">
      <c r="A9" s="349"/>
      <c r="B9" s="350">
        <v>0</v>
      </c>
      <c r="C9" s="350">
        <v>0</v>
      </c>
      <c r="D9" s="350">
        <f t="shared" si="0"/>
        <v>0</v>
      </c>
      <c r="E9" s="350">
        <v>0</v>
      </c>
      <c r="F9" s="350">
        <v>0</v>
      </c>
      <c r="G9" s="350">
        <f t="shared" si="1"/>
        <v>0</v>
      </c>
    </row>
    <row r="10" spans="1:7" x14ac:dyDescent="0.35">
      <c r="A10" s="349"/>
      <c r="B10" s="350">
        <v>0</v>
      </c>
      <c r="C10" s="350">
        <v>0</v>
      </c>
      <c r="D10" s="350">
        <f t="shared" si="0"/>
        <v>0</v>
      </c>
      <c r="E10" s="350">
        <v>0</v>
      </c>
      <c r="F10" s="350">
        <v>0</v>
      </c>
      <c r="G10" s="350">
        <f t="shared" si="1"/>
        <v>0</v>
      </c>
    </row>
    <row r="11" spans="1:7" x14ac:dyDescent="0.35">
      <c r="A11" s="349"/>
      <c r="B11" s="350">
        <v>0</v>
      </c>
      <c r="C11" s="350">
        <v>0</v>
      </c>
      <c r="D11" s="350">
        <f t="shared" si="0"/>
        <v>0</v>
      </c>
      <c r="E11" s="350">
        <v>0</v>
      </c>
      <c r="F11" s="350">
        <v>0</v>
      </c>
      <c r="G11" s="350">
        <f t="shared" si="1"/>
        <v>0</v>
      </c>
    </row>
    <row r="12" spans="1:7" x14ac:dyDescent="0.35">
      <c r="A12" s="349"/>
      <c r="B12" s="350">
        <v>0</v>
      </c>
      <c r="C12" s="350">
        <v>0</v>
      </c>
      <c r="D12" s="350">
        <f t="shared" si="0"/>
        <v>0</v>
      </c>
      <c r="E12" s="350">
        <v>0</v>
      </c>
      <c r="F12" s="350">
        <v>0</v>
      </c>
      <c r="G12" s="350">
        <f t="shared" si="1"/>
        <v>0</v>
      </c>
    </row>
    <row r="13" spans="1:7" x14ac:dyDescent="0.35">
      <c r="A13" s="351" t="s">
        <v>444</v>
      </c>
      <c r="B13" s="352">
        <f t="shared" ref="B13:C13" si="2">SUM(B5:B12)</f>
        <v>0</v>
      </c>
      <c r="C13" s="352">
        <f t="shared" si="2"/>
        <v>0</v>
      </c>
      <c r="D13" s="352">
        <f>SUM(D5:D12)</f>
        <v>0</v>
      </c>
      <c r="E13" s="352">
        <f t="shared" ref="E13:G13" si="3">SUM(E5:E12)</f>
        <v>0</v>
      </c>
      <c r="F13" s="352">
        <f t="shared" si="3"/>
        <v>0</v>
      </c>
      <c r="G13" s="352">
        <f t="shared" si="3"/>
        <v>0</v>
      </c>
    </row>
    <row r="16" spans="1:7" ht="55.25" customHeight="1" x14ac:dyDescent="0.35">
      <c r="A16" s="520" t="s">
        <v>445</v>
      </c>
      <c r="B16" s="521"/>
      <c r="C16" s="521"/>
      <c r="D16" s="521"/>
      <c r="E16" s="521"/>
      <c r="F16" s="521"/>
      <c r="G16" s="522"/>
    </row>
    <row r="17" spans="1:7" x14ac:dyDescent="0.35">
      <c r="A17" s="340"/>
      <c r="B17" s="341"/>
      <c r="C17" s="342"/>
      <c r="D17" s="343" t="s">
        <v>437</v>
      </c>
      <c r="E17" s="342"/>
      <c r="F17" s="344"/>
      <c r="G17" s="518" t="s">
        <v>438</v>
      </c>
    </row>
    <row r="18" spans="1:7" ht="21" x14ac:dyDescent="0.35">
      <c r="A18" s="345" t="s">
        <v>100</v>
      </c>
      <c r="B18" s="346" t="s">
        <v>348</v>
      </c>
      <c r="C18" s="346" t="s">
        <v>439</v>
      </c>
      <c r="D18" s="346" t="s">
        <v>411</v>
      </c>
      <c r="E18" s="346" t="s">
        <v>341</v>
      </c>
      <c r="F18" s="346" t="s">
        <v>354</v>
      </c>
      <c r="G18" s="519"/>
    </row>
    <row r="19" spans="1:7" x14ac:dyDescent="0.35">
      <c r="A19" s="353"/>
      <c r="B19" s="354"/>
      <c r="C19" s="354"/>
      <c r="D19" s="354"/>
      <c r="E19" s="354"/>
      <c r="F19" s="354"/>
      <c r="G19" s="354"/>
    </row>
    <row r="20" spans="1:7" x14ac:dyDescent="0.35">
      <c r="A20" s="355" t="s">
        <v>446</v>
      </c>
      <c r="B20" s="350">
        <v>0</v>
      </c>
      <c r="C20" s="350">
        <v>0</v>
      </c>
      <c r="D20" s="350">
        <f>B20+C20</f>
        <v>0</v>
      </c>
      <c r="E20" s="350">
        <v>0</v>
      </c>
      <c r="F20" s="350">
        <v>0</v>
      </c>
      <c r="G20" s="350">
        <f>D20-E20</f>
        <v>0</v>
      </c>
    </row>
    <row r="21" spans="1:7" x14ac:dyDescent="0.35">
      <c r="A21" s="355" t="s">
        <v>447</v>
      </c>
      <c r="B21" s="350">
        <v>0</v>
      </c>
      <c r="C21" s="350">
        <v>0</v>
      </c>
      <c r="D21" s="350">
        <f t="shared" ref="D21:D23" si="4">B21+C21</f>
        <v>0</v>
      </c>
      <c r="E21" s="350">
        <v>0</v>
      </c>
      <c r="F21" s="350">
        <v>0</v>
      </c>
      <c r="G21" s="350">
        <f t="shared" ref="G21:G23" si="5">D21-E21</f>
        <v>0</v>
      </c>
    </row>
    <row r="22" spans="1:7" x14ac:dyDescent="0.35">
      <c r="A22" s="355" t="s">
        <v>448</v>
      </c>
      <c r="B22" s="350">
        <v>0</v>
      </c>
      <c r="C22" s="350">
        <v>0</v>
      </c>
      <c r="D22" s="350">
        <f t="shared" si="4"/>
        <v>0</v>
      </c>
      <c r="E22" s="350">
        <v>0</v>
      </c>
      <c r="F22" s="350">
        <v>0</v>
      </c>
      <c r="G22" s="350">
        <f t="shared" si="5"/>
        <v>0</v>
      </c>
    </row>
    <row r="23" spans="1:7" x14ac:dyDescent="0.35">
      <c r="A23" s="355" t="s">
        <v>449</v>
      </c>
      <c r="B23" s="350">
        <v>0</v>
      </c>
      <c r="C23" s="350">
        <v>0</v>
      </c>
      <c r="D23" s="350">
        <f t="shared" si="4"/>
        <v>0</v>
      </c>
      <c r="E23" s="350">
        <v>0</v>
      </c>
      <c r="F23" s="350">
        <v>0</v>
      </c>
      <c r="G23" s="350">
        <f t="shared" si="5"/>
        <v>0</v>
      </c>
    </row>
    <row r="24" spans="1:7" x14ac:dyDescent="0.35">
      <c r="A24" s="355"/>
      <c r="B24" s="350"/>
      <c r="C24" s="350"/>
      <c r="D24" s="350"/>
      <c r="E24" s="350"/>
      <c r="F24" s="350"/>
      <c r="G24" s="350"/>
    </row>
    <row r="25" spans="1:7" x14ac:dyDescent="0.35">
      <c r="A25" s="351" t="s">
        <v>444</v>
      </c>
      <c r="B25" s="352">
        <f t="shared" ref="B25:G25" si="6">SUM(B20:B23)</f>
        <v>0</v>
      </c>
      <c r="C25" s="352">
        <f t="shared" si="6"/>
        <v>0</v>
      </c>
      <c r="D25" s="352">
        <f t="shared" si="6"/>
        <v>0</v>
      </c>
      <c r="E25" s="352">
        <f t="shared" si="6"/>
        <v>0</v>
      </c>
      <c r="F25" s="352">
        <f t="shared" si="6"/>
        <v>0</v>
      </c>
      <c r="G25" s="352">
        <f t="shared" si="6"/>
        <v>0</v>
      </c>
    </row>
    <row r="28" spans="1:7" ht="59.4" customHeight="1" x14ac:dyDescent="0.35">
      <c r="A28" s="523" t="s">
        <v>450</v>
      </c>
      <c r="B28" s="524"/>
      <c r="C28" s="524"/>
      <c r="D28" s="524"/>
      <c r="E28" s="524"/>
      <c r="F28" s="524"/>
      <c r="G28" s="525"/>
    </row>
    <row r="29" spans="1:7" x14ac:dyDescent="0.35">
      <c r="A29" s="340"/>
      <c r="B29" s="341"/>
      <c r="C29" s="342"/>
      <c r="D29" s="343" t="s">
        <v>437</v>
      </c>
      <c r="E29" s="342"/>
      <c r="F29" s="344"/>
      <c r="G29" s="518" t="s">
        <v>438</v>
      </c>
    </row>
    <row r="30" spans="1:7" ht="21" x14ac:dyDescent="0.35">
      <c r="A30" s="345" t="s">
        <v>100</v>
      </c>
      <c r="B30" s="346" t="s">
        <v>348</v>
      </c>
      <c r="C30" s="346" t="s">
        <v>439</v>
      </c>
      <c r="D30" s="346" t="s">
        <v>411</v>
      </c>
      <c r="E30" s="346" t="s">
        <v>341</v>
      </c>
      <c r="F30" s="346" t="s">
        <v>354</v>
      </c>
      <c r="G30" s="519"/>
    </row>
    <row r="31" spans="1:7" x14ac:dyDescent="0.35">
      <c r="A31" s="353"/>
      <c r="B31" s="354"/>
      <c r="C31" s="354"/>
      <c r="D31" s="354"/>
      <c r="E31" s="354"/>
      <c r="F31" s="354"/>
      <c r="G31" s="354"/>
    </row>
    <row r="32" spans="1:7" ht="29" x14ac:dyDescent="0.35">
      <c r="A32" s="356" t="s">
        <v>451</v>
      </c>
      <c r="B32" s="350">
        <v>0</v>
      </c>
      <c r="C32" s="350">
        <v>0</v>
      </c>
      <c r="D32" s="350">
        <f t="shared" ref="D32:D44" si="7">B32+C32</f>
        <v>0</v>
      </c>
      <c r="E32" s="350">
        <v>0</v>
      </c>
      <c r="F32" s="350">
        <v>0</v>
      </c>
      <c r="G32" s="350">
        <f t="shared" ref="G32:G44" si="8">D32-E32</f>
        <v>0</v>
      </c>
    </row>
    <row r="33" spans="1:7" x14ac:dyDescent="0.35">
      <c r="A33" s="356"/>
      <c r="B33" s="350"/>
      <c r="C33" s="350"/>
      <c r="D33" s="350"/>
      <c r="E33" s="350"/>
      <c r="F33" s="350"/>
      <c r="G33" s="350"/>
    </row>
    <row r="34" spans="1:7" x14ac:dyDescent="0.35">
      <c r="A34" s="356" t="s">
        <v>452</v>
      </c>
      <c r="B34" s="350">
        <v>0</v>
      </c>
      <c r="C34" s="350">
        <v>0</v>
      </c>
      <c r="D34" s="350">
        <f t="shared" si="7"/>
        <v>0</v>
      </c>
      <c r="E34" s="350">
        <v>0</v>
      </c>
      <c r="F34" s="350">
        <v>0</v>
      </c>
      <c r="G34" s="350">
        <f t="shared" si="8"/>
        <v>0</v>
      </c>
    </row>
    <row r="35" spans="1:7" x14ac:dyDescent="0.35">
      <c r="A35" s="356"/>
      <c r="B35" s="350"/>
      <c r="C35" s="350"/>
      <c r="D35" s="350"/>
      <c r="E35" s="350"/>
      <c r="F35" s="350"/>
      <c r="G35" s="350"/>
    </row>
    <row r="36" spans="1:7" ht="29" x14ac:dyDescent="0.35">
      <c r="A36" s="356" t="s">
        <v>453</v>
      </c>
      <c r="B36" s="350">
        <v>0</v>
      </c>
      <c r="C36" s="350">
        <v>0</v>
      </c>
      <c r="D36" s="350">
        <f t="shared" si="7"/>
        <v>0</v>
      </c>
      <c r="E36" s="350">
        <v>0</v>
      </c>
      <c r="F36" s="350">
        <v>0</v>
      </c>
      <c r="G36" s="350">
        <f t="shared" si="8"/>
        <v>0</v>
      </c>
    </row>
    <row r="37" spans="1:7" x14ac:dyDescent="0.35">
      <c r="A37" s="356"/>
      <c r="B37" s="350"/>
      <c r="C37" s="350"/>
      <c r="D37" s="350"/>
      <c r="E37" s="350"/>
      <c r="F37" s="350"/>
      <c r="G37" s="350"/>
    </row>
    <row r="38" spans="1:7" ht="29" x14ac:dyDescent="0.35">
      <c r="A38" s="356" t="s">
        <v>454</v>
      </c>
      <c r="B38" s="350">
        <v>0</v>
      </c>
      <c r="C38" s="350">
        <v>0</v>
      </c>
      <c r="D38" s="350">
        <f t="shared" si="7"/>
        <v>0</v>
      </c>
      <c r="E38" s="350">
        <v>0</v>
      </c>
      <c r="F38" s="350">
        <v>0</v>
      </c>
      <c r="G38" s="350">
        <f t="shared" si="8"/>
        <v>0</v>
      </c>
    </row>
    <row r="39" spans="1:7" x14ac:dyDescent="0.35">
      <c r="A39" s="356"/>
      <c r="B39" s="350"/>
      <c r="C39" s="350"/>
      <c r="D39" s="350"/>
      <c r="E39" s="350"/>
      <c r="F39" s="350"/>
      <c r="G39" s="350"/>
    </row>
    <row r="40" spans="1:7" ht="29" x14ac:dyDescent="0.35">
      <c r="A40" s="356" t="s">
        <v>455</v>
      </c>
      <c r="B40" s="350">
        <v>0</v>
      </c>
      <c r="C40" s="350">
        <v>0</v>
      </c>
      <c r="D40" s="350">
        <f t="shared" si="7"/>
        <v>0</v>
      </c>
      <c r="E40" s="350">
        <v>0</v>
      </c>
      <c r="F40" s="350">
        <v>0</v>
      </c>
      <c r="G40" s="350">
        <f t="shared" si="8"/>
        <v>0</v>
      </c>
    </row>
    <row r="41" spans="1:7" x14ac:dyDescent="0.35">
      <c r="A41" s="356"/>
      <c r="B41" s="350"/>
      <c r="C41" s="350"/>
      <c r="D41" s="350"/>
      <c r="E41" s="350"/>
      <c r="F41" s="350"/>
      <c r="G41" s="350"/>
    </row>
    <row r="42" spans="1:7" ht="29" x14ac:dyDescent="0.35">
      <c r="A42" s="356" t="s">
        <v>456</v>
      </c>
      <c r="B42" s="350">
        <v>0</v>
      </c>
      <c r="C42" s="350">
        <v>0</v>
      </c>
      <c r="D42" s="350">
        <f t="shared" ref="D42" si="9">B42+C42</f>
        <v>0</v>
      </c>
      <c r="E42" s="350">
        <v>0</v>
      </c>
      <c r="F42" s="350">
        <v>0</v>
      </c>
      <c r="G42" s="350">
        <f t="shared" ref="G42" si="10">D42-E42</f>
        <v>0</v>
      </c>
    </row>
    <row r="43" spans="1:7" x14ac:dyDescent="0.35">
      <c r="A43" s="356"/>
      <c r="B43" s="350"/>
      <c r="C43" s="350"/>
      <c r="D43" s="350"/>
      <c r="E43" s="350"/>
      <c r="F43" s="350"/>
      <c r="G43" s="350"/>
    </row>
    <row r="44" spans="1:7" x14ac:dyDescent="0.35">
      <c r="A44" s="356" t="s">
        <v>457</v>
      </c>
      <c r="B44" s="350">
        <v>0</v>
      </c>
      <c r="C44" s="350">
        <v>0</v>
      </c>
      <c r="D44" s="350">
        <f t="shared" si="7"/>
        <v>0</v>
      </c>
      <c r="E44" s="350">
        <v>0</v>
      </c>
      <c r="F44" s="350">
        <v>0</v>
      </c>
      <c r="G44" s="350">
        <f t="shared" si="8"/>
        <v>0</v>
      </c>
    </row>
    <row r="45" spans="1:7" x14ac:dyDescent="0.35">
      <c r="A45" s="356"/>
      <c r="B45" s="350"/>
      <c r="C45" s="350"/>
      <c r="D45" s="350"/>
      <c r="E45" s="350"/>
      <c r="F45" s="350"/>
      <c r="G45" s="350"/>
    </row>
    <row r="46" spans="1:7" x14ac:dyDescent="0.35">
      <c r="A46" s="356" t="s">
        <v>458</v>
      </c>
      <c r="B46" s="350">
        <v>0</v>
      </c>
      <c r="C46" s="350">
        <v>0</v>
      </c>
      <c r="D46" s="350">
        <f t="shared" ref="D46" si="11">B46+C46</f>
        <v>0</v>
      </c>
      <c r="E46" s="350">
        <v>0</v>
      </c>
      <c r="F46" s="350">
        <v>0</v>
      </c>
      <c r="G46" s="350">
        <f t="shared" ref="G46" si="12">D46-E46</f>
        <v>0</v>
      </c>
    </row>
    <row r="47" spans="1:7" x14ac:dyDescent="0.35">
      <c r="A47" s="356"/>
      <c r="B47" s="350"/>
      <c r="C47" s="350"/>
      <c r="D47" s="350"/>
      <c r="E47" s="350"/>
      <c r="F47" s="350"/>
      <c r="G47" s="350"/>
    </row>
    <row r="48" spans="1:7" x14ac:dyDescent="0.35">
      <c r="A48" s="351" t="s">
        <v>444</v>
      </c>
      <c r="B48" s="352">
        <f t="shared" ref="B48:G48" si="13">SUM(B32:B46)</f>
        <v>0</v>
      </c>
      <c r="C48" s="352">
        <f t="shared" si="13"/>
        <v>0</v>
      </c>
      <c r="D48" s="352">
        <f t="shared" si="13"/>
        <v>0</v>
      </c>
      <c r="E48" s="352">
        <f t="shared" si="13"/>
        <v>0</v>
      </c>
      <c r="F48" s="352">
        <f t="shared" si="13"/>
        <v>0</v>
      </c>
      <c r="G48" s="352">
        <f t="shared" si="13"/>
        <v>0</v>
      </c>
    </row>
    <row r="50" spans="1:1" x14ac:dyDescent="0.35">
      <c r="A50" s="339" t="s">
        <v>459</v>
      </c>
    </row>
  </sheetData>
  <sheetProtection formatCells="0" formatColumns="0" formatRows="0" insertRows="0" deleteRows="0" autoFilter="0"/>
  <mergeCells count="6">
    <mergeCell ref="G29:G30"/>
    <mergeCell ref="A1:G1"/>
    <mergeCell ref="G2:G3"/>
    <mergeCell ref="A16:G16"/>
    <mergeCell ref="G17:G18"/>
    <mergeCell ref="A28:G28"/>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76" zoomScaleNormal="100" workbookViewId="0">
      <selection activeCell="K17" sqref="K17"/>
    </sheetView>
  </sheetViews>
  <sheetFormatPr baseColWidth="10" defaultColWidth="9.36328125" defaultRowHeight="14.5" x14ac:dyDescent="0.35"/>
  <cols>
    <col min="1" max="1" width="37.08984375" style="339" customWidth="1"/>
    <col min="2" max="7" width="14.1796875" style="339" customWidth="1"/>
    <col min="8" max="16384" width="9.36328125" style="339"/>
  </cols>
  <sheetData>
    <row r="1" spans="1:7" ht="65" customHeight="1" x14ac:dyDescent="0.35">
      <c r="A1" s="523" t="s">
        <v>460</v>
      </c>
      <c r="B1" s="524"/>
      <c r="C1" s="524"/>
      <c r="D1" s="524"/>
      <c r="E1" s="524"/>
      <c r="F1" s="524"/>
      <c r="G1" s="525"/>
    </row>
    <row r="2" spans="1:7" x14ac:dyDescent="0.35">
      <c r="A2" s="340"/>
      <c r="B2" s="341"/>
      <c r="C2" s="342"/>
      <c r="D2" s="343" t="s">
        <v>437</v>
      </c>
      <c r="E2" s="342"/>
      <c r="F2" s="344"/>
      <c r="G2" s="518" t="s">
        <v>438</v>
      </c>
    </row>
    <row r="3" spans="1:7" ht="24.9" customHeight="1" x14ac:dyDescent="0.35">
      <c r="A3" s="345" t="s">
        <v>100</v>
      </c>
      <c r="B3" s="346" t="s">
        <v>348</v>
      </c>
      <c r="C3" s="346" t="s">
        <v>439</v>
      </c>
      <c r="D3" s="346" t="s">
        <v>411</v>
      </c>
      <c r="E3" s="346" t="s">
        <v>341</v>
      </c>
      <c r="F3" s="346" t="s">
        <v>354</v>
      </c>
      <c r="G3" s="519"/>
    </row>
    <row r="4" spans="1:7" x14ac:dyDescent="0.35">
      <c r="A4" s="353"/>
      <c r="B4" s="354"/>
      <c r="C4" s="354"/>
      <c r="D4" s="354"/>
      <c r="E4" s="354"/>
      <c r="F4" s="354"/>
      <c r="G4" s="354"/>
    </row>
    <row r="5" spans="1:7" x14ac:dyDescent="0.35">
      <c r="A5" s="357" t="s">
        <v>461</v>
      </c>
      <c r="B5" s="350">
        <v>0</v>
      </c>
      <c r="C5" s="350">
        <v>0</v>
      </c>
      <c r="D5" s="350">
        <f>B5+C5</f>
        <v>0</v>
      </c>
      <c r="E5" s="350">
        <v>0</v>
      </c>
      <c r="F5" s="350">
        <v>0</v>
      </c>
      <c r="G5" s="350">
        <f>D5-E5</f>
        <v>0</v>
      </c>
    </row>
    <row r="6" spans="1:7" x14ac:dyDescent="0.35">
      <c r="A6" s="357"/>
      <c r="B6" s="350"/>
      <c r="C6" s="350"/>
      <c r="D6" s="350"/>
      <c r="E6" s="350"/>
      <c r="F6" s="350"/>
      <c r="G6" s="350"/>
    </row>
    <row r="7" spans="1:7" ht="10" customHeight="1" x14ac:dyDescent="0.35">
      <c r="A7" s="357" t="s">
        <v>462</v>
      </c>
      <c r="B7" s="350">
        <v>0</v>
      </c>
      <c r="C7" s="350">
        <v>0</v>
      </c>
      <c r="D7" s="350">
        <f>B7+C7</f>
        <v>0</v>
      </c>
      <c r="E7" s="350">
        <v>0</v>
      </c>
      <c r="F7" s="350">
        <v>0</v>
      </c>
      <c r="G7" s="350">
        <f>D7-E7</f>
        <v>0</v>
      </c>
    </row>
    <row r="8" spans="1:7" x14ac:dyDescent="0.35">
      <c r="A8" s="357"/>
      <c r="B8" s="350"/>
      <c r="C8" s="350"/>
      <c r="D8" s="350"/>
      <c r="E8" s="350"/>
      <c r="F8" s="350"/>
      <c r="G8" s="350"/>
    </row>
    <row r="9" spans="1:7" ht="25" customHeight="1" x14ac:dyDescent="0.35">
      <c r="A9" s="357" t="s">
        <v>463</v>
      </c>
      <c r="B9" s="350">
        <v>0</v>
      </c>
      <c r="C9" s="350">
        <v>0</v>
      </c>
      <c r="D9" s="350">
        <f>B9+C9</f>
        <v>0</v>
      </c>
      <c r="E9" s="350">
        <v>0</v>
      </c>
      <c r="F9" s="350">
        <v>0</v>
      </c>
      <c r="G9" s="350">
        <f>D9-E9</f>
        <v>0</v>
      </c>
    </row>
    <row r="10" spans="1:7" x14ac:dyDescent="0.35">
      <c r="A10" s="357"/>
      <c r="B10" s="350"/>
      <c r="C10" s="350"/>
      <c r="D10" s="350"/>
      <c r="E10" s="350"/>
      <c r="F10" s="350"/>
      <c r="G10" s="350"/>
    </row>
    <row r="11" spans="1:7" ht="10" customHeight="1" x14ac:dyDescent="0.35">
      <c r="A11" s="357" t="s">
        <v>131</v>
      </c>
      <c r="B11" s="350">
        <v>0</v>
      </c>
      <c r="C11" s="350">
        <v>0</v>
      </c>
      <c r="D11" s="350">
        <f>B11+C11</f>
        <v>0</v>
      </c>
      <c r="E11" s="350">
        <v>0</v>
      </c>
      <c r="F11" s="350">
        <v>0</v>
      </c>
      <c r="G11" s="350">
        <f>D11-E11</f>
        <v>0</v>
      </c>
    </row>
    <row r="12" spans="1:7" x14ac:dyDescent="0.35">
      <c r="A12" s="357"/>
      <c r="B12" s="350"/>
      <c r="C12" s="350"/>
      <c r="D12" s="350"/>
      <c r="E12" s="350"/>
      <c r="F12" s="350"/>
      <c r="G12" s="350"/>
    </row>
    <row r="13" spans="1:7" x14ac:dyDescent="0.35">
      <c r="A13" s="358" t="s">
        <v>137</v>
      </c>
      <c r="B13" s="350">
        <v>0</v>
      </c>
      <c r="C13" s="350">
        <v>0</v>
      </c>
      <c r="D13" s="350">
        <f>B13+C13</f>
        <v>0</v>
      </c>
      <c r="E13" s="350">
        <v>0</v>
      </c>
      <c r="F13" s="350">
        <v>0</v>
      </c>
      <c r="G13" s="350">
        <f>D13-E13</f>
        <v>0</v>
      </c>
    </row>
    <row r="14" spans="1:7" x14ac:dyDescent="0.35">
      <c r="A14" s="359"/>
      <c r="B14" s="360"/>
      <c r="C14" s="360"/>
      <c r="D14" s="360"/>
      <c r="E14" s="360"/>
      <c r="F14" s="360"/>
      <c r="G14" s="360"/>
    </row>
    <row r="15" spans="1:7" x14ac:dyDescent="0.35">
      <c r="A15" s="361" t="s">
        <v>444</v>
      </c>
      <c r="B15" s="362">
        <f t="shared" ref="B15:G15" si="0">SUM(B5+B7+B9+B11+B13)</f>
        <v>0</v>
      </c>
      <c r="C15" s="362">
        <f t="shared" si="0"/>
        <v>0</v>
      </c>
      <c r="D15" s="362">
        <f t="shared" si="0"/>
        <v>0</v>
      </c>
      <c r="E15" s="362">
        <f t="shared" si="0"/>
        <v>0</v>
      </c>
      <c r="F15" s="362">
        <f t="shared" si="0"/>
        <v>0</v>
      </c>
      <c r="G15" s="362">
        <f t="shared" si="0"/>
        <v>0</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showGridLines="0" zoomScale="64" workbookViewId="0">
      <selection activeCell="H6" sqref="H6"/>
    </sheetView>
  </sheetViews>
  <sheetFormatPr baseColWidth="10" defaultColWidth="9.36328125" defaultRowHeight="14.5" x14ac:dyDescent="0.35"/>
  <cols>
    <col min="1" max="1" width="48.90625" style="339" customWidth="1"/>
    <col min="2" max="2" width="14.1796875" style="339" customWidth="1"/>
    <col min="3" max="3" width="15.453125" style="339" customWidth="1"/>
    <col min="4" max="7" width="14.1796875" style="339" customWidth="1"/>
    <col min="8" max="16384" width="9.36328125" style="339"/>
  </cols>
  <sheetData>
    <row r="1" spans="1:8" ht="60.65" customHeight="1" x14ac:dyDescent="0.35">
      <c r="A1" s="524" t="s">
        <v>464</v>
      </c>
      <c r="B1" s="524"/>
      <c r="C1" s="524"/>
      <c r="D1" s="524"/>
      <c r="E1" s="524"/>
      <c r="F1" s="524"/>
      <c r="G1" s="525"/>
    </row>
    <row r="2" spans="1:8" x14ac:dyDescent="0.35">
      <c r="A2" s="340"/>
      <c r="B2" s="341"/>
      <c r="C2" s="342"/>
      <c r="D2" s="343" t="s">
        <v>437</v>
      </c>
      <c r="E2" s="342"/>
      <c r="F2" s="344"/>
      <c r="G2" s="518" t="s">
        <v>438</v>
      </c>
    </row>
    <row r="3" spans="1:8" ht="24.9" customHeight="1" x14ac:dyDescent="0.35">
      <c r="A3" s="345" t="s">
        <v>100</v>
      </c>
      <c r="B3" s="346" t="s">
        <v>348</v>
      </c>
      <c r="C3" s="346" t="s">
        <v>439</v>
      </c>
      <c r="D3" s="346" t="s">
        <v>411</v>
      </c>
      <c r="E3" s="346" t="s">
        <v>341</v>
      </c>
      <c r="F3" s="346" t="s">
        <v>354</v>
      </c>
      <c r="G3" s="519"/>
    </row>
    <row r="4" spans="1:8" x14ac:dyDescent="0.35">
      <c r="A4" s="363" t="s">
        <v>123</v>
      </c>
      <c r="B4" s="364">
        <f>SUM(B5:B11)</f>
        <v>0</v>
      </c>
      <c r="C4" s="364">
        <f>SUM(C5:C11)</f>
        <v>0</v>
      </c>
      <c r="D4" s="364">
        <f>B4+C4</f>
        <v>0</v>
      </c>
      <c r="E4" s="364">
        <f>SUM(E5:E11)</f>
        <v>0</v>
      </c>
      <c r="F4" s="364">
        <f>SUM(F5:F11)</f>
        <v>0</v>
      </c>
      <c r="G4" s="364">
        <f>D4-E4</f>
        <v>0</v>
      </c>
    </row>
    <row r="5" spans="1:8" x14ac:dyDescent="0.35">
      <c r="A5" s="365" t="s">
        <v>465</v>
      </c>
      <c r="B5" s="350">
        <v>0</v>
      </c>
      <c r="C5" s="350">
        <v>0</v>
      </c>
      <c r="D5" s="350">
        <f t="shared" ref="D5:D68" si="0">B5+C5</f>
        <v>0</v>
      </c>
      <c r="E5" s="350">
        <v>0</v>
      </c>
      <c r="F5" s="350">
        <v>0</v>
      </c>
      <c r="G5" s="350">
        <f t="shared" ref="G5:G68" si="1">D5-E5</f>
        <v>0</v>
      </c>
      <c r="H5" s="366">
        <v>1100</v>
      </c>
    </row>
    <row r="6" spans="1:8" x14ac:dyDescent="0.35">
      <c r="A6" s="365" t="s">
        <v>466</v>
      </c>
      <c r="B6" s="350">
        <v>0</v>
      </c>
      <c r="C6" s="350">
        <v>0</v>
      </c>
      <c r="D6" s="350">
        <f t="shared" si="0"/>
        <v>0</v>
      </c>
      <c r="E6" s="350">
        <v>0</v>
      </c>
      <c r="F6" s="350">
        <v>0</v>
      </c>
      <c r="G6" s="350">
        <f t="shared" si="1"/>
        <v>0</v>
      </c>
      <c r="H6" s="366">
        <v>1200</v>
      </c>
    </row>
    <row r="7" spans="1:8" x14ac:dyDescent="0.35">
      <c r="A7" s="365" t="s">
        <v>467</v>
      </c>
      <c r="B7" s="350">
        <v>0</v>
      </c>
      <c r="C7" s="350">
        <v>0</v>
      </c>
      <c r="D7" s="350">
        <f t="shared" si="0"/>
        <v>0</v>
      </c>
      <c r="E7" s="350">
        <v>0</v>
      </c>
      <c r="F7" s="350">
        <v>0</v>
      </c>
      <c r="G7" s="350">
        <f t="shared" si="1"/>
        <v>0</v>
      </c>
      <c r="H7" s="366">
        <v>1300</v>
      </c>
    </row>
    <row r="8" spans="1:8" x14ac:dyDescent="0.35">
      <c r="A8" s="365" t="s">
        <v>468</v>
      </c>
      <c r="B8" s="350">
        <v>0</v>
      </c>
      <c r="C8" s="350">
        <v>0</v>
      </c>
      <c r="D8" s="350">
        <f t="shared" si="0"/>
        <v>0</v>
      </c>
      <c r="E8" s="350">
        <v>0</v>
      </c>
      <c r="F8" s="350">
        <v>0</v>
      </c>
      <c r="G8" s="350">
        <f t="shared" si="1"/>
        <v>0</v>
      </c>
      <c r="H8" s="366">
        <v>1400</v>
      </c>
    </row>
    <row r="9" spans="1:8" x14ac:dyDescent="0.35">
      <c r="A9" s="365" t="s">
        <v>469</v>
      </c>
      <c r="B9" s="350">
        <v>0</v>
      </c>
      <c r="C9" s="350">
        <v>0</v>
      </c>
      <c r="D9" s="350">
        <f t="shared" si="0"/>
        <v>0</v>
      </c>
      <c r="E9" s="350">
        <v>0</v>
      </c>
      <c r="F9" s="350">
        <v>0</v>
      </c>
      <c r="G9" s="350">
        <f t="shared" si="1"/>
        <v>0</v>
      </c>
      <c r="H9" s="366">
        <v>1500</v>
      </c>
    </row>
    <row r="10" spans="1:8" x14ac:dyDescent="0.35">
      <c r="A10" s="365" t="s">
        <v>470</v>
      </c>
      <c r="B10" s="350">
        <v>0</v>
      </c>
      <c r="C10" s="350">
        <v>0</v>
      </c>
      <c r="D10" s="350">
        <f t="shared" si="0"/>
        <v>0</v>
      </c>
      <c r="E10" s="350">
        <v>0</v>
      </c>
      <c r="F10" s="350">
        <v>0</v>
      </c>
      <c r="G10" s="350">
        <f t="shared" si="1"/>
        <v>0</v>
      </c>
      <c r="H10" s="366">
        <v>1600</v>
      </c>
    </row>
    <row r="11" spans="1:8" x14ac:dyDescent="0.35">
      <c r="A11" s="365" t="s">
        <v>471</v>
      </c>
      <c r="B11" s="350">
        <v>0</v>
      </c>
      <c r="C11" s="350">
        <v>0</v>
      </c>
      <c r="D11" s="350">
        <f t="shared" si="0"/>
        <v>0</v>
      </c>
      <c r="E11" s="350">
        <v>0</v>
      </c>
      <c r="F11" s="350">
        <v>0</v>
      </c>
      <c r="G11" s="350">
        <f t="shared" si="1"/>
        <v>0</v>
      </c>
      <c r="H11" s="366">
        <v>1700</v>
      </c>
    </row>
    <row r="12" spans="1:8" x14ac:dyDescent="0.35">
      <c r="A12" s="363" t="s">
        <v>124</v>
      </c>
      <c r="B12" s="367">
        <f>SUM(B13:B21)</f>
        <v>0</v>
      </c>
      <c r="C12" s="367">
        <f>SUM(C13:C21)</f>
        <v>0</v>
      </c>
      <c r="D12" s="367">
        <f t="shared" si="0"/>
        <v>0</v>
      </c>
      <c r="E12" s="367">
        <f>SUM(E13:E21)</f>
        <v>0</v>
      </c>
      <c r="F12" s="367">
        <f>SUM(F13:F21)</f>
        <v>0</v>
      </c>
      <c r="G12" s="367">
        <f t="shared" si="1"/>
        <v>0</v>
      </c>
      <c r="H12" s="368">
        <v>0</v>
      </c>
    </row>
    <row r="13" spans="1:8" x14ac:dyDescent="0.35">
      <c r="A13" s="365" t="s">
        <v>472</v>
      </c>
      <c r="B13" s="350">
        <v>0</v>
      </c>
      <c r="C13" s="350">
        <v>0</v>
      </c>
      <c r="D13" s="350">
        <f t="shared" si="0"/>
        <v>0</v>
      </c>
      <c r="E13" s="350">
        <v>0</v>
      </c>
      <c r="F13" s="350">
        <v>0</v>
      </c>
      <c r="G13" s="350">
        <f t="shared" si="1"/>
        <v>0</v>
      </c>
      <c r="H13" s="366">
        <v>2100</v>
      </c>
    </row>
    <row r="14" spans="1:8" x14ac:dyDescent="0.35">
      <c r="A14" s="365" t="s">
        <v>473</v>
      </c>
      <c r="B14" s="350">
        <v>0</v>
      </c>
      <c r="C14" s="350">
        <v>0</v>
      </c>
      <c r="D14" s="350">
        <f t="shared" si="0"/>
        <v>0</v>
      </c>
      <c r="E14" s="350">
        <v>0</v>
      </c>
      <c r="F14" s="350">
        <v>0</v>
      </c>
      <c r="G14" s="350">
        <f t="shared" si="1"/>
        <v>0</v>
      </c>
      <c r="H14" s="366">
        <v>2200</v>
      </c>
    </row>
    <row r="15" spans="1:8" x14ac:dyDescent="0.35">
      <c r="A15" s="365" t="s">
        <v>474</v>
      </c>
      <c r="B15" s="350">
        <v>0</v>
      </c>
      <c r="C15" s="350">
        <v>0</v>
      </c>
      <c r="D15" s="350">
        <f t="shared" si="0"/>
        <v>0</v>
      </c>
      <c r="E15" s="350">
        <v>0</v>
      </c>
      <c r="F15" s="350">
        <v>0</v>
      </c>
      <c r="G15" s="350">
        <f t="shared" si="1"/>
        <v>0</v>
      </c>
      <c r="H15" s="366">
        <v>2300</v>
      </c>
    </row>
    <row r="16" spans="1:8" x14ac:dyDescent="0.35">
      <c r="A16" s="365" t="s">
        <v>475</v>
      </c>
      <c r="B16" s="350">
        <v>0</v>
      </c>
      <c r="C16" s="350">
        <v>0</v>
      </c>
      <c r="D16" s="350">
        <f t="shared" si="0"/>
        <v>0</v>
      </c>
      <c r="E16" s="350">
        <v>0</v>
      </c>
      <c r="F16" s="350">
        <v>0</v>
      </c>
      <c r="G16" s="350">
        <f t="shared" si="1"/>
        <v>0</v>
      </c>
      <c r="H16" s="366">
        <v>2400</v>
      </c>
    </row>
    <row r="17" spans="1:8" x14ac:dyDescent="0.35">
      <c r="A17" s="365" t="s">
        <v>476</v>
      </c>
      <c r="B17" s="350">
        <v>0</v>
      </c>
      <c r="C17" s="350">
        <v>0</v>
      </c>
      <c r="D17" s="350">
        <f t="shared" si="0"/>
        <v>0</v>
      </c>
      <c r="E17" s="350">
        <v>0</v>
      </c>
      <c r="F17" s="350">
        <v>0</v>
      </c>
      <c r="G17" s="350">
        <f t="shared" si="1"/>
        <v>0</v>
      </c>
      <c r="H17" s="366">
        <v>2500</v>
      </c>
    </row>
    <row r="18" spans="1:8" x14ac:dyDescent="0.35">
      <c r="A18" s="365" t="s">
        <v>477</v>
      </c>
      <c r="B18" s="350">
        <v>0</v>
      </c>
      <c r="C18" s="350">
        <v>0</v>
      </c>
      <c r="D18" s="350">
        <f t="shared" si="0"/>
        <v>0</v>
      </c>
      <c r="E18" s="350">
        <v>0</v>
      </c>
      <c r="F18" s="350">
        <v>0</v>
      </c>
      <c r="G18" s="350">
        <f t="shared" si="1"/>
        <v>0</v>
      </c>
      <c r="H18" s="366">
        <v>2600</v>
      </c>
    </row>
    <row r="19" spans="1:8" x14ac:dyDescent="0.35">
      <c r="A19" s="365" t="s">
        <v>478</v>
      </c>
      <c r="B19" s="350">
        <v>0</v>
      </c>
      <c r="C19" s="350">
        <v>0</v>
      </c>
      <c r="D19" s="350">
        <f t="shared" si="0"/>
        <v>0</v>
      </c>
      <c r="E19" s="350">
        <v>0</v>
      </c>
      <c r="F19" s="350">
        <v>0</v>
      </c>
      <c r="G19" s="350">
        <f t="shared" si="1"/>
        <v>0</v>
      </c>
      <c r="H19" s="366">
        <v>2700</v>
      </c>
    </row>
    <row r="20" spans="1:8" x14ac:dyDescent="0.35">
      <c r="A20" s="365" t="s">
        <v>479</v>
      </c>
      <c r="B20" s="350">
        <v>0</v>
      </c>
      <c r="C20" s="350">
        <v>0</v>
      </c>
      <c r="D20" s="350">
        <f t="shared" si="0"/>
        <v>0</v>
      </c>
      <c r="E20" s="350">
        <v>0</v>
      </c>
      <c r="F20" s="350">
        <v>0</v>
      </c>
      <c r="G20" s="350">
        <f t="shared" si="1"/>
        <v>0</v>
      </c>
      <c r="H20" s="366">
        <v>2800</v>
      </c>
    </row>
    <row r="21" spans="1:8" x14ac:dyDescent="0.35">
      <c r="A21" s="365" t="s">
        <v>480</v>
      </c>
      <c r="B21" s="350">
        <v>0</v>
      </c>
      <c r="C21" s="350">
        <v>0</v>
      </c>
      <c r="D21" s="350">
        <f t="shared" si="0"/>
        <v>0</v>
      </c>
      <c r="E21" s="350">
        <v>0</v>
      </c>
      <c r="F21" s="350">
        <v>0</v>
      </c>
      <c r="G21" s="350">
        <f t="shared" si="1"/>
        <v>0</v>
      </c>
      <c r="H21" s="366">
        <v>2900</v>
      </c>
    </row>
    <row r="22" spans="1:8" x14ac:dyDescent="0.35">
      <c r="A22" s="363" t="s">
        <v>125</v>
      </c>
      <c r="B22" s="367">
        <f>SUM(B23:B31)</f>
        <v>0</v>
      </c>
      <c r="C22" s="367">
        <f>SUM(C23:C31)</f>
        <v>0</v>
      </c>
      <c r="D22" s="367">
        <f t="shared" si="0"/>
        <v>0</v>
      </c>
      <c r="E22" s="367">
        <f>SUM(E23:E31)</f>
        <v>0</v>
      </c>
      <c r="F22" s="367">
        <f>SUM(F23:F31)</f>
        <v>0</v>
      </c>
      <c r="G22" s="367">
        <f t="shared" si="1"/>
        <v>0</v>
      </c>
      <c r="H22" s="368">
        <v>0</v>
      </c>
    </row>
    <row r="23" spans="1:8" x14ac:dyDescent="0.35">
      <c r="A23" s="365" t="s">
        <v>481</v>
      </c>
      <c r="B23" s="350">
        <v>0</v>
      </c>
      <c r="C23" s="350">
        <v>0</v>
      </c>
      <c r="D23" s="350">
        <f t="shared" si="0"/>
        <v>0</v>
      </c>
      <c r="E23" s="350">
        <v>0</v>
      </c>
      <c r="F23" s="350">
        <v>0</v>
      </c>
      <c r="G23" s="350">
        <f t="shared" si="1"/>
        <v>0</v>
      </c>
      <c r="H23" s="366">
        <v>3100</v>
      </c>
    </row>
    <row r="24" spans="1:8" x14ac:dyDescent="0.35">
      <c r="A24" s="365" t="s">
        <v>482</v>
      </c>
      <c r="B24" s="350">
        <v>0</v>
      </c>
      <c r="C24" s="350">
        <v>0</v>
      </c>
      <c r="D24" s="350">
        <f t="shared" si="0"/>
        <v>0</v>
      </c>
      <c r="E24" s="350">
        <v>0</v>
      </c>
      <c r="F24" s="350">
        <v>0</v>
      </c>
      <c r="G24" s="350">
        <f t="shared" si="1"/>
        <v>0</v>
      </c>
      <c r="H24" s="366">
        <v>3200</v>
      </c>
    </row>
    <row r="25" spans="1:8" x14ac:dyDescent="0.35">
      <c r="A25" s="365" t="s">
        <v>483</v>
      </c>
      <c r="B25" s="350">
        <v>0</v>
      </c>
      <c r="C25" s="350">
        <v>0</v>
      </c>
      <c r="D25" s="350">
        <f t="shared" si="0"/>
        <v>0</v>
      </c>
      <c r="E25" s="350">
        <v>0</v>
      </c>
      <c r="F25" s="350">
        <v>0</v>
      </c>
      <c r="G25" s="350">
        <f t="shared" si="1"/>
        <v>0</v>
      </c>
      <c r="H25" s="366">
        <v>3300</v>
      </c>
    </row>
    <row r="26" spans="1:8" x14ac:dyDescent="0.35">
      <c r="A26" s="365" t="s">
        <v>484</v>
      </c>
      <c r="B26" s="350">
        <v>0</v>
      </c>
      <c r="C26" s="350">
        <v>0</v>
      </c>
      <c r="D26" s="350">
        <f t="shared" si="0"/>
        <v>0</v>
      </c>
      <c r="E26" s="350">
        <v>0</v>
      </c>
      <c r="F26" s="350">
        <v>0</v>
      </c>
      <c r="G26" s="350">
        <f t="shared" si="1"/>
        <v>0</v>
      </c>
      <c r="H26" s="366">
        <v>3400</v>
      </c>
    </row>
    <row r="27" spans="1:8" x14ac:dyDescent="0.35">
      <c r="A27" s="365" t="s">
        <v>485</v>
      </c>
      <c r="B27" s="350">
        <v>0</v>
      </c>
      <c r="C27" s="350">
        <v>0</v>
      </c>
      <c r="D27" s="350">
        <f t="shared" si="0"/>
        <v>0</v>
      </c>
      <c r="E27" s="350">
        <v>0</v>
      </c>
      <c r="F27" s="350">
        <v>0</v>
      </c>
      <c r="G27" s="350">
        <f t="shared" si="1"/>
        <v>0</v>
      </c>
      <c r="H27" s="366">
        <v>3500</v>
      </c>
    </row>
    <row r="28" spans="1:8" x14ac:dyDescent="0.35">
      <c r="A28" s="365" t="s">
        <v>486</v>
      </c>
      <c r="B28" s="350">
        <v>0</v>
      </c>
      <c r="C28" s="350">
        <v>0</v>
      </c>
      <c r="D28" s="350">
        <f t="shared" si="0"/>
        <v>0</v>
      </c>
      <c r="E28" s="350">
        <v>0</v>
      </c>
      <c r="F28" s="350">
        <v>0</v>
      </c>
      <c r="G28" s="350">
        <f t="shared" si="1"/>
        <v>0</v>
      </c>
      <c r="H28" s="366">
        <v>3600</v>
      </c>
    </row>
    <row r="29" spans="1:8" x14ac:dyDescent="0.35">
      <c r="A29" s="365" t="s">
        <v>487</v>
      </c>
      <c r="B29" s="350">
        <v>0</v>
      </c>
      <c r="C29" s="350">
        <v>0</v>
      </c>
      <c r="D29" s="350">
        <f t="shared" si="0"/>
        <v>0</v>
      </c>
      <c r="E29" s="350">
        <v>0</v>
      </c>
      <c r="F29" s="350">
        <v>0</v>
      </c>
      <c r="G29" s="350">
        <f t="shared" si="1"/>
        <v>0</v>
      </c>
      <c r="H29" s="366">
        <v>3700</v>
      </c>
    </row>
    <row r="30" spans="1:8" x14ac:dyDescent="0.35">
      <c r="A30" s="365" t="s">
        <v>488</v>
      </c>
      <c r="B30" s="350">
        <v>0</v>
      </c>
      <c r="C30" s="350">
        <v>0</v>
      </c>
      <c r="D30" s="350">
        <f t="shared" si="0"/>
        <v>0</v>
      </c>
      <c r="E30" s="350">
        <v>0</v>
      </c>
      <c r="F30" s="350">
        <v>0</v>
      </c>
      <c r="G30" s="350">
        <f t="shared" si="1"/>
        <v>0</v>
      </c>
      <c r="H30" s="366">
        <v>3800</v>
      </c>
    </row>
    <row r="31" spans="1:8" x14ac:dyDescent="0.35">
      <c r="A31" s="365" t="s">
        <v>489</v>
      </c>
      <c r="B31" s="350">
        <v>0</v>
      </c>
      <c r="C31" s="350">
        <v>0</v>
      </c>
      <c r="D31" s="350">
        <f t="shared" si="0"/>
        <v>0</v>
      </c>
      <c r="E31" s="350">
        <v>0</v>
      </c>
      <c r="F31" s="350">
        <v>0</v>
      </c>
      <c r="G31" s="350">
        <f t="shared" si="1"/>
        <v>0</v>
      </c>
      <c r="H31" s="366">
        <v>3900</v>
      </c>
    </row>
    <row r="32" spans="1:8" x14ac:dyDescent="0.35">
      <c r="A32" s="363" t="s">
        <v>126</v>
      </c>
      <c r="B32" s="367">
        <f>SUM(B33:B41)</f>
        <v>0</v>
      </c>
      <c r="C32" s="367">
        <f>SUM(C33:C41)</f>
        <v>0</v>
      </c>
      <c r="D32" s="367">
        <f t="shared" si="0"/>
        <v>0</v>
      </c>
      <c r="E32" s="367">
        <f>SUM(E33:E41)</f>
        <v>0</v>
      </c>
      <c r="F32" s="367">
        <f>SUM(F33:F41)</f>
        <v>0</v>
      </c>
      <c r="G32" s="367">
        <f t="shared" si="1"/>
        <v>0</v>
      </c>
      <c r="H32" s="368">
        <v>0</v>
      </c>
    </row>
    <row r="33" spans="1:8" x14ac:dyDescent="0.35">
      <c r="A33" s="365" t="s">
        <v>127</v>
      </c>
      <c r="B33" s="350">
        <v>0</v>
      </c>
      <c r="C33" s="350">
        <v>0</v>
      </c>
      <c r="D33" s="350">
        <f t="shared" si="0"/>
        <v>0</v>
      </c>
      <c r="E33" s="350">
        <v>0</v>
      </c>
      <c r="F33" s="350">
        <v>0</v>
      </c>
      <c r="G33" s="350">
        <f t="shared" si="1"/>
        <v>0</v>
      </c>
      <c r="H33" s="366">
        <v>4100</v>
      </c>
    </row>
    <row r="34" spans="1:8" x14ac:dyDescent="0.35">
      <c r="A34" s="365" t="s">
        <v>128</v>
      </c>
      <c r="B34" s="350">
        <v>0</v>
      </c>
      <c r="C34" s="350">
        <v>0</v>
      </c>
      <c r="D34" s="350">
        <f t="shared" si="0"/>
        <v>0</v>
      </c>
      <c r="E34" s="350">
        <v>0</v>
      </c>
      <c r="F34" s="350">
        <v>0</v>
      </c>
      <c r="G34" s="350">
        <f t="shared" si="1"/>
        <v>0</v>
      </c>
      <c r="H34" s="366">
        <v>4200</v>
      </c>
    </row>
    <row r="35" spans="1:8" x14ac:dyDescent="0.35">
      <c r="A35" s="365" t="s">
        <v>129</v>
      </c>
      <c r="B35" s="350">
        <v>0</v>
      </c>
      <c r="C35" s="350">
        <v>0</v>
      </c>
      <c r="D35" s="350">
        <f t="shared" si="0"/>
        <v>0</v>
      </c>
      <c r="E35" s="350">
        <v>0</v>
      </c>
      <c r="F35" s="350">
        <v>0</v>
      </c>
      <c r="G35" s="350">
        <f t="shared" si="1"/>
        <v>0</v>
      </c>
      <c r="H35" s="366">
        <v>4300</v>
      </c>
    </row>
    <row r="36" spans="1:8" x14ac:dyDescent="0.35">
      <c r="A36" s="365" t="s">
        <v>130</v>
      </c>
      <c r="B36" s="350">
        <v>0</v>
      </c>
      <c r="C36" s="350">
        <v>0</v>
      </c>
      <c r="D36" s="350">
        <f t="shared" si="0"/>
        <v>0</v>
      </c>
      <c r="E36" s="350">
        <v>0</v>
      </c>
      <c r="F36" s="350">
        <v>0</v>
      </c>
      <c r="G36" s="350">
        <f t="shared" si="1"/>
        <v>0</v>
      </c>
      <c r="H36" s="366">
        <v>4400</v>
      </c>
    </row>
    <row r="37" spans="1:8" x14ac:dyDescent="0.35">
      <c r="A37" s="365" t="s">
        <v>131</v>
      </c>
      <c r="B37" s="350">
        <v>0</v>
      </c>
      <c r="C37" s="350">
        <v>0</v>
      </c>
      <c r="D37" s="350">
        <f t="shared" si="0"/>
        <v>0</v>
      </c>
      <c r="E37" s="350">
        <v>0</v>
      </c>
      <c r="F37" s="350">
        <v>0</v>
      </c>
      <c r="G37" s="350">
        <f t="shared" si="1"/>
        <v>0</v>
      </c>
      <c r="H37" s="366">
        <v>4500</v>
      </c>
    </row>
    <row r="38" spans="1:8" x14ac:dyDescent="0.35">
      <c r="A38" s="365" t="s">
        <v>490</v>
      </c>
      <c r="B38" s="350">
        <v>0</v>
      </c>
      <c r="C38" s="350">
        <v>0</v>
      </c>
      <c r="D38" s="350">
        <f t="shared" si="0"/>
        <v>0</v>
      </c>
      <c r="E38" s="350">
        <v>0</v>
      </c>
      <c r="F38" s="350">
        <v>0</v>
      </c>
      <c r="G38" s="350">
        <f t="shared" si="1"/>
        <v>0</v>
      </c>
      <c r="H38" s="366">
        <v>4600</v>
      </c>
    </row>
    <row r="39" spans="1:8" x14ac:dyDescent="0.35">
      <c r="A39" s="365" t="s">
        <v>133</v>
      </c>
      <c r="B39" s="350">
        <v>0</v>
      </c>
      <c r="C39" s="350">
        <v>0</v>
      </c>
      <c r="D39" s="350">
        <f t="shared" si="0"/>
        <v>0</v>
      </c>
      <c r="E39" s="350">
        <v>0</v>
      </c>
      <c r="F39" s="350">
        <v>0</v>
      </c>
      <c r="G39" s="350">
        <f t="shared" si="1"/>
        <v>0</v>
      </c>
      <c r="H39" s="366">
        <v>4700</v>
      </c>
    </row>
    <row r="40" spans="1:8" x14ac:dyDescent="0.35">
      <c r="A40" s="365" t="s">
        <v>134</v>
      </c>
      <c r="B40" s="350">
        <v>0</v>
      </c>
      <c r="C40" s="350">
        <v>0</v>
      </c>
      <c r="D40" s="350">
        <f t="shared" si="0"/>
        <v>0</v>
      </c>
      <c r="E40" s="350">
        <v>0</v>
      </c>
      <c r="F40" s="350">
        <v>0</v>
      </c>
      <c r="G40" s="350">
        <f t="shared" si="1"/>
        <v>0</v>
      </c>
      <c r="H40" s="366">
        <v>4800</v>
      </c>
    </row>
    <row r="41" spans="1:8" x14ac:dyDescent="0.35">
      <c r="A41" s="365" t="s">
        <v>135</v>
      </c>
      <c r="B41" s="350">
        <v>0</v>
      </c>
      <c r="C41" s="350">
        <v>0</v>
      </c>
      <c r="D41" s="350">
        <f t="shared" si="0"/>
        <v>0</v>
      </c>
      <c r="E41" s="350">
        <v>0</v>
      </c>
      <c r="F41" s="350">
        <v>0</v>
      </c>
      <c r="G41" s="350">
        <f t="shared" si="1"/>
        <v>0</v>
      </c>
      <c r="H41" s="366">
        <v>4900</v>
      </c>
    </row>
    <row r="42" spans="1:8" x14ac:dyDescent="0.35">
      <c r="A42" s="363" t="s">
        <v>491</v>
      </c>
      <c r="B42" s="367">
        <f>SUM(B43:B51)</f>
        <v>0</v>
      </c>
      <c r="C42" s="367">
        <f>SUM(C43:C51)</f>
        <v>0</v>
      </c>
      <c r="D42" s="367">
        <f t="shared" si="0"/>
        <v>0</v>
      </c>
      <c r="E42" s="367">
        <f>SUM(E43:E51)</f>
        <v>0</v>
      </c>
      <c r="F42" s="367">
        <f>SUM(F43:F51)</f>
        <v>0</v>
      </c>
      <c r="G42" s="367">
        <f t="shared" si="1"/>
        <v>0</v>
      </c>
      <c r="H42" s="368">
        <v>0</v>
      </c>
    </row>
    <row r="43" spans="1:8" x14ac:dyDescent="0.35">
      <c r="A43" s="369" t="s">
        <v>492</v>
      </c>
      <c r="B43" s="350">
        <v>0</v>
      </c>
      <c r="C43" s="350">
        <v>0</v>
      </c>
      <c r="D43" s="350">
        <f t="shared" si="0"/>
        <v>0</v>
      </c>
      <c r="E43" s="350">
        <v>0</v>
      </c>
      <c r="F43" s="350">
        <v>0</v>
      </c>
      <c r="G43" s="350">
        <f t="shared" si="1"/>
        <v>0</v>
      </c>
      <c r="H43" s="366">
        <v>5100</v>
      </c>
    </row>
    <row r="44" spans="1:8" x14ac:dyDescent="0.35">
      <c r="A44" s="365" t="s">
        <v>493</v>
      </c>
      <c r="B44" s="350">
        <v>0</v>
      </c>
      <c r="C44" s="350">
        <v>0</v>
      </c>
      <c r="D44" s="350">
        <f t="shared" si="0"/>
        <v>0</v>
      </c>
      <c r="E44" s="350">
        <v>0</v>
      </c>
      <c r="F44" s="350">
        <v>0</v>
      </c>
      <c r="G44" s="350">
        <f t="shared" si="1"/>
        <v>0</v>
      </c>
      <c r="H44" s="366">
        <v>5200</v>
      </c>
    </row>
    <row r="45" spans="1:8" x14ac:dyDescent="0.35">
      <c r="A45" s="365" t="s">
        <v>494</v>
      </c>
      <c r="B45" s="350">
        <v>0</v>
      </c>
      <c r="C45" s="350">
        <v>0</v>
      </c>
      <c r="D45" s="350">
        <f t="shared" si="0"/>
        <v>0</v>
      </c>
      <c r="E45" s="350">
        <v>0</v>
      </c>
      <c r="F45" s="350">
        <v>0</v>
      </c>
      <c r="G45" s="350">
        <f t="shared" si="1"/>
        <v>0</v>
      </c>
      <c r="H45" s="366">
        <v>5300</v>
      </c>
    </row>
    <row r="46" spans="1:8" x14ac:dyDescent="0.35">
      <c r="A46" s="365" t="s">
        <v>495</v>
      </c>
      <c r="B46" s="350">
        <v>0</v>
      </c>
      <c r="C46" s="350">
        <v>0</v>
      </c>
      <c r="D46" s="350">
        <f t="shared" si="0"/>
        <v>0</v>
      </c>
      <c r="E46" s="350">
        <v>0</v>
      </c>
      <c r="F46" s="350">
        <v>0</v>
      </c>
      <c r="G46" s="350">
        <f t="shared" si="1"/>
        <v>0</v>
      </c>
      <c r="H46" s="366">
        <v>5400</v>
      </c>
    </row>
    <row r="47" spans="1:8" x14ac:dyDescent="0.35">
      <c r="A47" s="365" t="s">
        <v>496</v>
      </c>
      <c r="B47" s="350">
        <v>0</v>
      </c>
      <c r="C47" s="350">
        <v>0</v>
      </c>
      <c r="D47" s="350">
        <f t="shared" si="0"/>
        <v>0</v>
      </c>
      <c r="E47" s="350">
        <v>0</v>
      </c>
      <c r="F47" s="350">
        <v>0</v>
      </c>
      <c r="G47" s="350">
        <f t="shared" si="1"/>
        <v>0</v>
      </c>
      <c r="H47" s="366">
        <v>5500</v>
      </c>
    </row>
    <row r="48" spans="1:8" x14ac:dyDescent="0.35">
      <c r="A48" s="365" t="s">
        <v>497</v>
      </c>
      <c r="B48" s="350">
        <v>0</v>
      </c>
      <c r="C48" s="350">
        <v>0</v>
      </c>
      <c r="D48" s="350">
        <f t="shared" si="0"/>
        <v>0</v>
      </c>
      <c r="E48" s="350">
        <v>0</v>
      </c>
      <c r="F48" s="350">
        <v>0</v>
      </c>
      <c r="G48" s="350">
        <f t="shared" si="1"/>
        <v>0</v>
      </c>
      <c r="H48" s="366">
        <v>5600</v>
      </c>
    </row>
    <row r="49" spans="1:8" x14ac:dyDescent="0.35">
      <c r="A49" s="365" t="s">
        <v>498</v>
      </c>
      <c r="B49" s="350">
        <v>0</v>
      </c>
      <c r="C49" s="350">
        <v>0</v>
      </c>
      <c r="D49" s="350">
        <f t="shared" si="0"/>
        <v>0</v>
      </c>
      <c r="E49" s="350">
        <v>0</v>
      </c>
      <c r="F49" s="350">
        <v>0</v>
      </c>
      <c r="G49" s="350">
        <f t="shared" si="1"/>
        <v>0</v>
      </c>
      <c r="H49" s="366">
        <v>5700</v>
      </c>
    </row>
    <row r="50" spans="1:8" x14ac:dyDescent="0.35">
      <c r="A50" s="365" t="s">
        <v>499</v>
      </c>
      <c r="B50" s="350">
        <v>0</v>
      </c>
      <c r="C50" s="350">
        <v>0</v>
      </c>
      <c r="D50" s="350">
        <f t="shared" si="0"/>
        <v>0</v>
      </c>
      <c r="E50" s="350">
        <v>0</v>
      </c>
      <c r="F50" s="350">
        <v>0</v>
      </c>
      <c r="G50" s="350">
        <f t="shared" si="1"/>
        <v>0</v>
      </c>
      <c r="H50" s="366">
        <v>5800</v>
      </c>
    </row>
    <row r="51" spans="1:8" x14ac:dyDescent="0.35">
      <c r="A51" s="365" t="s">
        <v>188</v>
      </c>
      <c r="B51" s="350">
        <v>0</v>
      </c>
      <c r="C51" s="350">
        <v>0</v>
      </c>
      <c r="D51" s="350">
        <f t="shared" si="0"/>
        <v>0</v>
      </c>
      <c r="E51" s="350">
        <v>0</v>
      </c>
      <c r="F51" s="350">
        <v>0</v>
      </c>
      <c r="G51" s="350">
        <f t="shared" si="1"/>
        <v>0</v>
      </c>
      <c r="H51" s="366">
        <v>5900</v>
      </c>
    </row>
    <row r="52" spans="1:8" x14ac:dyDescent="0.35">
      <c r="A52" s="363" t="s">
        <v>153</v>
      </c>
      <c r="B52" s="367">
        <f>SUM(B53:B55)</f>
        <v>0</v>
      </c>
      <c r="C52" s="367">
        <f>SUM(C53:C55)</f>
        <v>0</v>
      </c>
      <c r="D52" s="367">
        <f t="shared" si="0"/>
        <v>0</v>
      </c>
      <c r="E52" s="367">
        <f>SUM(E53:E55)</f>
        <v>0</v>
      </c>
      <c r="F52" s="367">
        <f>SUM(F53:F55)</f>
        <v>0</v>
      </c>
      <c r="G52" s="367">
        <f t="shared" si="1"/>
        <v>0</v>
      </c>
      <c r="H52" s="368">
        <v>0</v>
      </c>
    </row>
    <row r="53" spans="1:8" x14ac:dyDescent="0.35">
      <c r="A53" s="365" t="s">
        <v>500</v>
      </c>
      <c r="B53" s="350">
        <v>0</v>
      </c>
      <c r="C53" s="350">
        <v>0</v>
      </c>
      <c r="D53" s="350">
        <f t="shared" si="0"/>
        <v>0</v>
      </c>
      <c r="E53" s="350">
        <v>0</v>
      </c>
      <c r="F53" s="350">
        <v>0</v>
      </c>
      <c r="G53" s="350">
        <f t="shared" si="1"/>
        <v>0</v>
      </c>
      <c r="H53" s="366">
        <v>6100</v>
      </c>
    </row>
    <row r="54" spans="1:8" x14ac:dyDescent="0.35">
      <c r="A54" s="365" t="s">
        <v>501</v>
      </c>
      <c r="B54" s="350">
        <v>0</v>
      </c>
      <c r="C54" s="350">
        <v>0</v>
      </c>
      <c r="D54" s="350">
        <f t="shared" si="0"/>
        <v>0</v>
      </c>
      <c r="E54" s="350">
        <v>0</v>
      </c>
      <c r="F54" s="350">
        <v>0</v>
      </c>
      <c r="G54" s="350">
        <f t="shared" si="1"/>
        <v>0</v>
      </c>
      <c r="H54" s="366">
        <v>6200</v>
      </c>
    </row>
    <row r="55" spans="1:8" x14ac:dyDescent="0.35">
      <c r="A55" s="365" t="s">
        <v>502</v>
      </c>
      <c r="B55" s="350">
        <v>0</v>
      </c>
      <c r="C55" s="350">
        <v>0</v>
      </c>
      <c r="D55" s="350">
        <f t="shared" si="0"/>
        <v>0</v>
      </c>
      <c r="E55" s="350">
        <v>0</v>
      </c>
      <c r="F55" s="350">
        <v>0</v>
      </c>
      <c r="G55" s="350">
        <f t="shared" si="1"/>
        <v>0</v>
      </c>
      <c r="H55" s="366">
        <v>6300</v>
      </c>
    </row>
    <row r="56" spans="1:8" x14ac:dyDescent="0.35">
      <c r="A56" s="363" t="s">
        <v>503</v>
      </c>
      <c r="B56" s="367">
        <f>SUM(B57:B63)</f>
        <v>0</v>
      </c>
      <c r="C56" s="367">
        <f>SUM(C57:C63)</f>
        <v>0</v>
      </c>
      <c r="D56" s="367">
        <f t="shared" si="0"/>
        <v>0</v>
      </c>
      <c r="E56" s="367">
        <f>SUM(E57:E63)</f>
        <v>0</v>
      </c>
      <c r="F56" s="367">
        <f>SUM(F57:F63)</f>
        <v>0</v>
      </c>
      <c r="G56" s="367">
        <f t="shared" si="1"/>
        <v>0</v>
      </c>
      <c r="H56" s="368">
        <v>0</v>
      </c>
    </row>
    <row r="57" spans="1:8" x14ac:dyDescent="0.35">
      <c r="A57" s="365" t="s">
        <v>504</v>
      </c>
      <c r="B57" s="350">
        <v>0</v>
      </c>
      <c r="C57" s="350">
        <v>0</v>
      </c>
      <c r="D57" s="350">
        <f t="shared" si="0"/>
        <v>0</v>
      </c>
      <c r="E57" s="350">
        <v>0</v>
      </c>
      <c r="F57" s="350">
        <v>0</v>
      </c>
      <c r="G57" s="350">
        <f t="shared" si="1"/>
        <v>0</v>
      </c>
      <c r="H57" s="366">
        <v>7100</v>
      </c>
    </row>
    <row r="58" spans="1:8" x14ac:dyDescent="0.35">
      <c r="A58" s="365" t="s">
        <v>505</v>
      </c>
      <c r="B58" s="350">
        <v>0</v>
      </c>
      <c r="C58" s="350">
        <v>0</v>
      </c>
      <c r="D58" s="350">
        <f t="shared" si="0"/>
        <v>0</v>
      </c>
      <c r="E58" s="350">
        <v>0</v>
      </c>
      <c r="F58" s="350">
        <v>0</v>
      </c>
      <c r="G58" s="350">
        <f t="shared" si="1"/>
        <v>0</v>
      </c>
      <c r="H58" s="366">
        <v>7200</v>
      </c>
    </row>
    <row r="59" spans="1:8" x14ac:dyDescent="0.35">
      <c r="A59" s="365" t="s">
        <v>506</v>
      </c>
      <c r="B59" s="350">
        <v>0</v>
      </c>
      <c r="C59" s="350">
        <v>0</v>
      </c>
      <c r="D59" s="350">
        <f t="shared" si="0"/>
        <v>0</v>
      </c>
      <c r="E59" s="350">
        <v>0</v>
      </c>
      <c r="F59" s="350">
        <v>0</v>
      </c>
      <c r="G59" s="350">
        <f t="shared" si="1"/>
        <v>0</v>
      </c>
      <c r="H59" s="366">
        <v>7300</v>
      </c>
    </row>
    <row r="60" spans="1:8" x14ac:dyDescent="0.35">
      <c r="A60" s="365" t="s">
        <v>507</v>
      </c>
      <c r="B60" s="350">
        <v>0</v>
      </c>
      <c r="C60" s="350">
        <v>0</v>
      </c>
      <c r="D60" s="350">
        <f t="shared" si="0"/>
        <v>0</v>
      </c>
      <c r="E60" s="350">
        <v>0</v>
      </c>
      <c r="F60" s="350">
        <v>0</v>
      </c>
      <c r="G60" s="350">
        <f t="shared" si="1"/>
        <v>0</v>
      </c>
      <c r="H60" s="366">
        <v>7400</v>
      </c>
    </row>
    <row r="61" spans="1:8" x14ac:dyDescent="0.35">
      <c r="A61" s="365" t="s">
        <v>508</v>
      </c>
      <c r="B61" s="350">
        <v>0</v>
      </c>
      <c r="C61" s="350">
        <v>0</v>
      </c>
      <c r="D61" s="350">
        <f t="shared" si="0"/>
        <v>0</v>
      </c>
      <c r="E61" s="350">
        <v>0</v>
      </c>
      <c r="F61" s="350">
        <v>0</v>
      </c>
      <c r="G61" s="350">
        <f t="shared" si="1"/>
        <v>0</v>
      </c>
      <c r="H61" s="366">
        <v>7500</v>
      </c>
    </row>
    <row r="62" spans="1:8" x14ac:dyDescent="0.35">
      <c r="A62" s="365" t="s">
        <v>509</v>
      </c>
      <c r="B62" s="350">
        <v>0</v>
      </c>
      <c r="C62" s="350">
        <v>0</v>
      </c>
      <c r="D62" s="350">
        <f t="shared" si="0"/>
        <v>0</v>
      </c>
      <c r="E62" s="350">
        <v>0</v>
      </c>
      <c r="F62" s="350">
        <v>0</v>
      </c>
      <c r="G62" s="350">
        <f t="shared" si="1"/>
        <v>0</v>
      </c>
      <c r="H62" s="366">
        <v>7600</v>
      </c>
    </row>
    <row r="63" spans="1:8" x14ac:dyDescent="0.35">
      <c r="A63" s="365" t="s">
        <v>510</v>
      </c>
      <c r="B63" s="350">
        <v>0</v>
      </c>
      <c r="C63" s="350">
        <v>0</v>
      </c>
      <c r="D63" s="350">
        <f t="shared" si="0"/>
        <v>0</v>
      </c>
      <c r="E63" s="350">
        <v>0</v>
      </c>
      <c r="F63" s="350">
        <v>0</v>
      </c>
      <c r="G63" s="350">
        <f t="shared" si="1"/>
        <v>0</v>
      </c>
      <c r="H63" s="366">
        <v>7900</v>
      </c>
    </row>
    <row r="64" spans="1:8" x14ac:dyDescent="0.35">
      <c r="A64" s="363" t="s">
        <v>136</v>
      </c>
      <c r="B64" s="367">
        <f>SUM(B65:B67)</f>
        <v>0</v>
      </c>
      <c r="C64" s="367">
        <f>SUM(C65:C67)</f>
        <v>0</v>
      </c>
      <c r="D64" s="367">
        <f t="shared" si="0"/>
        <v>0</v>
      </c>
      <c r="E64" s="367">
        <f>SUM(E65:E67)</f>
        <v>0</v>
      </c>
      <c r="F64" s="367">
        <f>SUM(F65:F67)</f>
        <v>0</v>
      </c>
      <c r="G64" s="367">
        <f t="shared" si="1"/>
        <v>0</v>
      </c>
      <c r="H64" s="368">
        <v>0</v>
      </c>
    </row>
    <row r="65" spans="1:8" x14ac:dyDescent="0.35">
      <c r="A65" s="365" t="s">
        <v>137</v>
      </c>
      <c r="B65" s="350">
        <v>0</v>
      </c>
      <c r="C65" s="350">
        <v>0</v>
      </c>
      <c r="D65" s="350">
        <f t="shared" si="0"/>
        <v>0</v>
      </c>
      <c r="E65" s="350">
        <v>0</v>
      </c>
      <c r="F65" s="350">
        <v>0</v>
      </c>
      <c r="G65" s="350">
        <f t="shared" si="1"/>
        <v>0</v>
      </c>
      <c r="H65" s="366">
        <v>8100</v>
      </c>
    </row>
    <row r="66" spans="1:8" x14ac:dyDescent="0.35">
      <c r="A66" s="365" t="s">
        <v>138</v>
      </c>
      <c r="B66" s="350">
        <v>0</v>
      </c>
      <c r="C66" s="350">
        <v>0</v>
      </c>
      <c r="D66" s="350">
        <f t="shared" si="0"/>
        <v>0</v>
      </c>
      <c r="E66" s="350">
        <v>0</v>
      </c>
      <c r="F66" s="350">
        <v>0</v>
      </c>
      <c r="G66" s="350">
        <f t="shared" si="1"/>
        <v>0</v>
      </c>
      <c r="H66" s="366">
        <v>8300</v>
      </c>
    </row>
    <row r="67" spans="1:8" x14ac:dyDescent="0.35">
      <c r="A67" s="365" t="s">
        <v>139</v>
      </c>
      <c r="B67" s="350">
        <v>0</v>
      </c>
      <c r="C67" s="350">
        <v>0</v>
      </c>
      <c r="D67" s="350">
        <f t="shared" si="0"/>
        <v>0</v>
      </c>
      <c r="E67" s="350">
        <v>0</v>
      </c>
      <c r="F67" s="350">
        <v>0</v>
      </c>
      <c r="G67" s="350">
        <f t="shared" si="1"/>
        <v>0</v>
      </c>
      <c r="H67" s="366">
        <v>8500</v>
      </c>
    </row>
    <row r="68" spans="1:8" x14ac:dyDescent="0.35">
      <c r="A68" s="363" t="s">
        <v>511</v>
      </c>
      <c r="B68" s="367">
        <f>SUM(B69:B75)</f>
        <v>0</v>
      </c>
      <c r="C68" s="367">
        <f>SUM(C69:C75)</f>
        <v>0</v>
      </c>
      <c r="D68" s="367">
        <f t="shared" si="0"/>
        <v>0</v>
      </c>
      <c r="E68" s="367">
        <f>SUM(E69:E75)</f>
        <v>0</v>
      </c>
      <c r="F68" s="367">
        <f>SUM(F69:F75)</f>
        <v>0</v>
      </c>
      <c r="G68" s="367">
        <f t="shared" si="1"/>
        <v>0</v>
      </c>
      <c r="H68" s="368">
        <v>0</v>
      </c>
    </row>
    <row r="69" spans="1:8" x14ac:dyDescent="0.35">
      <c r="A69" s="365" t="s">
        <v>512</v>
      </c>
      <c r="B69" s="350">
        <v>0</v>
      </c>
      <c r="C69" s="350">
        <v>0</v>
      </c>
      <c r="D69" s="350">
        <f t="shared" ref="D69:D75" si="2">B69+C69</f>
        <v>0</v>
      </c>
      <c r="E69" s="350">
        <v>0</v>
      </c>
      <c r="F69" s="350">
        <v>0</v>
      </c>
      <c r="G69" s="350">
        <f t="shared" ref="G69:G75" si="3">D69-E69</f>
        <v>0</v>
      </c>
      <c r="H69" s="366">
        <v>9100</v>
      </c>
    </row>
    <row r="70" spans="1:8" x14ac:dyDescent="0.35">
      <c r="A70" s="365" t="s">
        <v>141</v>
      </c>
      <c r="B70" s="350">
        <v>0</v>
      </c>
      <c r="C70" s="350">
        <v>0</v>
      </c>
      <c r="D70" s="350">
        <f t="shared" si="2"/>
        <v>0</v>
      </c>
      <c r="E70" s="350">
        <v>0</v>
      </c>
      <c r="F70" s="350">
        <v>0</v>
      </c>
      <c r="G70" s="350">
        <f t="shared" si="3"/>
        <v>0</v>
      </c>
      <c r="H70" s="366">
        <v>9200</v>
      </c>
    </row>
    <row r="71" spans="1:8" x14ac:dyDescent="0.35">
      <c r="A71" s="365" t="s">
        <v>142</v>
      </c>
      <c r="B71" s="350">
        <v>0</v>
      </c>
      <c r="C71" s="350">
        <v>0</v>
      </c>
      <c r="D71" s="350">
        <f t="shared" si="2"/>
        <v>0</v>
      </c>
      <c r="E71" s="350">
        <v>0</v>
      </c>
      <c r="F71" s="350">
        <v>0</v>
      </c>
      <c r="G71" s="350">
        <f t="shared" si="3"/>
        <v>0</v>
      </c>
      <c r="H71" s="366">
        <v>9300</v>
      </c>
    </row>
    <row r="72" spans="1:8" x14ac:dyDescent="0.35">
      <c r="A72" s="365" t="s">
        <v>143</v>
      </c>
      <c r="B72" s="350">
        <v>0</v>
      </c>
      <c r="C72" s="350">
        <v>0</v>
      </c>
      <c r="D72" s="350">
        <f t="shared" si="2"/>
        <v>0</v>
      </c>
      <c r="E72" s="350">
        <v>0</v>
      </c>
      <c r="F72" s="350">
        <v>0</v>
      </c>
      <c r="G72" s="350">
        <f t="shared" si="3"/>
        <v>0</v>
      </c>
      <c r="H72" s="366">
        <v>9400</v>
      </c>
    </row>
    <row r="73" spans="1:8" x14ac:dyDescent="0.35">
      <c r="A73" s="365" t="s">
        <v>144</v>
      </c>
      <c r="B73" s="350">
        <v>0</v>
      </c>
      <c r="C73" s="350">
        <v>0</v>
      </c>
      <c r="D73" s="350">
        <f t="shared" si="2"/>
        <v>0</v>
      </c>
      <c r="E73" s="350">
        <v>0</v>
      </c>
      <c r="F73" s="350">
        <v>0</v>
      </c>
      <c r="G73" s="350">
        <f t="shared" si="3"/>
        <v>0</v>
      </c>
      <c r="H73" s="366">
        <v>9500</v>
      </c>
    </row>
    <row r="74" spans="1:8" x14ac:dyDescent="0.35">
      <c r="A74" s="365" t="s">
        <v>145</v>
      </c>
      <c r="B74" s="350">
        <v>0</v>
      </c>
      <c r="C74" s="350">
        <v>0</v>
      </c>
      <c r="D74" s="350">
        <f t="shared" si="2"/>
        <v>0</v>
      </c>
      <c r="E74" s="350">
        <v>0</v>
      </c>
      <c r="F74" s="350">
        <v>0</v>
      </c>
      <c r="G74" s="350">
        <f t="shared" si="3"/>
        <v>0</v>
      </c>
      <c r="H74" s="366">
        <v>9600</v>
      </c>
    </row>
    <row r="75" spans="1:8" x14ac:dyDescent="0.35">
      <c r="A75" s="370" t="s">
        <v>513</v>
      </c>
      <c r="B75" s="360">
        <v>0</v>
      </c>
      <c r="C75" s="360">
        <v>0</v>
      </c>
      <c r="D75" s="360">
        <f t="shared" si="2"/>
        <v>0</v>
      </c>
      <c r="E75" s="360">
        <v>0</v>
      </c>
      <c r="F75" s="360">
        <v>0</v>
      </c>
      <c r="G75" s="360">
        <f t="shared" si="3"/>
        <v>0</v>
      </c>
      <c r="H75" s="366">
        <v>9900</v>
      </c>
    </row>
    <row r="76" spans="1:8" x14ac:dyDescent="0.35">
      <c r="A76" s="361" t="s">
        <v>444</v>
      </c>
      <c r="B76" s="362">
        <f t="shared" ref="B76:G76" si="4">SUM(B4+B12+B22+B32+B42+B52+B56+B64+B68)</f>
        <v>0</v>
      </c>
      <c r="C76" s="362">
        <f t="shared" si="4"/>
        <v>0</v>
      </c>
      <c r="D76" s="362">
        <f t="shared" si="4"/>
        <v>0</v>
      </c>
      <c r="E76" s="362">
        <f t="shared" si="4"/>
        <v>0</v>
      </c>
      <c r="F76" s="362">
        <f t="shared" si="4"/>
        <v>0</v>
      </c>
      <c r="G76" s="362">
        <f t="shared" si="4"/>
        <v>0</v>
      </c>
    </row>
    <row r="78" spans="1:8" x14ac:dyDescent="0.35">
      <c r="A78" s="339" t="s">
        <v>459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zoomScale="82" workbookViewId="0">
      <selection activeCell="K17" sqref="K17"/>
    </sheetView>
  </sheetViews>
  <sheetFormatPr baseColWidth="10" defaultColWidth="9.36328125" defaultRowHeight="14.5" x14ac:dyDescent="0.35"/>
  <cols>
    <col min="1" max="1" width="61.453125" style="339" customWidth="1"/>
    <col min="2" max="7" width="14.1796875" style="339" customWidth="1"/>
    <col min="8" max="16384" width="9.36328125" style="339"/>
  </cols>
  <sheetData>
    <row r="1" spans="1:7" ht="66" customHeight="1" x14ac:dyDescent="0.35">
      <c r="A1" s="523" t="s">
        <v>514</v>
      </c>
      <c r="B1" s="524"/>
      <c r="C1" s="524"/>
      <c r="D1" s="524"/>
      <c r="E1" s="524"/>
      <c r="F1" s="524"/>
      <c r="G1" s="525"/>
    </row>
    <row r="2" spans="1:7" x14ac:dyDescent="0.35">
      <c r="A2" s="340"/>
      <c r="B2" s="341"/>
      <c r="C2" s="342"/>
      <c r="D2" s="343" t="s">
        <v>437</v>
      </c>
      <c r="E2" s="342"/>
      <c r="F2" s="344"/>
      <c r="G2" s="518" t="s">
        <v>438</v>
      </c>
    </row>
    <row r="3" spans="1:7" ht="24.9" customHeight="1" x14ac:dyDescent="0.35">
      <c r="A3" s="345" t="s">
        <v>100</v>
      </c>
      <c r="B3" s="346" t="s">
        <v>348</v>
      </c>
      <c r="C3" s="346" t="s">
        <v>439</v>
      </c>
      <c r="D3" s="346" t="s">
        <v>411</v>
      </c>
      <c r="E3" s="346" t="s">
        <v>341</v>
      </c>
      <c r="F3" s="346" t="s">
        <v>354</v>
      </c>
      <c r="G3" s="519"/>
    </row>
    <row r="4" spans="1:7" x14ac:dyDescent="0.35">
      <c r="A4" s="353"/>
      <c r="B4" s="354"/>
      <c r="C4" s="354"/>
      <c r="D4" s="354"/>
      <c r="E4" s="354"/>
      <c r="F4" s="354"/>
      <c r="G4" s="354"/>
    </row>
    <row r="5" spans="1:7" x14ac:dyDescent="0.35">
      <c r="A5" s="371" t="s">
        <v>515</v>
      </c>
      <c r="B5" s="367">
        <f t="shared" ref="B5:G5" si="0">SUM(B6:B13)</f>
        <v>0</v>
      </c>
      <c r="C5" s="367">
        <f t="shared" si="0"/>
        <v>0</v>
      </c>
      <c r="D5" s="367">
        <f t="shared" si="0"/>
        <v>0</v>
      </c>
      <c r="E5" s="367">
        <f t="shared" si="0"/>
        <v>0</v>
      </c>
      <c r="F5" s="367">
        <f t="shared" si="0"/>
        <v>0</v>
      </c>
      <c r="G5" s="367">
        <f t="shared" si="0"/>
        <v>0</v>
      </c>
    </row>
    <row r="6" spans="1:7" x14ac:dyDescent="0.35">
      <c r="A6" s="372" t="s">
        <v>516</v>
      </c>
      <c r="B6" s="350">
        <v>0</v>
      </c>
      <c r="C6" s="350">
        <v>0</v>
      </c>
      <c r="D6" s="350">
        <f>B6+C6</f>
        <v>0</v>
      </c>
      <c r="E6" s="350">
        <v>0</v>
      </c>
      <c r="F6" s="350">
        <v>0</v>
      </c>
      <c r="G6" s="350">
        <f>D6-E6</f>
        <v>0</v>
      </c>
    </row>
    <row r="7" spans="1:7" x14ac:dyDescent="0.35">
      <c r="A7" s="372" t="s">
        <v>517</v>
      </c>
      <c r="B7" s="350">
        <v>0</v>
      </c>
      <c r="C7" s="350">
        <v>0</v>
      </c>
      <c r="D7" s="350">
        <f t="shared" ref="D7:D13" si="1">B7+C7</f>
        <v>0</v>
      </c>
      <c r="E7" s="350">
        <v>0</v>
      </c>
      <c r="F7" s="350">
        <v>0</v>
      </c>
      <c r="G7" s="350">
        <f t="shared" ref="G7:G13" si="2">D7-E7</f>
        <v>0</v>
      </c>
    </row>
    <row r="8" spans="1:7" x14ac:dyDescent="0.35">
      <c r="A8" s="372" t="s">
        <v>518</v>
      </c>
      <c r="B8" s="350">
        <v>0</v>
      </c>
      <c r="C8" s="350">
        <v>0</v>
      </c>
      <c r="D8" s="350">
        <f t="shared" si="1"/>
        <v>0</v>
      </c>
      <c r="E8" s="350">
        <v>0</v>
      </c>
      <c r="F8" s="350">
        <v>0</v>
      </c>
      <c r="G8" s="350">
        <f t="shared" si="2"/>
        <v>0</v>
      </c>
    </row>
    <row r="9" spans="1:7" x14ac:dyDescent="0.35">
      <c r="A9" s="372" t="s">
        <v>519</v>
      </c>
      <c r="B9" s="350">
        <v>0</v>
      </c>
      <c r="C9" s="350">
        <v>0</v>
      </c>
      <c r="D9" s="350">
        <f t="shared" si="1"/>
        <v>0</v>
      </c>
      <c r="E9" s="350">
        <v>0</v>
      </c>
      <c r="F9" s="350">
        <v>0</v>
      </c>
      <c r="G9" s="350">
        <f t="shared" si="2"/>
        <v>0</v>
      </c>
    </row>
    <row r="10" spans="1:7" x14ac:dyDescent="0.35">
      <c r="A10" s="372" t="s">
        <v>520</v>
      </c>
      <c r="B10" s="350">
        <v>0</v>
      </c>
      <c r="C10" s="350">
        <v>0</v>
      </c>
      <c r="D10" s="350">
        <f t="shared" si="1"/>
        <v>0</v>
      </c>
      <c r="E10" s="350">
        <v>0</v>
      </c>
      <c r="F10" s="350">
        <v>0</v>
      </c>
      <c r="G10" s="350">
        <f t="shared" si="2"/>
        <v>0</v>
      </c>
    </row>
    <row r="11" spans="1:7" x14ac:dyDescent="0.35">
      <c r="A11" s="372" t="s">
        <v>521</v>
      </c>
      <c r="B11" s="350">
        <v>0</v>
      </c>
      <c r="C11" s="350">
        <v>0</v>
      </c>
      <c r="D11" s="350">
        <f t="shared" si="1"/>
        <v>0</v>
      </c>
      <c r="E11" s="350">
        <v>0</v>
      </c>
      <c r="F11" s="350">
        <v>0</v>
      </c>
      <c r="G11" s="350">
        <f t="shared" si="2"/>
        <v>0</v>
      </c>
    </row>
    <row r="12" spans="1:7" x14ac:dyDescent="0.35">
      <c r="A12" s="372" t="s">
        <v>522</v>
      </c>
      <c r="B12" s="350">
        <v>0</v>
      </c>
      <c r="C12" s="350">
        <v>0</v>
      </c>
      <c r="D12" s="350">
        <f t="shared" si="1"/>
        <v>0</v>
      </c>
      <c r="E12" s="350">
        <v>0</v>
      </c>
      <c r="F12" s="350">
        <v>0</v>
      </c>
      <c r="G12" s="350">
        <f t="shared" si="2"/>
        <v>0</v>
      </c>
    </row>
    <row r="13" spans="1:7" x14ac:dyDescent="0.35">
      <c r="A13" s="372" t="s">
        <v>489</v>
      </c>
      <c r="B13" s="350">
        <v>0</v>
      </c>
      <c r="C13" s="350">
        <v>0</v>
      </c>
      <c r="D13" s="350">
        <f t="shared" si="1"/>
        <v>0</v>
      </c>
      <c r="E13" s="350">
        <v>0</v>
      </c>
      <c r="F13" s="350">
        <v>0</v>
      </c>
      <c r="G13" s="350">
        <f t="shared" si="2"/>
        <v>0</v>
      </c>
    </row>
    <row r="14" spans="1:7" x14ac:dyDescent="0.35">
      <c r="A14" s="372"/>
      <c r="B14" s="350"/>
      <c r="C14" s="350"/>
      <c r="D14" s="350"/>
      <c r="E14" s="350"/>
      <c r="F14" s="350"/>
      <c r="G14" s="350"/>
    </row>
    <row r="15" spans="1:7" x14ac:dyDescent="0.35">
      <c r="A15" s="371" t="s">
        <v>523</v>
      </c>
      <c r="B15" s="367">
        <f t="shared" ref="B15:G15" si="3">SUM(B16:B22)</f>
        <v>0</v>
      </c>
      <c r="C15" s="367">
        <f t="shared" si="3"/>
        <v>0</v>
      </c>
      <c r="D15" s="367">
        <f t="shared" si="3"/>
        <v>0</v>
      </c>
      <c r="E15" s="367">
        <f t="shared" si="3"/>
        <v>0</v>
      </c>
      <c r="F15" s="367">
        <f t="shared" si="3"/>
        <v>0</v>
      </c>
      <c r="G15" s="367">
        <f t="shared" si="3"/>
        <v>0</v>
      </c>
    </row>
    <row r="16" spans="1:7" x14ac:dyDescent="0.35">
      <c r="A16" s="372" t="s">
        <v>524</v>
      </c>
      <c r="B16" s="350">
        <v>0</v>
      </c>
      <c r="C16" s="350">
        <v>0</v>
      </c>
      <c r="D16" s="350">
        <f>B16+C16</f>
        <v>0</v>
      </c>
      <c r="E16" s="350">
        <v>0</v>
      </c>
      <c r="F16" s="350">
        <v>0</v>
      </c>
      <c r="G16" s="350">
        <f t="shared" ref="G16:G22" si="4">D16-E16</f>
        <v>0</v>
      </c>
    </row>
    <row r="17" spans="1:7" x14ac:dyDescent="0.35">
      <c r="A17" s="372" t="s">
        <v>525</v>
      </c>
      <c r="B17" s="350">
        <v>0</v>
      </c>
      <c r="C17" s="350">
        <v>0</v>
      </c>
      <c r="D17" s="350">
        <f t="shared" ref="D17:D22" si="5">B17+C17</f>
        <v>0</v>
      </c>
      <c r="E17" s="350">
        <v>0</v>
      </c>
      <c r="F17" s="350">
        <v>0</v>
      </c>
      <c r="G17" s="350">
        <f t="shared" si="4"/>
        <v>0</v>
      </c>
    </row>
    <row r="18" spans="1:7" ht="10" customHeight="1" x14ac:dyDescent="0.35">
      <c r="A18" s="372" t="s">
        <v>526</v>
      </c>
      <c r="B18" s="350">
        <v>0</v>
      </c>
      <c r="C18" s="350">
        <v>0</v>
      </c>
      <c r="D18" s="350">
        <f t="shared" si="5"/>
        <v>0</v>
      </c>
      <c r="E18" s="350">
        <v>0</v>
      </c>
      <c r="F18" s="350">
        <v>0</v>
      </c>
      <c r="G18" s="350">
        <f t="shared" si="4"/>
        <v>0</v>
      </c>
    </row>
    <row r="19" spans="1:7" x14ac:dyDescent="0.35">
      <c r="A19" s="372" t="s">
        <v>527</v>
      </c>
      <c r="B19" s="350">
        <v>0</v>
      </c>
      <c r="C19" s="350">
        <v>0</v>
      </c>
      <c r="D19" s="350">
        <f t="shared" si="5"/>
        <v>0</v>
      </c>
      <c r="E19" s="350">
        <v>0</v>
      </c>
      <c r="F19" s="350">
        <v>0</v>
      </c>
      <c r="G19" s="350">
        <f t="shared" si="4"/>
        <v>0</v>
      </c>
    </row>
    <row r="20" spans="1:7" x14ac:dyDescent="0.35">
      <c r="A20" s="372" t="s">
        <v>528</v>
      </c>
      <c r="B20" s="350">
        <v>0</v>
      </c>
      <c r="C20" s="350">
        <v>0</v>
      </c>
      <c r="D20" s="350">
        <f t="shared" si="5"/>
        <v>0</v>
      </c>
      <c r="E20" s="350">
        <v>0</v>
      </c>
      <c r="F20" s="350">
        <v>0</v>
      </c>
      <c r="G20" s="350">
        <f t="shared" si="4"/>
        <v>0</v>
      </c>
    </row>
    <row r="21" spans="1:7" x14ac:dyDescent="0.35">
      <c r="A21" s="372" t="s">
        <v>529</v>
      </c>
      <c r="B21" s="350">
        <v>0</v>
      </c>
      <c r="C21" s="350">
        <v>0</v>
      </c>
      <c r="D21" s="350">
        <f t="shared" si="5"/>
        <v>0</v>
      </c>
      <c r="E21" s="350">
        <v>0</v>
      </c>
      <c r="F21" s="350">
        <v>0</v>
      </c>
      <c r="G21" s="350">
        <f t="shared" si="4"/>
        <v>0</v>
      </c>
    </row>
    <row r="22" spans="1:7" x14ac:dyDescent="0.35">
      <c r="A22" s="372" t="s">
        <v>530</v>
      </c>
      <c r="B22" s="350">
        <v>0</v>
      </c>
      <c r="C22" s="350">
        <v>0</v>
      </c>
      <c r="D22" s="350">
        <f t="shared" si="5"/>
        <v>0</v>
      </c>
      <c r="E22" s="350">
        <v>0</v>
      </c>
      <c r="F22" s="350">
        <v>0</v>
      </c>
      <c r="G22" s="350">
        <f t="shared" si="4"/>
        <v>0</v>
      </c>
    </row>
    <row r="23" spans="1:7" x14ac:dyDescent="0.35">
      <c r="A23" s="372"/>
      <c r="B23" s="350"/>
      <c r="C23" s="350"/>
      <c r="D23" s="350"/>
      <c r="E23" s="350"/>
      <c r="F23" s="350"/>
      <c r="G23" s="350"/>
    </row>
    <row r="24" spans="1:7" x14ac:dyDescent="0.35">
      <c r="A24" s="371" t="s">
        <v>531</v>
      </c>
      <c r="B24" s="367">
        <f t="shared" ref="B24:G24" si="6">SUM(B25:B33)</f>
        <v>0</v>
      </c>
      <c r="C24" s="367">
        <f t="shared" si="6"/>
        <v>0</v>
      </c>
      <c r="D24" s="367">
        <f t="shared" si="6"/>
        <v>0</v>
      </c>
      <c r="E24" s="367">
        <f t="shared" si="6"/>
        <v>0</v>
      </c>
      <c r="F24" s="367">
        <f t="shared" si="6"/>
        <v>0</v>
      </c>
      <c r="G24" s="367">
        <f t="shared" si="6"/>
        <v>0</v>
      </c>
    </row>
    <row r="25" spans="1:7" x14ac:dyDescent="0.35">
      <c r="A25" s="372" t="s">
        <v>532</v>
      </c>
      <c r="B25" s="350">
        <v>0</v>
      </c>
      <c r="C25" s="350">
        <v>0</v>
      </c>
      <c r="D25" s="350">
        <f>B25+C25</f>
        <v>0</v>
      </c>
      <c r="E25" s="350">
        <v>0</v>
      </c>
      <c r="F25" s="350">
        <v>0</v>
      </c>
      <c r="G25" s="350">
        <f t="shared" ref="G25:G33" si="7">D25-E25</f>
        <v>0</v>
      </c>
    </row>
    <row r="26" spans="1:7" x14ac:dyDescent="0.35">
      <c r="A26" s="372" t="s">
        <v>533</v>
      </c>
      <c r="B26" s="350">
        <v>0</v>
      </c>
      <c r="C26" s="350">
        <v>0</v>
      </c>
      <c r="D26" s="350">
        <f t="shared" ref="D26:D33" si="8">B26+C26</f>
        <v>0</v>
      </c>
      <c r="E26" s="350">
        <v>0</v>
      </c>
      <c r="F26" s="350">
        <v>0</v>
      </c>
      <c r="G26" s="350">
        <f t="shared" si="7"/>
        <v>0</v>
      </c>
    </row>
    <row r="27" spans="1:7" ht="10" customHeight="1" x14ac:dyDescent="0.35">
      <c r="A27" s="372" t="s">
        <v>534</v>
      </c>
      <c r="B27" s="350">
        <v>0</v>
      </c>
      <c r="C27" s="350">
        <v>0</v>
      </c>
      <c r="D27" s="350">
        <f t="shared" si="8"/>
        <v>0</v>
      </c>
      <c r="E27" s="350">
        <v>0</v>
      </c>
      <c r="F27" s="350">
        <v>0</v>
      </c>
      <c r="G27" s="350">
        <f t="shared" si="7"/>
        <v>0</v>
      </c>
    </row>
    <row r="28" spans="1:7" x14ac:dyDescent="0.35">
      <c r="A28" s="372" t="s">
        <v>535</v>
      </c>
      <c r="B28" s="350">
        <v>0</v>
      </c>
      <c r="C28" s="350">
        <v>0</v>
      </c>
      <c r="D28" s="350">
        <f t="shared" si="8"/>
        <v>0</v>
      </c>
      <c r="E28" s="350">
        <v>0</v>
      </c>
      <c r="F28" s="350">
        <v>0</v>
      </c>
      <c r="G28" s="350">
        <f t="shared" si="7"/>
        <v>0</v>
      </c>
    </row>
    <row r="29" spans="1:7" x14ac:dyDescent="0.35">
      <c r="A29" s="372" t="s">
        <v>536</v>
      </c>
      <c r="B29" s="350">
        <v>0</v>
      </c>
      <c r="C29" s="350">
        <v>0</v>
      </c>
      <c r="D29" s="350">
        <f t="shared" si="8"/>
        <v>0</v>
      </c>
      <c r="E29" s="350">
        <v>0</v>
      </c>
      <c r="F29" s="350">
        <v>0</v>
      </c>
      <c r="G29" s="350">
        <f t="shared" si="7"/>
        <v>0</v>
      </c>
    </row>
    <row r="30" spans="1:7" x14ac:dyDescent="0.35">
      <c r="A30" s="372" t="s">
        <v>537</v>
      </c>
      <c r="B30" s="350">
        <v>0</v>
      </c>
      <c r="C30" s="350">
        <v>0</v>
      </c>
      <c r="D30" s="350">
        <f t="shared" si="8"/>
        <v>0</v>
      </c>
      <c r="E30" s="350">
        <v>0</v>
      </c>
      <c r="F30" s="350">
        <v>0</v>
      </c>
      <c r="G30" s="350">
        <f t="shared" si="7"/>
        <v>0</v>
      </c>
    </row>
    <row r="31" spans="1:7" x14ac:dyDescent="0.35">
      <c r="A31" s="372" t="s">
        <v>538</v>
      </c>
      <c r="B31" s="350">
        <v>0</v>
      </c>
      <c r="C31" s="350">
        <v>0</v>
      </c>
      <c r="D31" s="350">
        <f t="shared" si="8"/>
        <v>0</v>
      </c>
      <c r="E31" s="350">
        <v>0</v>
      </c>
      <c r="F31" s="350">
        <v>0</v>
      </c>
      <c r="G31" s="350">
        <f t="shared" si="7"/>
        <v>0</v>
      </c>
    </row>
    <row r="32" spans="1:7" x14ac:dyDescent="0.35">
      <c r="A32" s="372" t="s">
        <v>539</v>
      </c>
      <c r="B32" s="350">
        <v>0</v>
      </c>
      <c r="C32" s="350">
        <v>0</v>
      </c>
      <c r="D32" s="350">
        <f t="shared" si="8"/>
        <v>0</v>
      </c>
      <c r="E32" s="350">
        <v>0</v>
      </c>
      <c r="F32" s="350">
        <v>0</v>
      </c>
      <c r="G32" s="350">
        <f t="shared" si="7"/>
        <v>0</v>
      </c>
    </row>
    <row r="33" spans="1:7" x14ac:dyDescent="0.35">
      <c r="A33" s="372" t="s">
        <v>540</v>
      </c>
      <c r="B33" s="350">
        <v>0</v>
      </c>
      <c r="C33" s="350">
        <v>0</v>
      </c>
      <c r="D33" s="350">
        <f t="shared" si="8"/>
        <v>0</v>
      </c>
      <c r="E33" s="350">
        <v>0</v>
      </c>
      <c r="F33" s="350">
        <v>0</v>
      </c>
      <c r="G33" s="350">
        <f t="shared" si="7"/>
        <v>0</v>
      </c>
    </row>
    <row r="34" spans="1:7" x14ac:dyDescent="0.35">
      <c r="A34" s="372"/>
      <c r="B34" s="350"/>
      <c r="C34" s="350"/>
      <c r="D34" s="350"/>
      <c r="E34" s="350"/>
      <c r="F34" s="350"/>
      <c r="G34" s="350"/>
    </row>
    <row r="35" spans="1:7" x14ac:dyDescent="0.35">
      <c r="A35" s="371" t="s">
        <v>541</v>
      </c>
      <c r="B35" s="367">
        <f t="shared" ref="B35:G35" si="9">SUM(B36:B39)</f>
        <v>0</v>
      </c>
      <c r="C35" s="367">
        <f t="shared" si="9"/>
        <v>0</v>
      </c>
      <c r="D35" s="367">
        <f t="shared" si="9"/>
        <v>0</v>
      </c>
      <c r="E35" s="367">
        <f t="shared" si="9"/>
        <v>0</v>
      </c>
      <c r="F35" s="367">
        <f t="shared" si="9"/>
        <v>0</v>
      </c>
      <c r="G35" s="367">
        <f t="shared" si="9"/>
        <v>0</v>
      </c>
    </row>
    <row r="36" spans="1:7" x14ac:dyDescent="0.35">
      <c r="A36" s="372" t="s">
        <v>542</v>
      </c>
      <c r="B36" s="350">
        <v>0</v>
      </c>
      <c r="C36" s="350">
        <v>0</v>
      </c>
      <c r="D36" s="350">
        <f>B36+C36</f>
        <v>0</v>
      </c>
      <c r="E36" s="350">
        <v>0</v>
      </c>
      <c r="F36" s="350">
        <v>0</v>
      </c>
      <c r="G36" s="350">
        <f t="shared" ref="G36:G39" si="10">D36-E36</f>
        <v>0</v>
      </c>
    </row>
    <row r="37" spans="1:7" ht="11.25" customHeight="1" x14ac:dyDescent="0.35">
      <c r="A37" s="372" t="s">
        <v>543</v>
      </c>
      <c r="B37" s="350">
        <v>0</v>
      </c>
      <c r="C37" s="350">
        <v>0</v>
      </c>
      <c r="D37" s="350">
        <f t="shared" ref="D37:D39" si="11">B37+C37</f>
        <v>0</v>
      </c>
      <c r="E37" s="350">
        <v>0</v>
      </c>
      <c r="F37" s="350">
        <v>0</v>
      </c>
      <c r="G37" s="350">
        <f t="shared" si="10"/>
        <v>0</v>
      </c>
    </row>
    <row r="38" spans="1:7" ht="14" customHeight="1" x14ac:dyDescent="0.35">
      <c r="A38" s="372" t="s">
        <v>544</v>
      </c>
      <c r="B38" s="350">
        <v>0</v>
      </c>
      <c r="C38" s="350">
        <v>0</v>
      </c>
      <c r="D38" s="350">
        <f t="shared" si="11"/>
        <v>0</v>
      </c>
      <c r="E38" s="350">
        <v>0</v>
      </c>
      <c r="F38" s="350">
        <v>0</v>
      </c>
      <c r="G38" s="350">
        <f t="shared" si="10"/>
        <v>0</v>
      </c>
    </row>
    <row r="39" spans="1:7" x14ac:dyDescent="0.35">
      <c r="A39" s="372" t="s">
        <v>545</v>
      </c>
      <c r="B39" s="350">
        <v>0</v>
      </c>
      <c r="C39" s="350">
        <v>0</v>
      </c>
      <c r="D39" s="350">
        <f t="shared" si="11"/>
        <v>0</v>
      </c>
      <c r="E39" s="350">
        <v>0</v>
      </c>
      <c r="F39" s="350">
        <v>0</v>
      </c>
      <c r="G39" s="350">
        <f t="shared" si="10"/>
        <v>0</v>
      </c>
    </row>
    <row r="40" spans="1:7" x14ac:dyDescent="0.35">
      <c r="A40" s="372"/>
      <c r="B40" s="350"/>
      <c r="C40" s="350"/>
      <c r="D40" s="350"/>
      <c r="E40" s="350"/>
      <c r="F40" s="350"/>
      <c r="G40" s="350"/>
    </row>
    <row r="41" spans="1:7" x14ac:dyDescent="0.35">
      <c r="A41" s="351" t="s">
        <v>444</v>
      </c>
      <c r="B41" s="352">
        <f t="shared" ref="B41:G41" si="12">SUM(B35+B24+B15+B5)</f>
        <v>0</v>
      </c>
      <c r="C41" s="352">
        <f t="shared" si="12"/>
        <v>0</v>
      </c>
      <c r="D41" s="352">
        <f t="shared" si="12"/>
        <v>0</v>
      </c>
      <c r="E41" s="352">
        <f t="shared" si="12"/>
        <v>0</v>
      </c>
      <c r="F41" s="352">
        <f t="shared" si="12"/>
        <v>0</v>
      </c>
      <c r="G41" s="352">
        <f t="shared" si="12"/>
        <v>0</v>
      </c>
    </row>
    <row r="43" spans="1:7" x14ac:dyDescent="0.35">
      <c r="A43" s="339" t="s">
        <v>459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zoomScale="75" workbookViewId="0">
      <selection activeCell="H13" sqref="H13"/>
    </sheetView>
  </sheetViews>
  <sheetFormatPr baseColWidth="10" defaultColWidth="9.36328125" defaultRowHeight="14.5" x14ac:dyDescent="0.35"/>
  <cols>
    <col min="1" max="1" width="27.453125" style="339" customWidth="1"/>
    <col min="2" max="2" width="20.81640625" style="339" customWidth="1"/>
    <col min="3" max="3" width="16.1796875" style="339" customWidth="1"/>
    <col min="4" max="4" width="16.90625" style="339" customWidth="1"/>
    <col min="5" max="16384" width="9.36328125" style="339"/>
  </cols>
  <sheetData>
    <row r="1" spans="1:4" ht="54.5" customHeight="1" x14ac:dyDescent="0.35">
      <c r="A1" s="526" t="s">
        <v>546</v>
      </c>
      <c r="B1" s="527"/>
      <c r="C1" s="527"/>
      <c r="D1" s="528"/>
    </row>
    <row r="2" spans="1:4" ht="24.9" customHeight="1" x14ac:dyDescent="0.35">
      <c r="A2" s="373" t="s">
        <v>547</v>
      </c>
      <c r="B2" s="374" t="s">
        <v>548</v>
      </c>
      <c r="C2" s="374" t="s">
        <v>376</v>
      </c>
      <c r="D2" s="375" t="s">
        <v>234</v>
      </c>
    </row>
    <row r="3" spans="1:4" ht="15" customHeight="1" x14ac:dyDescent="0.35">
      <c r="A3" s="529" t="s">
        <v>549</v>
      </c>
      <c r="B3" s="530"/>
      <c r="C3" s="530"/>
      <c r="D3" s="531"/>
    </row>
    <row r="4" spans="1:4" x14ac:dyDescent="0.35">
      <c r="A4" s="376" t="s">
        <v>550</v>
      </c>
      <c r="B4" s="377"/>
      <c r="C4" s="377"/>
      <c r="D4" s="377">
        <f>+B4-C4</f>
        <v>0</v>
      </c>
    </row>
    <row r="5" spans="1:4" x14ac:dyDescent="0.35">
      <c r="A5" s="376"/>
      <c r="B5" s="377"/>
      <c r="C5" s="377"/>
      <c r="D5" s="377">
        <f t="shared" ref="D5:D11" si="0">+B5-C5</f>
        <v>0</v>
      </c>
    </row>
    <row r="6" spans="1:4" x14ac:dyDescent="0.35">
      <c r="A6" s="378"/>
      <c r="B6" s="379"/>
      <c r="C6" s="377"/>
      <c r="D6" s="377">
        <f t="shared" si="0"/>
        <v>0</v>
      </c>
    </row>
    <row r="7" spans="1:4" x14ac:dyDescent="0.35">
      <c r="A7" s="376"/>
      <c r="B7" s="377"/>
      <c r="C7" s="377"/>
      <c r="D7" s="377">
        <f t="shared" si="0"/>
        <v>0</v>
      </c>
    </row>
    <row r="8" spans="1:4" x14ac:dyDescent="0.35">
      <c r="A8" s="376"/>
      <c r="B8" s="377"/>
      <c r="C8" s="377"/>
      <c r="D8" s="377">
        <f t="shared" si="0"/>
        <v>0</v>
      </c>
    </row>
    <row r="9" spans="1:4" x14ac:dyDescent="0.35">
      <c r="A9" s="376"/>
      <c r="B9" s="380"/>
      <c r="C9" s="377"/>
      <c r="D9" s="377">
        <f t="shared" si="0"/>
        <v>0</v>
      </c>
    </row>
    <row r="10" spans="1:4" x14ac:dyDescent="0.35">
      <c r="A10" s="376"/>
      <c r="B10" s="377"/>
      <c r="C10" s="377"/>
      <c r="D10" s="377">
        <f t="shared" si="0"/>
        <v>0</v>
      </c>
    </row>
    <row r="11" spans="1:4" x14ac:dyDescent="0.35">
      <c r="A11" s="376"/>
      <c r="B11" s="377"/>
      <c r="C11" s="377"/>
      <c r="D11" s="377">
        <f t="shared" si="0"/>
        <v>0</v>
      </c>
    </row>
    <row r="12" spans="1:4" x14ac:dyDescent="0.35">
      <c r="A12" s="376" t="s">
        <v>551</v>
      </c>
      <c r="B12" s="379">
        <f>SUM(B4:B11)</f>
        <v>0</v>
      </c>
      <c r="C12" s="379">
        <f>SUM(C4:C11)</f>
        <v>0</v>
      </c>
      <c r="D12" s="379">
        <f>SUM(D4:D11)</f>
        <v>0</v>
      </c>
    </row>
    <row r="13" spans="1:4" x14ac:dyDescent="0.35">
      <c r="A13" s="381"/>
      <c r="B13" s="382"/>
      <c r="C13" s="382"/>
      <c r="D13" s="382"/>
    </row>
    <row r="14" spans="1:4" ht="15" customHeight="1" x14ac:dyDescent="0.35">
      <c r="A14" s="532" t="s">
        <v>552</v>
      </c>
      <c r="B14" s="533"/>
      <c r="C14" s="533"/>
      <c r="D14" s="534"/>
    </row>
    <row r="15" spans="1:4" x14ac:dyDescent="0.35">
      <c r="A15" s="376" t="s">
        <v>553</v>
      </c>
      <c r="B15" s="377"/>
      <c r="C15" s="377"/>
      <c r="D15" s="377">
        <f>+B15-C15</f>
        <v>0</v>
      </c>
    </row>
    <row r="16" spans="1:4" x14ac:dyDescent="0.35">
      <c r="A16" s="376"/>
      <c r="B16" s="377"/>
      <c r="C16" s="377"/>
      <c r="D16" s="377">
        <f t="shared" ref="D16:D24" si="1">+B16-C16</f>
        <v>0</v>
      </c>
    </row>
    <row r="17" spans="1:4" x14ac:dyDescent="0.35">
      <c r="A17" s="376"/>
      <c r="B17" s="377"/>
      <c r="C17" s="377"/>
      <c r="D17" s="377">
        <f t="shared" si="1"/>
        <v>0</v>
      </c>
    </row>
    <row r="18" spans="1:4" x14ac:dyDescent="0.35">
      <c r="A18" s="376"/>
      <c r="B18" s="377"/>
      <c r="C18" s="377"/>
      <c r="D18" s="377">
        <f t="shared" si="1"/>
        <v>0</v>
      </c>
    </row>
    <row r="19" spans="1:4" x14ac:dyDescent="0.35">
      <c r="A19" s="378"/>
      <c r="B19" s="379"/>
      <c r="C19" s="377"/>
      <c r="D19" s="377">
        <f t="shared" si="1"/>
        <v>0</v>
      </c>
    </row>
    <row r="20" spans="1:4" x14ac:dyDescent="0.35">
      <c r="A20" s="376"/>
      <c r="B20" s="377"/>
      <c r="C20" s="377"/>
      <c r="D20" s="377">
        <f t="shared" si="1"/>
        <v>0</v>
      </c>
    </row>
    <row r="21" spans="1:4" x14ac:dyDescent="0.35">
      <c r="A21" s="376"/>
      <c r="B21" s="377"/>
      <c r="C21" s="377"/>
      <c r="D21" s="377">
        <f t="shared" si="1"/>
        <v>0</v>
      </c>
    </row>
    <row r="22" spans="1:4" x14ac:dyDescent="0.35">
      <c r="A22" s="376"/>
      <c r="B22" s="377"/>
      <c r="C22" s="377"/>
      <c r="D22" s="377">
        <f t="shared" si="1"/>
        <v>0</v>
      </c>
    </row>
    <row r="23" spans="1:4" x14ac:dyDescent="0.35">
      <c r="A23" s="376"/>
      <c r="B23" s="377"/>
      <c r="C23" s="377"/>
      <c r="D23" s="377">
        <f t="shared" si="1"/>
        <v>0</v>
      </c>
    </row>
    <row r="24" spans="1:4" x14ac:dyDescent="0.35">
      <c r="A24" s="376"/>
      <c r="B24" s="377"/>
      <c r="C24" s="377"/>
      <c r="D24" s="377">
        <f t="shared" si="1"/>
        <v>0</v>
      </c>
    </row>
    <row r="25" spans="1:4" x14ac:dyDescent="0.35">
      <c r="A25" s="376" t="s">
        <v>554</v>
      </c>
      <c r="B25" s="379">
        <f>SUM(B15:B24)</f>
        <v>0</v>
      </c>
      <c r="C25" s="379">
        <f>SUM(C15:C24)</f>
        <v>0</v>
      </c>
      <c r="D25" s="379">
        <f>SUM(D15:D24)</f>
        <v>0</v>
      </c>
    </row>
    <row r="26" spans="1:4" x14ac:dyDescent="0.35">
      <c r="A26" s="381"/>
      <c r="B26" s="383"/>
      <c r="C26" s="383"/>
      <c r="D26" s="383"/>
    </row>
    <row r="27" spans="1:4" x14ac:dyDescent="0.35">
      <c r="A27" s="384" t="s">
        <v>555</v>
      </c>
      <c r="B27" s="379">
        <f>B25+B12</f>
        <v>0</v>
      </c>
      <c r="C27" s="379">
        <f>C25+C12</f>
        <v>0</v>
      </c>
      <c r="D27" s="379">
        <f>D25+D12</f>
        <v>0</v>
      </c>
    </row>
    <row r="28" spans="1:4" x14ac:dyDescent="0.35">
      <c r="A28" s="385"/>
      <c r="B28" s="385"/>
      <c r="C28" s="385"/>
      <c r="D28" s="385"/>
    </row>
    <row r="29" spans="1:4" x14ac:dyDescent="0.35">
      <c r="A29" s="386" t="s">
        <v>459</v>
      </c>
      <c r="B29" s="385"/>
      <c r="C29" s="385"/>
      <c r="D29" s="385"/>
    </row>
    <row r="30" spans="1:4" x14ac:dyDescent="0.35">
      <c r="A30" s="385"/>
      <c r="B30" s="385"/>
      <c r="C30" s="385"/>
      <c r="D30" s="385"/>
    </row>
    <row r="31" spans="1:4" x14ac:dyDescent="0.35">
      <c r="A31" s="385"/>
      <c r="B31" s="385"/>
      <c r="C31" s="385"/>
      <c r="D31" s="385"/>
    </row>
    <row r="32" spans="1:4" x14ac:dyDescent="0.35">
      <c r="A32" s="385"/>
      <c r="B32" s="385"/>
      <c r="C32" s="385"/>
      <c r="D32" s="385"/>
    </row>
    <row r="33" spans="1:4" x14ac:dyDescent="0.35">
      <c r="A33" s="385"/>
      <c r="B33" s="385"/>
      <c r="C33" s="385"/>
      <c r="D33" s="385"/>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election activeCell="E17" sqref="E17"/>
    </sheetView>
  </sheetViews>
  <sheetFormatPr baseColWidth="10" defaultColWidth="11.453125" defaultRowHeight="10" x14ac:dyDescent="0.2"/>
  <cols>
    <col min="1" max="1" width="40.6328125" style="79" customWidth="1"/>
    <col min="2" max="2" width="22.90625" style="79" customWidth="1"/>
    <col min="3" max="3" width="19.36328125" style="79" customWidth="1"/>
    <col min="4" max="16384" width="11.453125" style="79"/>
  </cols>
  <sheetData>
    <row r="1" spans="1:3" ht="47.5" customHeight="1" x14ac:dyDescent="0.2">
      <c r="A1" s="535" t="s">
        <v>556</v>
      </c>
      <c r="B1" s="535"/>
      <c r="C1" s="535"/>
    </row>
    <row r="2" spans="1:3" ht="24.9" customHeight="1" x14ac:dyDescent="0.2">
      <c r="A2" s="375" t="s">
        <v>547</v>
      </c>
      <c r="B2" s="375" t="s">
        <v>341</v>
      </c>
      <c r="C2" s="375" t="s">
        <v>354</v>
      </c>
    </row>
    <row r="3" spans="1:3" ht="15" customHeight="1" x14ac:dyDescent="0.2">
      <c r="A3" s="536" t="s">
        <v>549</v>
      </c>
      <c r="B3" s="536"/>
      <c r="C3" s="536"/>
    </row>
    <row r="4" spans="1:3" x14ac:dyDescent="0.2">
      <c r="A4" s="387" t="s">
        <v>550</v>
      </c>
      <c r="B4" s="388"/>
      <c r="C4" s="388"/>
    </row>
    <row r="5" spans="1:3" x14ac:dyDescent="0.2">
      <c r="A5" s="389"/>
      <c r="B5" s="388"/>
      <c r="C5" s="388"/>
    </row>
    <row r="6" spans="1:3" x14ac:dyDescent="0.2">
      <c r="A6" s="390" t="s">
        <v>557</v>
      </c>
      <c r="B6" s="391"/>
      <c r="C6" s="391"/>
    </row>
    <row r="7" spans="1:3" x14ac:dyDescent="0.2">
      <c r="A7" s="390"/>
      <c r="B7" s="391"/>
      <c r="C7" s="391"/>
    </row>
    <row r="8" spans="1:3" x14ac:dyDescent="0.2">
      <c r="A8" s="390"/>
      <c r="B8" s="391"/>
      <c r="C8" s="391"/>
    </row>
    <row r="9" spans="1:3" x14ac:dyDescent="0.2">
      <c r="A9" s="390"/>
      <c r="B9" s="391"/>
      <c r="C9" s="391"/>
    </row>
    <row r="10" spans="1:3" x14ac:dyDescent="0.2">
      <c r="A10" s="390"/>
      <c r="B10" s="391"/>
      <c r="C10" s="391"/>
    </row>
    <row r="11" spans="1:3" ht="10.5" x14ac:dyDescent="0.25">
      <c r="A11" s="394" t="s">
        <v>558</v>
      </c>
      <c r="B11" s="393">
        <f>SUM(B4:B10)</f>
        <v>0</v>
      </c>
      <c r="C11" s="393">
        <f>SUM(C4:C10)</f>
        <v>0</v>
      </c>
    </row>
    <row r="12" spans="1:3" ht="10.5" x14ac:dyDescent="0.25">
      <c r="A12" s="395"/>
      <c r="B12" s="396"/>
      <c r="C12" s="396"/>
    </row>
    <row r="13" spans="1:3" ht="15" customHeight="1" x14ac:dyDescent="0.2">
      <c r="A13" s="537" t="s">
        <v>552</v>
      </c>
      <c r="B13" s="537"/>
      <c r="C13" s="537"/>
    </row>
    <row r="14" spans="1:3" x14ac:dyDescent="0.2">
      <c r="A14" s="390" t="s">
        <v>553</v>
      </c>
      <c r="B14" s="391"/>
      <c r="C14" s="391"/>
    </row>
    <row r="15" spans="1:3" ht="10.5" x14ac:dyDescent="0.25">
      <c r="A15" s="392"/>
      <c r="B15" s="391"/>
      <c r="C15" s="391"/>
    </row>
    <row r="16" spans="1:3" ht="10.5" x14ac:dyDescent="0.25">
      <c r="A16" s="392"/>
      <c r="B16" s="391"/>
      <c r="C16" s="391"/>
    </row>
    <row r="17" spans="1:3" ht="10.5" x14ac:dyDescent="0.25">
      <c r="A17" s="392"/>
      <c r="B17" s="391"/>
      <c r="C17" s="391"/>
    </row>
    <row r="18" spans="1:3" ht="10.5" x14ac:dyDescent="0.25">
      <c r="A18" s="392"/>
      <c r="B18" s="391"/>
      <c r="C18" s="391"/>
    </row>
    <row r="19" spans="1:3" ht="10.5" x14ac:dyDescent="0.25">
      <c r="A19" s="392"/>
      <c r="B19" s="391"/>
      <c r="C19" s="391"/>
    </row>
    <row r="20" spans="1:3" ht="10.5" x14ac:dyDescent="0.25">
      <c r="A20" s="392"/>
      <c r="B20" s="391"/>
      <c r="C20" s="391"/>
    </row>
    <row r="21" spans="1:3" ht="10.5" x14ac:dyDescent="0.25">
      <c r="A21" s="394" t="s">
        <v>559</v>
      </c>
      <c r="B21" s="393">
        <f>SUM(B14:B20)</f>
        <v>0</v>
      </c>
      <c r="C21" s="393">
        <f>SUM(C14:C20)</f>
        <v>0</v>
      </c>
    </row>
    <row r="22" spans="1:3" ht="10.5" x14ac:dyDescent="0.25">
      <c r="A22" s="395"/>
      <c r="B22" s="397"/>
      <c r="C22" s="397"/>
    </row>
    <row r="23" spans="1:3" ht="10.5" x14ac:dyDescent="0.25">
      <c r="A23" s="394" t="s">
        <v>555</v>
      </c>
      <c r="B23" s="393">
        <f>B21+B11</f>
        <v>0</v>
      </c>
      <c r="C23" s="393">
        <f>C21+C11</f>
        <v>0</v>
      </c>
    </row>
    <row r="24" spans="1:3" x14ac:dyDescent="0.2">
      <c r="A24" s="398"/>
      <c r="B24" s="399"/>
      <c r="C24" s="399"/>
    </row>
    <row r="25" spans="1:3" x14ac:dyDescent="0.2">
      <c r="A25" s="400" t="s">
        <v>459</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zoomScaleNormal="100" zoomScaleSheetLayoutView="90" workbookViewId="0">
      <selection activeCell="H22" sqref="H22"/>
    </sheetView>
  </sheetViews>
  <sheetFormatPr baseColWidth="10" defaultColWidth="11.453125" defaultRowHeight="10" x14ac:dyDescent="0.2"/>
  <cols>
    <col min="1" max="1" width="62.453125" style="401" customWidth="1"/>
    <col min="2" max="2" width="15.6328125" style="401" customWidth="1"/>
    <col min="3" max="3" width="18.6328125" style="401" customWidth="1"/>
    <col min="4" max="4" width="15.6328125" style="401" customWidth="1"/>
    <col min="5" max="7" width="15.6328125" style="413" customWidth="1"/>
    <col min="8" max="16384" width="11.453125" style="401"/>
  </cols>
  <sheetData>
    <row r="1" spans="1:8" ht="50.15" customHeight="1" x14ac:dyDescent="0.2">
      <c r="A1" s="524" t="s">
        <v>560</v>
      </c>
      <c r="B1" s="524"/>
      <c r="C1" s="524"/>
      <c r="D1" s="524"/>
      <c r="E1" s="524"/>
      <c r="F1" s="524"/>
      <c r="G1" s="525"/>
    </row>
    <row r="2" spans="1:8" ht="15" customHeight="1" x14ac:dyDescent="0.2">
      <c r="A2" s="538" t="s">
        <v>100</v>
      </c>
      <c r="B2" s="524" t="s">
        <v>437</v>
      </c>
      <c r="C2" s="524"/>
      <c r="D2" s="524"/>
      <c r="E2" s="524"/>
      <c r="F2" s="524"/>
      <c r="G2" s="518" t="s">
        <v>438</v>
      </c>
    </row>
    <row r="3" spans="1:8" ht="24.9" customHeight="1" x14ac:dyDescent="0.2">
      <c r="A3" s="539"/>
      <c r="B3" s="402" t="s">
        <v>348</v>
      </c>
      <c r="C3" s="346" t="s">
        <v>439</v>
      </c>
      <c r="D3" s="346" t="s">
        <v>411</v>
      </c>
      <c r="E3" s="346" t="s">
        <v>341</v>
      </c>
      <c r="F3" s="403" t="s">
        <v>354</v>
      </c>
      <c r="G3" s="519"/>
    </row>
    <row r="4" spans="1:8" ht="10.5" x14ac:dyDescent="0.2">
      <c r="A4" s="404"/>
      <c r="B4" s="405"/>
      <c r="C4" s="405"/>
      <c r="D4" s="405"/>
      <c r="E4" s="405"/>
      <c r="F4" s="405"/>
      <c r="G4" s="405"/>
    </row>
    <row r="5" spans="1:8" ht="10.5" x14ac:dyDescent="0.25">
      <c r="A5" s="406" t="s">
        <v>561</v>
      </c>
      <c r="B5" s="407">
        <f>+B6+B9+B18+B22+B25+B30</f>
        <v>0</v>
      </c>
      <c r="C5" s="407">
        <f t="shared" ref="C5:G5" si="0">+C6+C9+C18+C22+C25+C30</f>
        <v>0</v>
      </c>
      <c r="D5" s="407">
        <f t="shared" si="0"/>
        <v>0</v>
      </c>
      <c r="E5" s="407">
        <f t="shared" si="0"/>
        <v>0</v>
      </c>
      <c r="F5" s="407">
        <f t="shared" si="0"/>
        <v>0</v>
      </c>
      <c r="G5" s="407">
        <f t="shared" si="0"/>
        <v>0</v>
      </c>
    </row>
    <row r="6" spans="1:8" ht="20" customHeight="1" x14ac:dyDescent="0.25">
      <c r="A6" s="408" t="s">
        <v>562</v>
      </c>
      <c r="B6" s="367">
        <f>SUM(B7:B8)</f>
        <v>0</v>
      </c>
      <c r="C6" s="367">
        <f>SUM(C7:C8)</f>
        <v>0</v>
      </c>
      <c r="D6" s="367">
        <f t="shared" ref="D6:G6" si="1">SUM(D7:D8)</f>
        <v>0</v>
      </c>
      <c r="E6" s="367">
        <f t="shared" si="1"/>
        <v>0</v>
      </c>
      <c r="F6" s="367">
        <f t="shared" si="1"/>
        <v>0</v>
      </c>
      <c r="G6" s="367">
        <f t="shared" si="1"/>
        <v>0</v>
      </c>
      <c r="H6" s="409">
        <v>0</v>
      </c>
    </row>
    <row r="7" spans="1:8" ht="10" customHeight="1" x14ac:dyDescent="0.2">
      <c r="A7" s="410" t="s">
        <v>563</v>
      </c>
      <c r="B7" s="350">
        <v>0</v>
      </c>
      <c r="C7" s="350">
        <v>0</v>
      </c>
      <c r="D7" s="350">
        <f>B7+C7</f>
        <v>0</v>
      </c>
      <c r="E7" s="350">
        <v>0</v>
      </c>
      <c r="F7" s="350">
        <v>0</v>
      </c>
      <c r="G7" s="350">
        <f>D7-E7</f>
        <v>0</v>
      </c>
      <c r="H7" s="409" t="s">
        <v>564</v>
      </c>
    </row>
    <row r="8" spans="1:8" ht="14" customHeight="1" x14ac:dyDescent="0.2">
      <c r="A8" s="410" t="s">
        <v>565</v>
      </c>
      <c r="B8" s="350">
        <v>0</v>
      </c>
      <c r="C8" s="350">
        <v>0</v>
      </c>
      <c r="D8" s="350">
        <f>B8+C8</f>
        <v>0</v>
      </c>
      <c r="E8" s="350">
        <v>0</v>
      </c>
      <c r="F8" s="350">
        <v>0</v>
      </c>
      <c r="G8" s="350">
        <f>D8-E8</f>
        <v>0</v>
      </c>
      <c r="H8" s="409" t="s">
        <v>566</v>
      </c>
    </row>
    <row r="9" spans="1:8" ht="10.5" customHeight="1" x14ac:dyDescent="0.25">
      <c r="A9" s="408" t="s">
        <v>567</v>
      </c>
      <c r="B9" s="367">
        <f>SUM(B10:B17)</f>
        <v>0</v>
      </c>
      <c r="C9" s="367">
        <f>SUM(C10:C17)</f>
        <v>0</v>
      </c>
      <c r="D9" s="367">
        <f t="shared" ref="D9:G9" si="2">SUM(D10:D17)</f>
        <v>0</v>
      </c>
      <c r="E9" s="367">
        <f t="shared" si="2"/>
        <v>0</v>
      </c>
      <c r="F9" s="367">
        <f t="shared" si="2"/>
        <v>0</v>
      </c>
      <c r="G9" s="367">
        <f t="shared" si="2"/>
        <v>0</v>
      </c>
      <c r="H9" s="409">
        <v>0</v>
      </c>
    </row>
    <row r="10" spans="1:8" ht="10" customHeight="1" x14ac:dyDescent="0.2">
      <c r="A10" s="410" t="s">
        <v>568</v>
      </c>
      <c r="B10" s="350">
        <v>0</v>
      </c>
      <c r="C10" s="350">
        <v>0</v>
      </c>
      <c r="D10" s="350">
        <f t="shared" ref="D10:D17" si="3">B10+C10</f>
        <v>0</v>
      </c>
      <c r="E10" s="350">
        <v>0</v>
      </c>
      <c r="F10" s="350">
        <v>0</v>
      </c>
      <c r="G10" s="350">
        <f t="shared" ref="G10:G17" si="4">D10-E10</f>
        <v>0</v>
      </c>
      <c r="H10" s="409" t="s">
        <v>569</v>
      </c>
    </row>
    <row r="11" spans="1:8" ht="10" customHeight="1" x14ac:dyDescent="0.2">
      <c r="A11" s="410" t="s">
        <v>570</v>
      </c>
      <c r="B11" s="350">
        <v>0</v>
      </c>
      <c r="C11" s="350">
        <v>0</v>
      </c>
      <c r="D11" s="350">
        <f t="shared" si="3"/>
        <v>0</v>
      </c>
      <c r="E11" s="350">
        <v>0</v>
      </c>
      <c r="F11" s="350">
        <v>0</v>
      </c>
      <c r="G11" s="350">
        <f t="shared" si="4"/>
        <v>0</v>
      </c>
      <c r="H11" s="409" t="s">
        <v>571</v>
      </c>
    </row>
    <row r="12" spans="1:8" ht="10" customHeight="1" x14ac:dyDescent="0.2">
      <c r="A12" s="410" t="s">
        <v>572</v>
      </c>
      <c r="B12" s="350">
        <v>0</v>
      </c>
      <c r="C12" s="350">
        <v>0</v>
      </c>
      <c r="D12" s="350">
        <f t="shared" si="3"/>
        <v>0</v>
      </c>
      <c r="E12" s="350">
        <v>0</v>
      </c>
      <c r="F12" s="350">
        <v>0</v>
      </c>
      <c r="G12" s="350">
        <f t="shared" si="4"/>
        <v>0</v>
      </c>
      <c r="H12" s="409" t="s">
        <v>573</v>
      </c>
    </row>
    <row r="13" spans="1:8" x14ac:dyDescent="0.2">
      <c r="A13" s="410" t="s">
        <v>574</v>
      </c>
      <c r="B13" s="350">
        <v>0</v>
      </c>
      <c r="C13" s="350">
        <v>0</v>
      </c>
      <c r="D13" s="350">
        <f t="shared" si="3"/>
        <v>0</v>
      </c>
      <c r="E13" s="350">
        <v>0</v>
      </c>
      <c r="F13" s="350">
        <v>0</v>
      </c>
      <c r="G13" s="350">
        <f t="shared" si="4"/>
        <v>0</v>
      </c>
      <c r="H13" s="409" t="s">
        <v>575</v>
      </c>
    </row>
    <row r="14" spans="1:8" ht="10" customHeight="1" x14ac:dyDescent="0.2">
      <c r="A14" s="410" t="s">
        <v>576</v>
      </c>
      <c r="B14" s="350">
        <v>0</v>
      </c>
      <c r="C14" s="350">
        <v>0</v>
      </c>
      <c r="D14" s="350">
        <f t="shared" si="3"/>
        <v>0</v>
      </c>
      <c r="E14" s="350">
        <v>0</v>
      </c>
      <c r="F14" s="350">
        <v>0</v>
      </c>
      <c r="G14" s="350">
        <f t="shared" si="4"/>
        <v>0</v>
      </c>
      <c r="H14" s="409" t="s">
        <v>577</v>
      </c>
    </row>
    <row r="15" spans="1:8" ht="10" customHeight="1" x14ac:dyDescent="0.2">
      <c r="A15" s="410" t="s">
        <v>578</v>
      </c>
      <c r="B15" s="350">
        <v>0</v>
      </c>
      <c r="C15" s="350">
        <v>0</v>
      </c>
      <c r="D15" s="350">
        <f t="shared" si="3"/>
        <v>0</v>
      </c>
      <c r="E15" s="350">
        <v>0</v>
      </c>
      <c r="F15" s="350">
        <v>0</v>
      </c>
      <c r="G15" s="350">
        <f t="shared" si="4"/>
        <v>0</v>
      </c>
      <c r="H15" s="409" t="s">
        <v>579</v>
      </c>
    </row>
    <row r="16" spans="1:8" x14ac:dyDescent="0.2">
      <c r="A16" s="410" t="s">
        <v>580</v>
      </c>
      <c r="B16" s="350">
        <v>0</v>
      </c>
      <c r="C16" s="350">
        <v>0</v>
      </c>
      <c r="D16" s="350">
        <f t="shared" si="3"/>
        <v>0</v>
      </c>
      <c r="E16" s="350">
        <v>0</v>
      </c>
      <c r="F16" s="350">
        <v>0</v>
      </c>
      <c r="G16" s="350">
        <f t="shared" si="4"/>
        <v>0</v>
      </c>
      <c r="H16" s="409" t="s">
        <v>581</v>
      </c>
    </row>
    <row r="17" spans="1:8" x14ac:dyDescent="0.2">
      <c r="A17" s="410" t="s">
        <v>582</v>
      </c>
      <c r="B17" s="350">
        <v>0</v>
      </c>
      <c r="C17" s="350">
        <v>0</v>
      </c>
      <c r="D17" s="350">
        <f t="shared" si="3"/>
        <v>0</v>
      </c>
      <c r="E17" s="350">
        <v>0</v>
      </c>
      <c r="F17" s="350">
        <v>0</v>
      </c>
      <c r="G17" s="350">
        <f t="shared" si="4"/>
        <v>0</v>
      </c>
      <c r="H17" s="409" t="s">
        <v>583</v>
      </c>
    </row>
    <row r="18" spans="1:8" ht="10.5" customHeight="1" x14ac:dyDescent="0.25">
      <c r="A18" s="408" t="s">
        <v>584</v>
      </c>
      <c r="B18" s="367">
        <f>SUM(B19:B21)</f>
        <v>0</v>
      </c>
      <c r="C18" s="367">
        <f>SUM(C19:C21)</f>
        <v>0</v>
      </c>
      <c r="D18" s="367">
        <f t="shared" ref="D18:G18" si="5">SUM(D19:D21)</f>
        <v>0</v>
      </c>
      <c r="E18" s="367">
        <f t="shared" si="5"/>
        <v>0</v>
      </c>
      <c r="F18" s="367">
        <f t="shared" si="5"/>
        <v>0</v>
      </c>
      <c r="G18" s="367">
        <f t="shared" si="5"/>
        <v>0</v>
      </c>
      <c r="H18" s="409">
        <v>0</v>
      </c>
    </row>
    <row r="19" spans="1:8" ht="10" customHeight="1" x14ac:dyDescent="0.2">
      <c r="A19" s="410" t="s">
        <v>585</v>
      </c>
      <c r="B19" s="350">
        <v>0</v>
      </c>
      <c r="C19" s="350">
        <v>0</v>
      </c>
      <c r="D19" s="350">
        <f t="shared" ref="D19:D21" si="6">B19+C19</f>
        <v>0</v>
      </c>
      <c r="E19" s="350">
        <v>0</v>
      </c>
      <c r="F19" s="350">
        <v>0</v>
      </c>
      <c r="G19" s="350">
        <f t="shared" ref="G19:G21" si="7">D19-E19</f>
        <v>0</v>
      </c>
      <c r="H19" s="409" t="s">
        <v>586</v>
      </c>
    </row>
    <row r="20" spans="1:8" ht="10" customHeight="1" x14ac:dyDescent="0.2">
      <c r="A20" s="410" t="s">
        <v>587</v>
      </c>
      <c r="B20" s="350">
        <v>0</v>
      </c>
      <c r="C20" s="350">
        <v>0</v>
      </c>
      <c r="D20" s="350">
        <f t="shared" si="6"/>
        <v>0</v>
      </c>
      <c r="E20" s="350">
        <v>0</v>
      </c>
      <c r="F20" s="350">
        <v>0</v>
      </c>
      <c r="G20" s="350">
        <f t="shared" si="7"/>
        <v>0</v>
      </c>
      <c r="H20" s="409" t="s">
        <v>588</v>
      </c>
    </row>
    <row r="21" spans="1:8" x14ac:dyDescent="0.2">
      <c r="A21" s="410" t="s">
        <v>589</v>
      </c>
      <c r="B21" s="350">
        <v>0</v>
      </c>
      <c r="C21" s="350">
        <v>0</v>
      </c>
      <c r="D21" s="350">
        <f t="shared" si="6"/>
        <v>0</v>
      </c>
      <c r="E21" s="350">
        <v>0</v>
      </c>
      <c r="F21" s="350">
        <v>0</v>
      </c>
      <c r="G21" s="350">
        <f t="shared" si="7"/>
        <v>0</v>
      </c>
      <c r="H21" s="409" t="s">
        <v>590</v>
      </c>
    </row>
    <row r="22" spans="1:8" ht="10.5" x14ac:dyDescent="0.25">
      <c r="A22" s="408" t="s">
        <v>591</v>
      </c>
      <c r="B22" s="367">
        <f>SUM(B23:B24)</f>
        <v>0</v>
      </c>
      <c r="C22" s="367">
        <f>SUM(C23:C24)</f>
        <v>0</v>
      </c>
      <c r="D22" s="367">
        <f t="shared" ref="D22:G22" si="8">SUM(D23:D24)</f>
        <v>0</v>
      </c>
      <c r="E22" s="367">
        <f t="shared" si="8"/>
        <v>0</v>
      </c>
      <c r="F22" s="367">
        <f t="shared" si="8"/>
        <v>0</v>
      </c>
      <c r="G22" s="367">
        <f t="shared" si="8"/>
        <v>0</v>
      </c>
      <c r="H22" s="409">
        <v>0</v>
      </c>
    </row>
    <row r="23" spans="1:8" ht="10" customHeight="1" x14ac:dyDescent="0.2">
      <c r="A23" s="410" t="s">
        <v>592</v>
      </c>
      <c r="B23" s="350">
        <v>0</v>
      </c>
      <c r="C23" s="350">
        <v>0</v>
      </c>
      <c r="D23" s="350">
        <f t="shared" ref="D23:D24" si="9">B23+C23</f>
        <v>0</v>
      </c>
      <c r="E23" s="350">
        <v>0</v>
      </c>
      <c r="F23" s="350">
        <v>0</v>
      </c>
      <c r="G23" s="350">
        <f t="shared" ref="G23:G24" si="10">D23-E23</f>
        <v>0</v>
      </c>
      <c r="H23" s="409" t="s">
        <v>593</v>
      </c>
    </row>
    <row r="24" spans="1:8" x14ac:dyDescent="0.2">
      <c r="A24" s="410" t="s">
        <v>594</v>
      </c>
      <c r="B24" s="350">
        <v>0</v>
      </c>
      <c r="C24" s="350">
        <v>0</v>
      </c>
      <c r="D24" s="350">
        <f t="shared" si="9"/>
        <v>0</v>
      </c>
      <c r="E24" s="350">
        <v>0</v>
      </c>
      <c r="F24" s="350">
        <v>0</v>
      </c>
      <c r="G24" s="350">
        <f t="shared" si="10"/>
        <v>0</v>
      </c>
      <c r="H24" s="409" t="s">
        <v>595</v>
      </c>
    </row>
    <row r="25" spans="1:8" ht="10.5" x14ac:dyDescent="0.25">
      <c r="A25" s="408" t="s">
        <v>596</v>
      </c>
      <c r="B25" s="367">
        <f>SUM(B26:B29)</f>
        <v>0</v>
      </c>
      <c r="C25" s="367">
        <f>SUM(C26:C29)</f>
        <v>0</v>
      </c>
      <c r="D25" s="367">
        <f t="shared" ref="D25:G25" si="11">SUM(D26:D29)</f>
        <v>0</v>
      </c>
      <c r="E25" s="367">
        <f t="shared" si="11"/>
        <v>0</v>
      </c>
      <c r="F25" s="367">
        <f t="shared" si="11"/>
        <v>0</v>
      </c>
      <c r="G25" s="367">
        <f t="shared" si="11"/>
        <v>0</v>
      </c>
      <c r="H25" s="409">
        <v>0</v>
      </c>
    </row>
    <row r="26" spans="1:8" ht="10" customHeight="1" x14ac:dyDescent="0.2">
      <c r="A26" s="410" t="s">
        <v>597</v>
      </c>
      <c r="B26" s="350">
        <v>0</v>
      </c>
      <c r="C26" s="350">
        <v>0</v>
      </c>
      <c r="D26" s="350">
        <f t="shared" ref="D26:D29" si="12">B26+C26</f>
        <v>0</v>
      </c>
      <c r="E26" s="350">
        <v>0</v>
      </c>
      <c r="F26" s="350">
        <v>0</v>
      </c>
      <c r="G26" s="350">
        <f t="shared" ref="G26:G29" si="13">D26-E26</f>
        <v>0</v>
      </c>
      <c r="H26" s="409" t="s">
        <v>598</v>
      </c>
    </row>
    <row r="27" spans="1:8" ht="10" customHeight="1" x14ac:dyDescent="0.2">
      <c r="A27" s="410" t="s">
        <v>599</v>
      </c>
      <c r="B27" s="350">
        <v>0</v>
      </c>
      <c r="C27" s="350">
        <v>0</v>
      </c>
      <c r="D27" s="350">
        <f t="shared" si="12"/>
        <v>0</v>
      </c>
      <c r="E27" s="350">
        <v>0</v>
      </c>
      <c r="F27" s="350">
        <v>0</v>
      </c>
      <c r="G27" s="350">
        <f t="shared" si="13"/>
        <v>0</v>
      </c>
      <c r="H27" s="409" t="s">
        <v>600</v>
      </c>
    </row>
    <row r="28" spans="1:8" ht="10" customHeight="1" x14ac:dyDescent="0.2">
      <c r="A28" s="410" t="s">
        <v>601</v>
      </c>
      <c r="B28" s="350">
        <v>0</v>
      </c>
      <c r="C28" s="350">
        <v>0</v>
      </c>
      <c r="D28" s="350">
        <f t="shared" si="12"/>
        <v>0</v>
      </c>
      <c r="E28" s="350">
        <v>0</v>
      </c>
      <c r="F28" s="350">
        <v>0</v>
      </c>
      <c r="G28" s="350">
        <f t="shared" si="13"/>
        <v>0</v>
      </c>
      <c r="H28" s="409" t="s">
        <v>602</v>
      </c>
    </row>
    <row r="29" spans="1:8" ht="10" customHeight="1" x14ac:dyDescent="0.2">
      <c r="A29" s="410" t="s">
        <v>603</v>
      </c>
      <c r="B29" s="350">
        <v>0</v>
      </c>
      <c r="C29" s="350">
        <v>0</v>
      </c>
      <c r="D29" s="350">
        <f t="shared" si="12"/>
        <v>0</v>
      </c>
      <c r="E29" s="350">
        <v>0</v>
      </c>
      <c r="F29" s="350">
        <v>0</v>
      </c>
      <c r="G29" s="350">
        <f t="shared" si="13"/>
        <v>0</v>
      </c>
      <c r="H29" s="409" t="s">
        <v>604</v>
      </c>
    </row>
    <row r="30" spans="1:8" ht="10.5" customHeight="1" x14ac:dyDescent="0.25">
      <c r="A30" s="408" t="s">
        <v>605</v>
      </c>
      <c r="B30" s="367">
        <f>SUM(B31)</f>
        <v>0</v>
      </c>
      <c r="C30" s="367">
        <f t="shared" ref="C30:G30" si="14">SUM(C31)</f>
        <v>0</v>
      </c>
      <c r="D30" s="367">
        <f t="shared" si="14"/>
        <v>0</v>
      </c>
      <c r="E30" s="367">
        <f t="shared" si="14"/>
        <v>0</v>
      </c>
      <c r="F30" s="367">
        <f t="shared" si="14"/>
        <v>0</v>
      </c>
      <c r="G30" s="367">
        <f t="shared" si="14"/>
        <v>0</v>
      </c>
      <c r="H30" s="409">
        <v>0</v>
      </c>
    </row>
    <row r="31" spans="1:8" x14ac:dyDescent="0.2">
      <c r="A31" s="410" t="s">
        <v>606</v>
      </c>
      <c r="B31" s="350">
        <v>0</v>
      </c>
      <c r="C31" s="350">
        <v>0</v>
      </c>
      <c r="D31" s="350">
        <f t="shared" ref="D31:D34" si="15">B31+C31</f>
        <v>0</v>
      </c>
      <c r="E31" s="350">
        <v>0</v>
      </c>
      <c r="F31" s="350">
        <v>0</v>
      </c>
      <c r="G31" s="350">
        <f t="shared" ref="G31:G34" si="16">D31-E31</f>
        <v>0</v>
      </c>
      <c r="H31" s="409" t="s">
        <v>607</v>
      </c>
    </row>
    <row r="32" spans="1:8" ht="14" customHeight="1" x14ac:dyDescent="0.25">
      <c r="A32" s="411" t="s">
        <v>608</v>
      </c>
      <c r="B32" s="367">
        <v>0</v>
      </c>
      <c r="C32" s="367">
        <v>0</v>
      </c>
      <c r="D32" s="367">
        <f t="shared" si="15"/>
        <v>0</v>
      </c>
      <c r="E32" s="367">
        <v>0</v>
      </c>
      <c r="F32" s="367">
        <v>0</v>
      </c>
      <c r="G32" s="367">
        <f t="shared" si="16"/>
        <v>0</v>
      </c>
      <c r="H32" s="409" t="s">
        <v>609</v>
      </c>
    </row>
    <row r="33" spans="1:8" ht="10.5" customHeight="1" x14ac:dyDescent="0.25">
      <c r="A33" s="411" t="s">
        <v>610</v>
      </c>
      <c r="B33" s="367">
        <v>0</v>
      </c>
      <c r="C33" s="367">
        <v>0</v>
      </c>
      <c r="D33" s="367">
        <f t="shared" si="15"/>
        <v>0</v>
      </c>
      <c r="E33" s="367">
        <v>0</v>
      </c>
      <c r="F33" s="367">
        <v>0</v>
      </c>
      <c r="G33" s="367">
        <f t="shared" si="16"/>
        <v>0</v>
      </c>
      <c r="H33" s="409" t="s">
        <v>611</v>
      </c>
    </row>
    <row r="34" spans="1:8" ht="10.5" customHeight="1" x14ac:dyDescent="0.25">
      <c r="A34" s="411" t="s">
        <v>545</v>
      </c>
      <c r="B34" s="367">
        <v>0</v>
      </c>
      <c r="C34" s="367">
        <v>0</v>
      </c>
      <c r="D34" s="367">
        <f t="shared" si="15"/>
        <v>0</v>
      </c>
      <c r="E34" s="367">
        <v>0</v>
      </c>
      <c r="F34" s="367">
        <v>0</v>
      </c>
      <c r="G34" s="367">
        <f t="shared" si="16"/>
        <v>0</v>
      </c>
      <c r="H34" s="409" t="s">
        <v>612</v>
      </c>
    </row>
    <row r="35" spans="1:8" ht="10.5" customHeight="1" x14ac:dyDescent="0.25">
      <c r="A35" s="411"/>
      <c r="B35" s="367"/>
      <c r="C35" s="367"/>
      <c r="D35" s="367"/>
      <c r="E35" s="367"/>
      <c r="F35" s="367"/>
      <c r="G35" s="367"/>
      <c r="H35" s="409"/>
    </row>
    <row r="36" spans="1:8" ht="13.5" customHeight="1" x14ac:dyDescent="0.3">
      <c r="A36" s="412" t="s">
        <v>444</v>
      </c>
      <c r="B36" s="352">
        <f>+B5+B32+B33+B34</f>
        <v>0</v>
      </c>
      <c r="C36" s="352">
        <f t="shared" ref="C36:G36" si="17">+C5+C32+C33+C34</f>
        <v>0</v>
      </c>
      <c r="D36" s="352">
        <f t="shared" si="17"/>
        <v>0</v>
      </c>
      <c r="E36" s="352">
        <f t="shared" si="17"/>
        <v>0</v>
      </c>
      <c r="F36" s="352">
        <f t="shared" si="17"/>
        <v>0</v>
      </c>
      <c r="G36" s="352">
        <f t="shared" si="17"/>
        <v>0</v>
      </c>
    </row>
    <row r="38" spans="1:8" x14ac:dyDescent="0.2">
      <c r="A38" s="239" t="s">
        <v>459</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31" zoomScale="81" workbookViewId="0">
      <selection activeCell="D17" sqref="D17"/>
    </sheetView>
  </sheetViews>
  <sheetFormatPr baseColWidth="10" defaultColWidth="9.08984375" defaultRowHeight="10" x14ac:dyDescent="0.2"/>
  <cols>
    <col min="1" max="1" width="10" style="416" customWidth="1"/>
    <col min="2" max="2" width="68.54296875" style="416" bestFit="1" customWidth="1"/>
    <col min="3" max="3" width="17.453125" style="416" bestFit="1" customWidth="1"/>
    <col min="4" max="5" width="23.6328125" style="416" bestFit="1" customWidth="1"/>
    <col min="6" max="6" width="19.36328125" style="416" customWidth="1"/>
    <col min="7" max="7" width="20.54296875" style="416" customWidth="1"/>
    <col min="8" max="10" width="20.36328125" style="416" customWidth="1"/>
    <col min="11" max="11" width="20.36328125" style="417" customWidth="1"/>
    <col min="12" max="12" width="10" style="416" customWidth="1"/>
    <col min="13" max="13" width="68.54296875" style="416" bestFit="1" customWidth="1"/>
    <col min="14" max="14" width="17.453125" style="429" bestFit="1" customWidth="1"/>
    <col min="15" max="16" width="23.6328125" style="429" bestFit="1" customWidth="1"/>
    <col min="17" max="17" width="19.36328125" style="429" customWidth="1"/>
    <col min="18" max="18" width="20.54296875" style="416" customWidth="1"/>
    <col min="19" max="21" width="20.36328125" style="416" customWidth="1"/>
    <col min="22" max="16384" width="9.08984375" style="416"/>
  </cols>
  <sheetData>
    <row r="1" spans="1:21" ht="18.899999999999999" customHeight="1" x14ac:dyDescent="0.2">
      <c r="A1" s="540" t="s">
        <v>328</v>
      </c>
      <c r="B1" s="541"/>
      <c r="C1" s="541"/>
      <c r="D1" s="541"/>
      <c r="E1" s="541"/>
      <c r="F1" s="541"/>
      <c r="G1" s="414" t="s">
        <v>0</v>
      </c>
      <c r="H1" s="415">
        <v>2025</v>
      </c>
      <c r="L1" s="540" t="s">
        <v>293</v>
      </c>
      <c r="M1" s="541"/>
      <c r="N1" s="541"/>
      <c r="O1" s="541"/>
      <c r="P1" s="541"/>
      <c r="Q1" s="541"/>
      <c r="R1" s="414" t="s">
        <v>0</v>
      </c>
      <c r="S1" s="415">
        <v>2025</v>
      </c>
    </row>
    <row r="2" spans="1:21" ht="18.899999999999999" customHeight="1" x14ac:dyDescent="0.2">
      <c r="A2" s="540" t="s">
        <v>613</v>
      </c>
      <c r="B2" s="541"/>
      <c r="C2" s="541"/>
      <c r="D2" s="541"/>
      <c r="E2" s="541"/>
      <c r="F2" s="541"/>
      <c r="G2" s="414" t="s">
        <v>2</v>
      </c>
      <c r="H2" s="415" t="s">
        <v>3</v>
      </c>
      <c r="L2" s="540" t="s">
        <v>613</v>
      </c>
      <c r="M2" s="541"/>
      <c r="N2" s="541"/>
      <c r="O2" s="541"/>
      <c r="P2" s="541"/>
      <c r="Q2" s="541"/>
      <c r="R2" s="414" t="s">
        <v>2</v>
      </c>
      <c r="S2" s="415" t="s">
        <v>3</v>
      </c>
    </row>
    <row r="3" spans="1:21" ht="18.899999999999999" customHeight="1" x14ac:dyDescent="0.25">
      <c r="A3" s="542" t="s">
        <v>680</v>
      </c>
      <c r="B3" s="543"/>
      <c r="C3" s="543"/>
      <c r="D3" s="543"/>
      <c r="E3" s="543"/>
      <c r="F3" s="543"/>
      <c r="G3" s="414" t="s">
        <v>4</v>
      </c>
      <c r="H3" s="415">
        <v>1</v>
      </c>
      <c r="L3" s="542" t="s">
        <v>614</v>
      </c>
      <c r="M3" s="543"/>
      <c r="N3" s="543"/>
      <c r="O3" s="543"/>
      <c r="P3" s="543"/>
      <c r="Q3" s="543"/>
      <c r="R3" s="414" t="s">
        <v>4</v>
      </c>
      <c r="S3" s="415">
        <v>1</v>
      </c>
    </row>
    <row r="4" spans="1:21" ht="10.5" x14ac:dyDescent="0.25">
      <c r="A4" s="542" t="s">
        <v>681</v>
      </c>
      <c r="B4" s="543"/>
      <c r="C4" s="543"/>
      <c r="D4" s="543"/>
      <c r="E4" s="543"/>
      <c r="F4" s="543"/>
      <c r="G4" s="418"/>
      <c r="H4" s="418"/>
      <c r="L4" s="542" t="e">
        <f>#REF!</f>
        <v>#REF!</v>
      </c>
      <c r="M4" s="543"/>
      <c r="N4" s="543"/>
      <c r="O4" s="543"/>
      <c r="P4" s="543"/>
      <c r="Q4" s="543"/>
      <c r="R4" s="418"/>
      <c r="S4" s="418"/>
    </row>
    <row r="5" spans="1:21" ht="10.5" x14ac:dyDescent="0.25">
      <c r="A5" s="419" t="s">
        <v>615</v>
      </c>
      <c r="B5" s="420"/>
      <c r="C5" s="420"/>
      <c r="D5" s="420"/>
      <c r="E5" s="420"/>
      <c r="F5" s="420"/>
      <c r="G5" s="420"/>
      <c r="H5" s="420"/>
      <c r="L5" s="419" t="s">
        <v>615</v>
      </c>
      <c r="M5" s="420"/>
      <c r="N5" s="421"/>
      <c r="O5" s="421"/>
      <c r="P5" s="421"/>
      <c r="Q5" s="421"/>
      <c r="R5" s="420"/>
      <c r="S5" s="420"/>
    </row>
    <row r="8" spans="1:21" ht="10.5" x14ac:dyDescent="0.25">
      <c r="A8" s="422" t="s">
        <v>616</v>
      </c>
      <c r="B8" s="422" t="s">
        <v>100</v>
      </c>
      <c r="C8" s="422" t="s">
        <v>249</v>
      </c>
      <c r="D8" s="422" t="s">
        <v>617</v>
      </c>
      <c r="E8" s="422" t="s">
        <v>618</v>
      </c>
      <c r="F8" s="422" t="s">
        <v>252</v>
      </c>
      <c r="G8" s="422" t="s">
        <v>619</v>
      </c>
      <c r="H8" s="422" t="s">
        <v>620</v>
      </c>
      <c r="I8" s="422" t="s">
        <v>621</v>
      </c>
      <c r="J8" s="422" t="s">
        <v>622</v>
      </c>
      <c r="K8" s="423"/>
      <c r="L8" s="422" t="s">
        <v>616</v>
      </c>
      <c r="M8" s="422" t="s">
        <v>100</v>
      </c>
      <c r="N8" s="424" t="s">
        <v>249</v>
      </c>
      <c r="O8" s="424" t="s">
        <v>617</v>
      </c>
      <c r="P8" s="424" t="s">
        <v>618</v>
      </c>
      <c r="Q8" s="424" t="s">
        <v>252</v>
      </c>
      <c r="R8" s="422" t="s">
        <v>619</v>
      </c>
      <c r="S8" s="422" t="s">
        <v>620</v>
      </c>
      <c r="T8" s="422" t="s">
        <v>621</v>
      </c>
      <c r="U8" s="422" t="s">
        <v>622</v>
      </c>
    </row>
    <row r="9" spans="1:21" s="426" customFormat="1" ht="10.5" x14ac:dyDescent="0.25">
      <c r="A9" s="425">
        <v>7000</v>
      </c>
      <c r="B9" s="426" t="s">
        <v>623</v>
      </c>
      <c r="K9" s="427"/>
      <c r="L9" s="425">
        <v>7000</v>
      </c>
      <c r="M9" s="426" t="s">
        <v>623</v>
      </c>
      <c r="N9" s="428"/>
      <c r="O9" s="428"/>
      <c r="P9" s="428"/>
      <c r="Q9" s="428"/>
    </row>
    <row r="10" spans="1:21" x14ac:dyDescent="0.2">
      <c r="A10" s="416">
        <v>7110</v>
      </c>
      <c r="B10" s="416" t="s">
        <v>619</v>
      </c>
      <c r="C10" s="429">
        <v>0</v>
      </c>
      <c r="D10" s="429">
        <v>0</v>
      </c>
      <c r="E10" s="429">
        <v>0</v>
      </c>
      <c r="F10" s="429">
        <f>C10+D10+E10</f>
        <v>0</v>
      </c>
      <c r="L10" s="416">
        <v>7110</v>
      </c>
      <c r="M10" s="416" t="s">
        <v>619</v>
      </c>
      <c r="N10" s="429">
        <v>2919706.46</v>
      </c>
      <c r="O10" s="429">
        <v>0</v>
      </c>
      <c r="P10" s="429">
        <v>-6712.05</v>
      </c>
      <c r="Q10" s="429">
        <f>N10+O10+P10</f>
        <v>2912994.41</v>
      </c>
    </row>
    <row r="11" spans="1:21" x14ac:dyDescent="0.2">
      <c r="A11" s="416">
        <v>7120</v>
      </c>
      <c r="B11" s="416" t="s">
        <v>624</v>
      </c>
      <c r="C11" s="429">
        <v>0</v>
      </c>
      <c r="D11" s="429">
        <v>0</v>
      </c>
      <c r="E11" s="429">
        <v>0</v>
      </c>
      <c r="F11" s="429">
        <f t="shared" ref="F11:F35" si="0">C11+D11+E11</f>
        <v>0</v>
      </c>
      <c r="L11" s="416">
        <v>7120</v>
      </c>
      <c r="M11" s="416" t="s">
        <v>624</v>
      </c>
      <c r="N11" s="429">
        <v>-2919706.46</v>
      </c>
      <c r="O11" s="429">
        <v>6712.05</v>
      </c>
      <c r="P11" s="429">
        <v>0</v>
      </c>
      <c r="Q11" s="429">
        <f t="shared" ref="Q11:Q35" si="1">N11+O11+P11</f>
        <v>-2912994.41</v>
      </c>
    </row>
    <row r="12" spans="1:21" x14ac:dyDescent="0.2">
      <c r="A12" s="416">
        <v>7130</v>
      </c>
      <c r="B12" s="416" t="s">
        <v>625</v>
      </c>
      <c r="C12" s="429">
        <v>0</v>
      </c>
      <c r="D12" s="429">
        <v>0</v>
      </c>
      <c r="E12" s="429">
        <v>0</v>
      </c>
      <c r="F12" s="429">
        <f t="shared" si="0"/>
        <v>0</v>
      </c>
      <c r="L12" s="416">
        <v>7130</v>
      </c>
      <c r="M12" s="416" t="s">
        <v>625</v>
      </c>
      <c r="N12" s="429">
        <v>0</v>
      </c>
      <c r="O12" s="429">
        <v>0</v>
      </c>
      <c r="P12" s="429">
        <v>0</v>
      </c>
      <c r="Q12" s="429">
        <f t="shared" si="1"/>
        <v>0</v>
      </c>
    </row>
    <row r="13" spans="1:21" x14ac:dyDescent="0.2">
      <c r="A13" s="416">
        <v>7140</v>
      </c>
      <c r="B13" s="416" t="s">
        <v>626</v>
      </c>
      <c r="C13" s="429">
        <v>0</v>
      </c>
      <c r="D13" s="429">
        <v>0</v>
      </c>
      <c r="E13" s="429">
        <v>0</v>
      </c>
      <c r="F13" s="429">
        <f t="shared" si="0"/>
        <v>0</v>
      </c>
      <c r="L13" s="416">
        <v>7140</v>
      </c>
      <c r="M13" s="416" t="s">
        <v>626</v>
      </c>
      <c r="N13" s="429">
        <v>0</v>
      </c>
      <c r="O13" s="429">
        <v>0</v>
      </c>
      <c r="P13" s="429">
        <v>0</v>
      </c>
      <c r="Q13" s="429">
        <f t="shared" si="1"/>
        <v>0</v>
      </c>
    </row>
    <row r="14" spans="1:21" x14ac:dyDescent="0.2">
      <c r="A14" s="416">
        <v>7150</v>
      </c>
      <c r="B14" s="416" t="s">
        <v>627</v>
      </c>
      <c r="C14" s="429">
        <v>0</v>
      </c>
      <c r="D14" s="429">
        <v>0</v>
      </c>
      <c r="E14" s="429">
        <v>0</v>
      </c>
      <c r="F14" s="429">
        <f t="shared" si="0"/>
        <v>0</v>
      </c>
      <c r="L14" s="416">
        <v>7150</v>
      </c>
      <c r="M14" s="416" t="s">
        <v>627</v>
      </c>
      <c r="N14" s="429">
        <v>0</v>
      </c>
      <c r="O14" s="429">
        <v>0</v>
      </c>
      <c r="P14" s="429">
        <v>0</v>
      </c>
      <c r="Q14" s="429">
        <f t="shared" si="1"/>
        <v>0</v>
      </c>
    </row>
    <row r="15" spans="1:21" x14ac:dyDescent="0.2">
      <c r="A15" s="416">
        <v>7160</v>
      </c>
      <c r="B15" s="416" t="s">
        <v>628</v>
      </c>
      <c r="C15" s="429">
        <v>0</v>
      </c>
      <c r="D15" s="429">
        <v>0</v>
      </c>
      <c r="E15" s="429">
        <v>0</v>
      </c>
      <c r="F15" s="429">
        <f t="shared" si="0"/>
        <v>0</v>
      </c>
      <c r="L15" s="416">
        <v>7160</v>
      </c>
      <c r="M15" s="416" t="s">
        <v>628</v>
      </c>
      <c r="N15" s="429">
        <v>0</v>
      </c>
      <c r="O15" s="429">
        <v>0</v>
      </c>
      <c r="P15" s="429">
        <v>0</v>
      </c>
      <c r="Q15" s="429">
        <f t="shared" si="1"/>
        <v>0</v>
      </c>
    </row>
    <row r="16" spans="1:21" x14ac:dyDescent="0.2">
      <c r="A16" s="416">
        <v>7210</v>
      </c>
      <c r="B16" s="416" t="s">
        <v>629</v>
      </c>
      <c r="C16" s="429">
        <v>0</v>
      </c>
      <c r="D16" s="429">
        <v>0</v>
      </c>
      <c r="E16" s="429">
        <v>0</v>
      </c>
      <c r="F16" s="429">
        <f t="shared" si="0"/>
        <v>0</v>
      </c>
      <c r="L16" s="416">
        <v>7210</v>
      </c>
      <c r="M16" s="416" t="s">
        <v>629</v>
      </c>
      <c r="N16" s="429">
        <v>0</v>
      </c>
      <c r="O16" s="429">
        <v>0</v>
      </c>
      <c r="P16" s="429">
        <v>0</v>
      </c>
      <c r="Q16" s="429">
        <f t="shared" si="1"/>
        <v>0</v>
      </c>
    </row>
    <row r="17" spans="1:17" x14ac:dyDescent="0.2">
      <c r="A17" s="416">
        <v>7220</v>
      </c>
      <c r="B17" s="416" t="s">
        <v>630</v>
      </c>
      <c r="C17" s="429">
        <v>0</v>
      </c>
      <c r="D17" s="429">
        <v>0</v>
      </c>
      <c r="E17" s="429">
        <v>0</v>
      </c>
      <c r="F17" s="429">
        <f t="shared" si="0"/>
        <v>0</v>
      </c>
      <c r="L17" s="416">
        <v>7220</v>
      </c>
      <c r="M17" s="416" t="s">
        <v>630</v>
      </c>
      <c r="N17" s="429">
        <v>0</v>
      </c>
      <c r="O17" s="429">
        <v>0</v>
      </c>
      <c r="P17" s="429">
        <v>0</v>
      </c>
      <c r="Q17" s="429">
        <f t="shared" si="1"/>
        <v>0</v>
      </c>
    </row>
    <row r="18" spans="1:17" x14ac:dyDescent="0.2">
      <c r="A18" s="416">
        <v>7230</v>
      </c>
      <c r="B18" s="416" t="s">
        <v>631</v>
      </c>
      <c r="C18" s="429">
        <v>0</v>
      </c>
      <c r="D18" s="429">
        <v>0</v>
      </c>
      <c r="E18" s="429">
        <v>0</v>
      </c>
      <c r="F18" s="429">
        <f t="shared" si="0"/>
        <v>0</v>
      </c>
      <c r="L18" s="416">
        <v>7230</v>
      </c>
      <c r="M18" s="416" t="s">
        <v>631</v>
      </c>
      <c r="N18" s="429">
        <v>0</v>
      </c>
      <c r="O18" s="429">
        <v>0</v>
      </c>
      <c r="P18" s="429">
        <v>0</v>
      </c>
      <c r="Q18" s="429">
        <f t="shared" si="1"/>
        <v>0</v>
      </c>
    </row>
    <row r="19" spans="1:17" x14ac:dyDescent="0.2">
      <c r="A19" s="416">
        <v>7240</v>
      </c>
      <c r="B19" s="416" t="s">
        <v>632</v>
      </c>
      <c r="C19" s="429">
        <v>0</v>
      </c>
      <c r="D19" s="429">
        <v>0</v>
      </c>
      <c r="E19" s="429">
        <v>0</v>
      </c>
      <c r="F19" s="429">
        <f t="shared" si="0"/>
        <v>0</v>
      </c>
      <c r="L19" s="416">
        <v>7240</v>
      </c>
      <c r="M19" s="416" t="s">
        <v>632</v>
      </c>
      <c r="N19" s="429">
        <v>0</v>
      </c>
      <c r="O19" s="429">
        <v>0</v>
      </c>
      <c r="P19" s="429">
        <v>0</v>
      </c>
      <c r="Q19" s="429">
        <f t="shared" si="1"/>
        <v>0</v>
      </c>
    </row>
    <row r="20" spans="1:17" x14ac:dyDescent="0.2">
      <c r="A20" s="416">
        <v>7250</v>
      </c>
      <c r="B20" s="416" t="s">
        <v>633</v>
      </c>
      <c r="C20" s="429">
        <v>0</v>
      </c>
      <c r="D20" s="429">
        <v>0</v>
      </c>
      <c r="E20" s="429">
        <v>0</v>
      </c>
      <c r="F20" s="429">
        <f t="shared" si="0"/>
        <v>0</v>
      </c>
      <c r="L20" s="416">
        <v>7250</v>
      </c>
      <c r="M20" s="416" t="s">
        <v>633</v>
      </c>
      <c r="N20" s="429">
        <v>0</v>
      </c>
      <c r="O20" s="429">
        <v>0</v>
      </c>
      <c r="P20" s="429">
        <v>0</v>
      </c>
      <c r="Q20" s="429">
        <f t="shared" si="1"/>
        <v>0</v>
      </c>
    </row>
    <row r="21" spans="1:17" x14ac:dyDescent="0.2">
      <c r="A21" s="416">
        <v>7260</v>
      </c>
      <c r="B21" s="416" t="s">
        <v>634</v>
      </c>
      <c r="C21" s="429">
        <v>0</v>
      </c>
      <c r="D21" s="429">
        <v>0</v>
      </c>
      <c r="E21" s="429">
        <v>0</v>
      </c>
      <c r="F21" s="429">
        <f t="shared" si="0"/>
        <v>0</v>
      </c>
      <c r="L21" s="416">
        <v>7260</v>
      </c>
      <c r="M21" s="416" t="s">
        <v>634</v>
      </c>
      <c r="N21" s="429">
        <v>0</v>
      </c>
      <c r="O21" s="429">
        <v>0</v>
      </c>
      <c r="P21" s="429">
        <v>0</v>
      </c>
      <c r="Q21" s="429">
        <f t="shared" si="1"/>
        <v>0</v>
      </c>
    </row>
    <row r="22" spans="1:17" x14ac:dyDescent="0.2">
      <c r="A22" s="416">
        <v>7310</v>
      </c>
      <c r="B22" s="416" t="s">
        <v>635</v>
      </c>
      <c r="C22" s="429">
        <v>0</v>
      </c>
      <c r="D22" s="429">
        <v>0</v>
      </c>
      <c r="E22" s="429">
        <v>0</v>
      </c>
      <c r="F22" s="429">
        <f t="shared" si="0"/>
        <v>0</v>
      </c>
      <c r="L22" s="416">
        <v>7310</v>
      </c>
      <c r="M22" s="416" t="s">
        <v>635</v>
      </c>
      <c r="N22" s="429">
        <v>0</v>
      </c>
      <c r="O22" s="429">
        <v>0</v>
      </c>
      <c r="P22" s="429">
        <v>0</v>
      </c>
      <c r="Q22" s="429">
        <f t="shared" si="1"/>
        <v>0</v>
      </c>
    </row>
    <row r="23" spans="1:17" x14ac:dyDescent="0.2">
      <c r="A23" s="416">
        <v>7320</v>
      </c>
      <c r="B23" s="416" t="s">
        <v>636</v>
      </c>
      <c r="C23" s="429">
        <v>0</v>
      </c>
      <c r="D23" s="429">
        <v>0</v>
      </c>
      <c r="E23" s="429">
        <v>0</v>
      </c>
      <c r="F23" s="429">
        <f t="shared" si="0"/>
        <v>0</v>
      </c>
      <c r="L23" s="416">
        <v>7320</v>
      </c>
      <c r="M23" s="416" t="s">
        <v>636</v>
      </c>
      <c r="N23" s="429">
        <v>0</v>
      </c>
      <c r="O23" s="429">
        <v>0</v>
      </c>
      <c r="P23" s="429">
        <v>0</v>
      </c>
      <c r="Q23" s="429">
        <f t="shared" si="1"/>
        <v>0</v>
      </c>
    </row>
    <row r="24" spans="1:17" x14ac:dyDescent="0.2">
      <c r="A24" s="416">
        <v>7330</v>
      </c>
      <c r="B24" s="416" t="s">
        <v>637</v>
      </c>
      <c r="C24" s="429">
        <v>0</v>
      </c>
      <c r="D24" s="429">
        <v>0</v>
      </c>
      <c r="E24" s="429">
        <v>0</v>
      </c>
      <c r="F24" s="429">
        <f t="shared" si="0"/>
        <v>0</v>
      </c>
      <c r="L24" s="416">
        <v>7330</v>
      </c>
      <c r="M24" s="416" t="s">
        <v>637</v>
      </c>
      <c r="N24" s="429">
        <v>0</v>
      </c>
      <c r="O24" s="429">
        <v>0</v>
      </c>
      <c r="P24" s="429">
        <v>0</v>
      </c>
      <c r="Q24" s="429">
        <f t="shared" si="1"/>
        <v>0</v>
      </c>
    </row>
    <row r="25" spans="1:17" x14ac:dyDescent="0.2">
      <c r="A25" s="416">
        <v>7340</v>
      </c>
      <c r="B25" s="416" t="s">
        <v>638</v>
      </c>
      <c r="C25" s="429">
        <v>0</v>
      </c>
      <c r="D25" s="429">
        <v>0</v>
      </c>
      <c r="E25" s="429">
        <v>0</v>
      </c>
      <c r="F25" s="429">
        <f t="shared" si="0"/>
        <v>0</v>
      </c>
      <c r="L25" s="416">
        <v>7340</v>
      </c>
      <c r="M25" s="416" t="s">
        <v>638</v>
      </c>
      <c r="N25" s="429">
        <v>0</v>
      </c>
      <c r="O25" s="429">
        <v>0</v>
      </c>
      <c r="P25" s="429">
        <v>0</v>
      </c>
      <c r="Q25" s="429">
        <f t="shared" si="1"/>
        <v>0</v>
      </c>
    </row>
    <row r="26" spans="1:17" x14ac:dyDescent="0.2">
      <c r="A26" s="416">
        <v>7350</v>
      </c>
      <c r="B26" s="416" t="s">
        <v>639</v>
      </c>
      <c r="C26" s="429">
        <v>0</v>
      </c>
      <c r="D26" s="429">
        <v>0</v>
      </c>
      <c r="E26" s="429">
        <v>0</v>
      </c>
      <c r="F26" s="429">
        <f t="shared" si="0"/>
        <v>0</v>
      </c>
      <c r="L26" s="416">
        <v>7350</v>
      </c>
      <c r="M26" s="416" t="s">
        <v>639</v>
      </c>
      <c r="N26" s="429">
        <v>0</v>
      </c>
      <c r="O26" s="429">
        <v>0</v>
      </c>
      <c r="P26" s="429">
        <v>0</v>
      </c>
      <c r="Q26" s="429">
        <f t="shared" si="1"/>
        <v>0</v>
      </c>
    </row>
    <row r="27" spans="1:17" x14ac:dyDescent="0.2">
      <c r="A27" s="416">
        <v>7360</v>
      </c>
      <c r="B27" s="416" t="s">
        <v>640</v>
      </c>
      <c r="C27" s="429">
        <v>0</v>
      </c>
      <c r="D27" s="429">
        <v>0</v>
      </c>
      <c r="E27" s="429">
        <v>0</v>
      </c>
      <c r="F27" s="429">
        <f t="shared" si="0"/>
        <v>0</v>
      </c>
      <c r="L27" s="416">
        <v>7360</v>
      </c>
      <c r="M27" s="416" t="s">
        <v>640</v>
      </c>
      <c r="N27" s="429">
        <v>0</v>
      </c>
      <c r="O27" s="429">
        <v>0</v>
      </c>
      <c r="P27" s="429">
        <v>0</v>
      </c>
      <c r="Q27" s="429">
        <f t="shared" si="1"/>
        <v>0</v>
      </c>
    </row>
    <row r="28" spans="1:17" x14ac:dyDescent="0.2">
      <c r="A28" s="416">
        <v>7410</v>
      </c>
      <c r="B28" s="416" t="s">
        <v>641</v>
      </c>
      <c r="C28" s="429">
        <v>0</v>
      </c>
      <c r="D28" s="429">
        <v>0</v>
      </c>
      <c r="E28" s="429">
        <v>0</v>
      </c>
      <c r="F28" s="429">
        <f t="shared" si="0"/>
        <v>0</v>
      </c>
      <c r="L28" s="416">
        <v>7410</v>
      </c>
      <c r="M28" s="416" t="s">
        <v>641</v>
      </c>
      <c r="N28" s="429">
        <v>0</v>
      </c>
      <c r="O28" s="429">
        <v>0</v>
      </c>
      <c r="P28" s="429">
        <v>0</v>
      </c>
      <c r="Q28" s="429">
        <f t="shared" si="1"/>
        <v>0</v>
      </c>
    </row>
    <row r="29" spans="1:17" x14ac:dyDescent="0.2">
      <c r="A29" s="416">
        <v>7420</v>
      </c>
      <c r="B29" s="416" t="s">
        <v>642</v>
      </c>
      <c r="C29" s="429">
        <v>0</v>
      </c>
      <c r="D29" s="429">
        <v>0</v>
      </c>
      <c r="E29" s="429">
        <v>0</v>
      </c>
      <c r="F29" s="429">
        <f t="shared" si="0"/>
        <v>0</v>
      </c>
      <c r="L29" s="416">
        <v>7420</v>
      </c>
      <c r="M29" s="416" t="s">
        <v>642</v>
      </c>
      <c r="N29" s="429">
        <v>0</v>
      </c>
      <c r="O29" s="429">
        <v>0</v>
      </c>
      <c r="P29" s="429">
        <v>0</v>
      </c>
      <c r="Q29" s="429">
        <f t="shared" si="1"/>
        <v>0</v>
      </c>
    </row>
    <row r="30" spans="1:17" x14ac:dyDescent="0.2">
      <c r="A30" s="416">
        <v>7510</v>
      </c>
      <c r="B30" s="416" t="s">
        <v>643</v>
      </c>
      <c r="C30" s="429">
        <v>0</v>
      </c>
      <c r="D30" s="429">
        <v>0</v>
      </c>
      <c r="E30" s="429">
        <v>0</v>
      </c>
      <c r="F30" s="429">
        <f t="shared" si="0"/>
        <v>0</v>
      </c>
      <c r="L30" s="416">
        <v>7510</v>
      </c>
      <c r="M30" s="416" t="s">
        <v>643</v>
      </c>
      <c r="N30" s="429">
        <v>0</v>
      </c>
      <c r="O30" s="429">
        <v>0</v>
      </c>
      <c r="P30" s="429">
        <v>0</v>
      </c>
      <c r="Q30" s="429">
        <f t="shared" si="1"/>
        <v>0</v>
      </c>
    </row>
    <row r="31" spans="1:17" x14ac:dyDescent="0.2">
      <c r="A31" s="416">
        <v>7520</v>
      </c>
      <c r="B31" s="416" t="s">
        <v>644</v>
      </c>
      <c r="C31" s="429">
        <v>0</v>
      </c>
      <c r="D31" s="429">
        <v>0</v>
      </c>
      <c r="E31" s="429">
        <v>0</v>
      </c>
      <c r="F31" s="429">
        <f t="shared" si="0"/>
        <v>0</v>
      </c>
      <c r="L31" s="416">
        <v>7520</v>
      </c>
      <c r="M31" s="416" t="s">
        <v>644</v>
      </c>
      <c r="N31" s="429">
        <v>0</v>
      </c>
      <c r="O31" s="429">
        <v>0</v>
      </c>
      <c r="P31" s="429">
        <v>0</v>
      </c>
      <c r="Q31" s="429">
        <f t="shared" si="1"/>
        <v>0</v>
      </c>
    </row>
    <row r="32" spans="1:17" x14ac:dyDescent="0.2">
      <c r="A32" s="416">
        <v>7610</v>
      </c>
      <c r="B32" s="416" t="s">
        <v>645</v>
      </c>
      <c r="C32" s="429">
        <v>0</v>
      </c>
      <c r="D32" s="429">
        <v>0</v>
      </c>
      <c r="E32" s="429">
        <v>0</v>
      </c>
      <c r="F32" s="429">
        <f t="shared" si="0"/>
        <v>0</v>
      </c>
      <c r="L32" s="416">
        <v>7610</v>
      </c>
      <c r="M32" s="416" t="s">
        <v>645</v>
      </c>
      <c r="N32" s="429">
        <v>0</v>
      </c>
      <c r="O32" s="429">
        <v>0</v>
      </c>
      <c r="P32" s="429">
        <v>0</v>
      </c>
      <c r="Q32" s="429">
        <f t="shared" si="1"/>
        <v>0</v>
      </c>
    </row>
    <row r="33" spans="1:17" x14ac:dyDescent="0.2">
      <c r="A33" s="416">
        <v>7620</v>
      </c>
      <c r="B33" s="416" t="s">
        <v>646</v>
      </c>
      <c r="C33" s="429">
        <v>0</v>
      </c>
      <c r="D33" s="429">
        <v>0</v>
      </c>
      <c r="E33" s="429">
        <v>0</v>
      </c>
      <c r="F33" s="429">
        <f t="shared" si="0"/>
        <v>0</v>
      </c>
      <c r="L33" s="416">
        <v>7620</v>
      </c>
      <c r="M33" s="416" t="s">
        <v>646</v>
      </c>
      <c r="N33" s="429">
        <v>0</v>
      </c>
      <c r="O33" s="429">
        <v>0</v>
      </c>
      <c r="P33" s="429">
        <v>0</v>
      </c>
      <c r="Q33" s="429">
        <f t="shared" si="1"/>
        <v>0</v>
      </c>
    </row>
    <row r="34" spans="1:17" x14ac:dyDescent="0.2">
      <c r="A34" s="416">
        <v>7630</v>
      </c>
      <c r="B34" s="416" t="s">
        <v>647</v>
      </c>
      <c r="C34" s="429">
        <v>0</v>
      </c>
      <c r="D34" s="429">
        <v>0</v>
      </c>
      <c r="E34" s="429">
        <v>0</v>
      </c>
      <c r="F34" s="429">
        <f t="shared" si="0"/>
        <v>0</v>
      </c>
      <c r="L34" s="416">
        <v>7630</v>
      </c>
      <c r="M34" s="416" t="s">
        <v>647</v>
      </c>
      <c r="N34" s="429">
        <v>0</v>
      </c>
      <c r="O34" s="429">
        <v>0</v>
      </c>
      <c r="P34" s="429">
        <v>0</v>
      </c>
      <c r="Q34" s="429">
        <f t="shared" si="1"/>
        <v>0</v>
      </c>
    </row>
    <row r="35" spans="1:17" x14ac:dyDescent="0.2">
      <c r="A35" s="416">
        <v>7640</v>
      </c>
      <c r="B35" s="416" t="s">
        <v>648</v>
      </c>
      <c r="C35" s="429">
        <v>0</v>
      </c>
      <c r="D35" s="429">
        <v>0</v>
      </c>
      <c r="E35" s="429">
        <v>0</v>
      </c>
      <c r="F35" s="429">
        <f t="shared" si="0"/>
        <v>0</v>
      </c>
      <c r="L35" s="416">
        <v>7640</v>
      </c>
      <c r="M35" s="416" t="s">
        <v>648</v>
      </c>
      <c r="N35" s="429">
        <v>0</v>
      </c>
      <c r="O35" s="429">
        <v>0</v>
      </c>
      <c r="P35" s="429">
        <v>0</v>
      </c>
      <c r="Q35" s="429">
        <f t="shared" si="1"/>
        <v>0</v>
      </c>
    </row>
    <row r="36" spans="1:17" x14ac:dyDescent="0.2">
      <c r="C36" s="430"/>
      <c r="D36" s="430"/>
      <c r="E36" s="430"/>
      <c r="F36" s="430"/>
    </row>
    <row r="37" spans="1:17" s="426" customFormat="1" ht="10.5" x14ac:dyDescent="0.25">
      <c r="A37" s="425">
        <v>8000</v>
      </c>
      <c r="B37" s="426" t="s">
        <v>649</v>
      </c>
      <c r="K37" s="427"/>
      <c r="L37" s="425">
        <v>8000</v>
      </c>
      <c r="M37" s="426" t="s">
        <v>649</v>
      </c>
      <c r="N37" s="428"/>
      <c r="O37" s="428"/>
      <c r="P37" s="428"/>
      <c r="Q37" s="428"/>
    </row>
    <row r="38" spans="1:17" x14ac:dyDescent="0.2">
      <c r="C38" s="430"/>
      <c r="D38" s="430"/>
      <c r="E38" s="430"/>
      <c r="F38" s="430"/>
    </row>
    <row r="39" spans="1:17" ht="10.5" x14ac:dyDescent="0.2">
      <c r="B39" s="544" t="s">
        <v>650</v>
      </c>
      <c r="C39" s="544"/>
      <c r="D39" s="430"/>
      <c r="E39" s="430"/>
      <c r="F39" s="430"/>
      <c r="M39" s="544" t="s">
        <v>650</v>
      </c>
      <c r="N39" s="544"/>
    </row>
    <row r="40" spans="1:17" ht="10.5" x14ac:dyDescent="0.2">
      <c r="B40" s="431" t="s">
        <v>100</v>
      </c>
      <c r="C40" s="432">
        <f>H1</f>
        <v>2025</v>
      </c>
      <c r="D40" s="430"/>
      <c r="E40" s="430"/>
      <c r="F40" s="430"/>
      <c r="M40" s="431" t="s">
        <v>100</v>
      </c>
      <c r="N40" s="433">
        <f>S1</f>
        <v>2025</v>
      </c>
    </row>
    <row r="41" spans="1:17" x14ac:dyDescent="0.2">
      <c r="A41" s="416">
        <v>8110</v>
      </c>
      <c r="B41" s="434" t="s">
        <v>651</v>
      </c>
      <c r="C41" s="435">
        <v>0</v>
      </c>
      <c r="D41" s="430"/>
      <c r="E41" s="430"/>
      <c r="F41" s="430"/>
      <c r="L41" s="416">
        <v>8110</v>
      </c>
      <c r="M41" s="434" t="s">
        <v>651</v>
      </c>
      <c r="N41" s="435">
        <v>18600360.420000002</v>
      </c>
    </row>
    <row r="42" spans="1:17" x14ac:dyDescent="0.2">
      <c r="A42" s="416">
        <v>8120</v>
      </c>
      <c r="B42" s="434" t="s">
        <v>652</v>
      </c>
      <c r="C42" s="435">
        <v>0</v>
      </c>
      <c r="D42" s="430"/>
      <c r="E42" s="430"/>
      <c r="F42" s="430"/>
      <c r="L42" s="416">
        <v>8120</v>
      </c>
      <c r="M42" s="434" t="s">
        <v>652</v>
      </c>
      <c r="N42" s="435">
        <v>-17938446.879999999</v>
      </c>
    </row>
    <row r="43" spans="1:17" x14ac:dyDescent="0.2">
      <c r="A43" s="416">
        <v>8130</v>
      </c>
      <c r="B43" s="434" t="s">
        <v>653</v>
      </c>
      <c r="C43" s="435">
        <v>0</v>
      </c>
      <c r="D43" s="430"/>
      <c r="E43" s="430"/>
      <c r="F43" s="430"/>
      <c r="L43" s="416">
        <v>8130</v>
      </c>
      <c r="M43" s="434" t="s">
        <v>653</v>
      </c>
      <c r="N43" s="435">
        <v>573262.14</v>
      </c>
    </row>
    <row r="44" spans="1:17" x14ac:dyDescent="0.2">
      <c r="A44" s="416">
        <v>8140</v>
      </c>
      <c r="B44" s="434" t="s">
        <v>654</v>
      </c>
      <c r="C44" s="435">
        <v>0</v>
      </c>
      <c r="D44" s="430"/>
      <c r="E44" s="430"/>
      <c r="F44" s="430"/>
      <c r="L44" s="416">
        <v>8140</v>
      </c>
      <c r="M44" s="434" t="s">
        <v>654</v>
      </c>
      <c r="N44" s="435">
        <v>-136006.76999999999</v>
      </c>
    </row>
    <row r="45" spans="1:17" x14ac:dyDescent="0.2">
      <c r="A45" s="416">
        <v>8150</v>
      </c>
      <c r="B45" s="434" t="s">
        <v>655</v>
      </c>
      <c r="C45" s="435">
        <v>0</v>
      </c>
      <c r="D45" s="430"/>
      <c r="E45" s="430"/>
      <c r="F45" s="430"/>
      <c r="L45" s="416">
        <v>8150</v>
      </c>
      <c r="M45" s="434" t="s">
        <v>655</v>
      </c>
      <c r="N45" s="435">
        <v>-1099168.9099999999</v>
      </c>
    </row>
    <row r="46" spans="1:17" x14ac:dyDescent="0.2">
      <c r="B46" s="436"/>
      <c r="C46" s="437"/>
      <c r="D46" s="430"/>
      <c r="E46" s="430"/>
      <c r="F46" s="430"/>
      <c r="M46" s="436"/>
      <c r="N46" s="438"/>
    </row>
    <row r="47" spans="1:17" x14ac:dyDescent="0.2">
      <c r="B47" s="439"/>
      <c r="C47" s="440"/>
      <c r="D47" s="430"/>
      <c r="E47" s="430"/>
      <c r="F47" s="430"/>
      <c r="M47" s="439"/>
      <c r="N47" s="441"/>
    </row>
    <row r="48" spans="1:17" ht="10.5" x14ac:dyDescent="0.2">
      <c r="B48" s="544" t="s">
        <v>656</v>
      </c>
      <c r="C48" s="544"/>
      <c r="M48" s="544" t="s">
        <v>656</v>
      </c>
      <c r="N48" s="544"/>
    </row>
    <row r="49" spans="1:14" ht="10.5" x14ac:dyDescent="0.2">
      <c r="B49" s="442" t="s">
        <v>100</v>
      </c>
      <c r="C49" s="432">
        <f>H1</f>
        <v>2025</v>
      </c>
      <c r="M49" s="442" t="s">
        <v>100</v>
      </c>
      <c r="N49" s="433">
        <f>S1</f>
        <v>2025</v>
      </c>
    </row>
    <row r="50" spans="1:14" x14ac:dyDescent="0.2">
      <c r="A50" s="416">
        <v>8210</v>
      </c>
      <c r="B50" s="434" t="s">
        <v>657</v>
      </c>
      <c r="C50" s="443">
        <v>0</v>
      </c>
      <c r="L50" s="416">
        <v>8210</v>
      </c>
      <c r="M50" s="434" t="s">
        <v>657</v>
      </c>
      <c r="N50" s="443">
        <v>-18600360.420000002</v>
      </c>
    </row>
    <row r="51" spans="1:14" x14ac:dyDescent="0.2">
      <c r="A51" s="416">
        <v>8220</v>
      </c>
      <c r="B51" s="434" t="s">
        <v>658</v>
      </c>
      <c r="C51" s="443">
        <v>0</v>
      </c>
      <c r="L51" s="416">
        <v>8220</v>
      </c>
      <c r="M51" s="434" t="s">
        <v>658</v>
      </c>
      <c r="N51" s="443">
        <v>18127308.469999999</v>
      </c>
    </row>
    <row r="52" spans="1:14" x14ac:dyDescent="0.2">
      <c r="A52" s="416">
        <v>8230</v>
      </c>
      <c r="B52" s="434" t="s">
        <v>659</v>
      </c>
      <c r="C52" s="443">
        <v>0</v>
      </c>
      <c r="L52" s="416">
        <v>8230</v>
      </c>
      <c r="M52" s="434" t="s">
        <v>659</v>
      </c>
      <c r="N52" s="443">
        <v>-573262.14</v>
      </c>
    </row>
    <row r="53" spans="1:14" x14ac:dyDescent="0.2">
      <c r="A53" s="416">
        <v>8240</v>
      </c>
      <c r="B53" s="434" t="s">
        <v>660</v>
      </c>
      <c r="C53" s="443">
        <v>0</v>
      </c>
      <c r="L53" s="416">
        <v>8240</v>
      </c>
      <c r="M53" s="434" t="s">
        <v>660</v>
      </c>
      <c r="N53" s="443">
        <v>82596.679999999993</v>
      </c>
    </row>
    <row r="54" spans="1:14" x14ac:dyDescent="0.2">
      <c r="A54" s="416">
        <v>8250</v>
      </c>
      <c r="B54" s="434" t="s">
        <v>661</v>
      </c>
      <c r="C54" s="443">
        <v>0</v>
      </c>
      <c r="L54" s="416">
        <v>8250</v>
      </c>
      <c r="M54" s="434" t="s">
        <v>661</v>
      </c>
      <c r="N54" s="443">
        <v>0</v>
      </c>
    </row>
    <row r="55" spans="1:14" x14ac:dyDescent="0.2">
      <c r="A55" s="416">
        <v>8260</v>
      </c>
      <c r="B55" s="434" t="s">
        <v>662</v>
      </c>
      <c r="C55" s="443">
        <v>0</v>
      </c>
      <c r="L55" s="416">
        <v>8260</v>
      </c>
      <c r="M55" s="434" t="s">
        <v>662</v>
      </c>
      <c r="N55" s="443">
        <v>0</v>
      </c>
    </row>
    <row r="56" spans="1:14" x14ac:dyDescent="0.2">
      <c r="A56" s="416">
        <v>8270</v>
      </c>
      <c r="B56" s="434" t="s">
        <v>663</v>
      </c>
      <c r="C56" s="443">
        <v>0</v>
      </c>
      <c r="L56" s="416">
        <v>8270</v>
      </c>
      <c r="M56" s="434" t="s">
        <v>663</v>
      </c>
      <c r="N56" s="443">
        <v>963717.41</v>
      </c>
    </row>
    <row r="58" spans="1:14" x14ac:dyDescent="0.2">
      <c r="B58" s="444" t="s">
        <v>157</v>
      </c>
      <c r="M58" s="444" t="s">
        <v>157</v>
      </c>
    </row>
  </sheetData>
  <sheetProtection formatCells="0" formatColumns="0" formatRows="0" insertColumns="0" insertRows="0" insertHyperlinks="0" deleteColumns="0" deleteRows="0" sort="0" autoFilter="0" pivotTables="0"/>
  <mergeCells count="12">
    <mergeCell ref="A4:F4"/>
    <mergeCell ref="L4:Q4"/>
    <mergeCell ref="B39:C39"/>
    <mergeCell ref="M39:N39"/>
    <mergeCell ref="B48:C48"/>
    <mergeCell ref="M48:N48"/>
    <mergeCell ref="A1:F1"/>
    <mergeCell ref="L1:Q1"/>
    <mergeCell ref="A2:F2"/>
    <mergeCell ref="L2:Q2"/>
    <mergeCell ref="A3:F3"/>
    <mergeCell ref="L3:Q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opLeftCell="A93" zoomScaleNormal="100" workbookViewId="0">
      <selection activeCell="F116" sqref="F116"/>
    </sheetView>
  </sheetViews>
  <sheetFormatPr baseColWidth="10" defaultColWidth="11.453125" defaultRowHeight="10.5" x14ac:dyDescent="0.25"/>
  <cols>
    <col min="1" max="1" width="16" style="3" customWidth="1"/>
    <col min="2" max="2" width="36.36328125" style="3" customWidth="1"/>
    <col min="3" max="3" width="10.6328125" style="3" customWidth="1"/>
    <col min="4" max="4" width="16" style="104" customWidth="1"/>
    <col min="5" max="5" width="10.6328125" style="3" customWidth="1"/>
    <col min="6" max="6" width="16" style="104" customWidth="1"/>
    <col min="7" max="7" width="16" style="99" customWidth="1"/>
    <col min="8" max="8" width="10.6328125" style="3" customWidth="1"/>
    <col min="9" max="9" width="16" style="106" customWidth="1"/>
    <col min="10" max="10" width="10.6328125" style="3" customWidth="1"/>
    <col min="11" max="11" width="16" style="106" customWidth="1"/>
    <col min="12" max="12" width="16" style="99" customWidth="1"/>
    <col min="13" max="13" width="35.90625" style="3" hidden="1" customWidth="1"/>
    <col min="14" max="16384" width="11.453125" style="3"/>
  </cols>
  <sheetData>
    <row r="1" spans="1:15" x14ac:dyDescent="0.2">
      <c r="A1" s="463" t="str">
        <f>REV!A1</f>
        <v>MUSEO ICONOGRAFICO DEL QUIJOTE</v>
      </c>
      <c r="B1" s="463"/>
      <c r="C1" s="463"/>
      <c r="D1" s="463"/>
      <c r="E1" s="463"/>
      <c r="F1" s="463"/>
      <c r="G1" s="463"/>
      <c r="H1" s="463"/>
      <c r="I1" s="463"/>
      <c r="J1" s="463"/>
      <c r="K1" s="1" t="s">
        <v>0</v>
      </c>
      <c r="L1" s="2">
        <f>REV!D1</f>
        <v>2025</v>
      </c>
    </row>
    <row r="2" spans="1:15" x14ac:dyDescent="0.2">
      <c r="A2" s="463" t="s">
        <v>1</v>
      </c>
      <c r="B2" s="463"/>
      <c r="C2" s="463"/>
      <c r="D2" s="463"/>
      <c r="E2" s="463"/>
      <c r="F2" s="463"/>
      <c r="G2" s="463"/>
      <c r="H2" s="463"/>
      <c r="I2" s="463"/>
      <c r="J2" s="463"/>
      <c r="K2" s="1" t="s">
        <v>2</v>
      </c>
      <c r="L2" s="2" t="s">
        <v>3</v>
      </c>
    </row>
    <row r="3" spans="1:15" x14ac:dyDescent="0.2">
      <c r="A3" s="463" t="str">
        <f>REV!A3</f>
        <v>Correspondiente del 1 de Enero al 31 de Marzo de 2025</v>
      </c>
      <c r="B3" s="463"/>
      <c r="C3" s="463"/>
      <c r="D3" s="463"/>
      <c r="E3" s="463"/>
      <c r="F3" s="463"/>
      <c r="G3" s="463"/>
      <c r="H3" s="463"/>
      <c r="I3" s="463"/>
      <c r="J3" s="463"/>
      <c r="K3" s="1" t="s">
        <v>4</v>
      </c>
      <c r="L3" s="2">
        <f>REV!D3</f>
        <v>1</v>
      </c>
    </row>
    <row r="4" spans="1:15" ht="11" thickBot="1" x14ac:dyDescent="0.3"/>
    <row r="5" spans="1:15" ht="15.75" customHeight="1" thickBot="1" x14ac:dyDescent="0.35">
      <c r="A5" s="481" t="s">
        <v>5</v>
      </c>
      <c r="B5" s="489" t="s">
        <v>273</v>
      </c>
      <c r="C5" s="485">
        <v>2022</v>
      </c>
      <c r="D5" s="486"/>
      <c r="E5" s="486"/>
      <c r="F5" s="107"/>
      <c r="G5" s="487" t="s">
        <v>288</v>
      </c>
      <c r="H5" s="485">
        <v>2021</v>
      </c>
      <c r="I5" s="486"/>
      <c r="J5" s="486"/>
      <c r="K5" s="108"/>
      <c r="L5" s="487" t="s">
        <v>288</v>
      </c>
      <c r="M5" s="483" t="s">
        <v>273</v>
      </c>
    </row>
    <row r="6" spans="1:15" ht="12" thickBot="1" x14ac:dyDescent="0.35">
      <c r="A6" s="482"/>
      <c r="B6" s="490"/>
      <c r="C6" s="118" t="s">
        <v>274</v>
      </c>
      <c r="D6" s="119" t="s">
        <v>287</v>
      </c>
      <c r="E6" s="119" t="s">
        <v>274</v>
      </c>
      <c r="F6" s="119" t="s">
        <v>287</v>
      </c>
      <c r="G6" s="488"/>
      <c r="H6" s="118" t="s">
        <v>274</v>
      </c>
      <c r="I6" s="119" t="s">
        <v>287</v>
      </c>
      <c r="J6" s="119" t="s">
        <v>274</v>
      </c>
      <c r="K6" s="119" t="s">
        <v>287</v>
      </c>
      <c r="L6" s="488"/>
      <c r="M6" s="484"/>
    </row>
    <row r="7" spans="1:15" ht="11" thickBot="1" x14ac:dyDescent="0.25">
      <c r="A7" s="117" t="s">
        <v>9</v>
      </c>
      <c r="B7" s="241" t="s">
        <v>205</v>
      </c>
      <c r="C7" s="271" t="s">
        <v>286</v>
      </c>
      <c r="D7" s="273">
        <f>IF(ACT!B68&gt;0,ACT!B68,ACT!B68*-1)</f>
        <v>0</v>
      </c>
      <c r="E7" s="272" t="s">
        <v>275</v>
      </c>
      <c r="F7" s="121">
        <f>IF(ESF!E36&gt;0,ESF!E36,ESF!E36*-1)</f>
        <v>0</v>
      </c>
      <c r="G7" s="122">
        <f>ROUND(D7-F7,2)</f>
        <v>0</v>
      </c>
      <c r="H7" s="123" t="s">
        <v>285</v>
      </c>
      <c r="I7" s="124">
        <f>IF(ACT!C68&gt;0,ACT!C68,ACT!C68*-1)</f>
        <v>0</v>
      </c>
      <c r="J7" s="125" t="s">
        <v>275</v>
      </c>
      <c r="K7" s="238">
        <f>IF(ESF!F36&gt;0,ESF!F36,ESF!F36*-1)</f>
        <v>0</v>
      </c>
      <c r="L7" s="126">
        <f>ROUND(I7-K7,2)</f>
        <v>0</v>
      </c>
      <c r="M7" s="210" t="s">
        <v>205</v>
      </c>
      <c r="O7" s="239"/>
    </row>
    <row r="8" spans="1:15" ht="11" thickBot="1" x14ac:dyDescent="0.25">
      <c r="A8" s="109" t="s">
        <v>12</v>
      </c>
      <c r="B8" s="247" t="s">
        <v>205</v>
      </c>
      <c r="C8" s="127" t="s">
        <v>286</v>
      </c>
      <c r="D8" s="121">
        <f>IF(ACT!B68&gt;0,ACT!B68,ACT!B68*-1)</f>
        <v>0</v>
      </c>
      <c r="E8" s="129" t="s">
        <v>289</v>
      </c>
      <c r="F8" s="128">
        <f>IF(VHP!D28&gt;0,VHP!D28,VHP!D28*-1)</f>
        <v>0</v>
      </c>
      <c r="G8" s="130">
        <f>ROUND(D8-F8,2)</f>
        <v>0</v>
      </c>
      <c r="H8" s="479"/>
      <c r="I8" s="474"/>
      <c r="J8" s="474"/>
      <c r="K8" s="474"/>
      <c r="L8" s="480"/>
      <c r="M8" s="211" t="s">
        <v>205</v>
      </c>
    </row>
    <row r="9" spans="1:15" ht="11" thickBot="1" x14ac:dyDescent="0.25">
      <c r="A9" s="109" t="s">
        <v>15</v>
      </c>
      <c r="B9" s="247" t="s">
        <v>205</v>
      </c>
      <c r="C9" s="466"/>
      <c r="D9" s="467"/>
      <c r="E9" s="467"/>
      <c r="F9" s="131"/>
      <c r="G9" s="132"/>
      <c r="H9" s="133" t="s">
        <v>285</v>
      </c>
      <c r="I9" s="134">
        <f>IF(ACT!C68&gt;0,ACT!C68,ACT!C68*-1)</f>
        <v>0</v>
      </c>
      <c r="J9" s="135" t="s">
        <v>289</v>
      </c>
      <c r="K9" s="134">
        <f>IF(VHP!D10&gt;0,VHP!D10,VHP!D10*-1)</f>
        <v>0</v>
      </c>
      <c r="L9" s="136">
        <f>ROUND(I9-K9,2)</f>
        <v>0</v>
      </c>
      <c r="M9" s="211" t="s">
        <v>205</v>
      </c>
    </row>
    <row r="10" spans="1:15" ht="11" thickBot="1" x14ac:dyDescent="0.25">
      <c r="A10" s="109" t="s">
        <v>17</v>
      </c>
      <c r="B10" s="247" t="s">
        <v>205</v>
      </c>
      <c r="C10" s="137"/>
      <c r="D10" s="138"/>
      <c r="E10" s="139" t="s">
        <v>289</v>
      </c>
      <c r="F10" s="128">
        <f>IF(VHP!D29&gt;0,VHP!D29,VHP!D29*-1)</f>
        <v>0</v>
      </c>
      <c r="G10" s="141"/>
      <c r="H10" s="133" t="s">
        <v>285</v>
      </c>
      <c r="I10" s="124">
        <f>IF(ACT!C68&gt;0,ACT!C68,ACT!C68*-1)</f>
        <v>0</v>
      </c>
      <c r="J10" s="142"/>
      <c r="K10" s="143"/>
      <c r="L10" s="136">
        <f>ROUND(F10-I10,2)</f>
        <v>0</v>
      </c>
      <c r="M10" s="211" t="s">
        <v>205</v>
      </c>
    </row>
    <row r="11" spans="1:15" ht="11" thickBot="1" x14ac:dyDescent="0.25">
      <c r="A11" s="109" t="s">
        <v>19</v>
      </c>
      <c r="B11" s="247" t="s">
        <v>205</v>
      </c>
      <c r="C11" s="133" t="s">
        <v>275</v>
      </c>
      <c r="D11" s="144">
        <f>IF(ESF!E36&gt;0,ESF!E36,ESF!E36*-1)</f>
        <v>0</v>
      </c>
      <c r="E11" s="145" t="s">
        <v>285</v>
      </c>
      <c r="F11" s="146">
        <f>IF(ACT!B68&gt;0,ACT!B68,ACT!B68*-1)</f>
        <v>0</v>
      </c>
      <c r="G11" s="147">
        <f t="shared" ref="G11:G28" si="0">ROUND(D11-F11,2)</f>
        <v>0</v>
      </c>
      <c r="H11" s="133" t="s">
        <v>275</v>
      </c>
      <c r="I11" s="148">
        <f>IF(ESF!F36&gt;0,ESF!F36,ESF!F36*-1)</f>
        <v>0</v>
      </c>
      <c r="J11" s="135" t="s">
        <v>285</v>
      </c>
      <c r="K11" s="134">
        <f>IF(ACT!C68&gt;0,ACT!C68,ACT!C68*-1)</f>
        <v>0</v>
      </c>
      <c r="L11" s="136">
        <f>ROUND(I11-K11,2)</f>
        <v>0</v>
      </c>
      <c r="M11" s="211" t="s">
        <v>205</v>
      </c>
    </row>
    <row r="12" spans="1:15" x14ac:dyDescent="0.2">
      <c r="A12" s="110" t="s">
        <v>22</v>
      </c>
      <c r="B12" s="249" t="s">
        <v>162</v>
      </c>
      <c r="C12" s="149" t="s">
        <v>275</v>
      </c>
      <c r="D12" s="150">
        <f>IF(ESF!B5&gt;0,ESF!B5,ESF!B5*-1)</f>
        <v>0</v>
      </c>
      <c r="E12" s="151" t="s">
        <v>276</v>
      </c>
      <c r="F12" s="274">
        <f>IF(EAA!E5&gt;0,EAA!E5,EAA!E5*-1)</f>
        <v>0</v>
      </c>
      <c r="G12" s="153">
        <f t="shared" si="0"/>
        <v>0</v>
      </c>
      <c r="H12" s="154" t="s">
        <v>275</v>
      </c>
      <c r="I12" s="275">
        <f>IF(ESF!C5&gt;0,ESF!C5,ESF!C5*-1)</f>
        <v>0</v>
      </c>
      <c r="J12" s="155" t="s">
        <v>276</v>
      </c>
      <c r="K12" s="198">
        <f>IF(EAA!B5&gt;0,EAA!B5,EAA!B5*-1)</f>
        <v>0</v>
      </c>
      <c r="L12" s="157">
        <f t="shared" ref="L12:L43" si="1">ROUND(I12-K12,2)</f>
        <v>0</v>
      </c>
      <c r="M12" s="212" t="s">
        <v>162</v>
      </c>
    </row>
    <row r="13" spans="1:15" x14ac:dyDescent="0.2">
      <c r="A13" s="111"/>
      <c r="B13" s="240" t="s">
        <v>164</v>
      </c>
      <c r="C13" s="158" t="s">
        <v>275</v>
      </c>
      <c r="D13" s="159">
        <f>IF(ESF!B6&gt;0,ESF!B6,ESF!B6*-1)</f>
        <v>0</v>
      </c>
      <c r="E13" s="160" t="s">
        <v>276</v>
      </c>
      <c r="F13" s="140">
        <f>IF(EAA!E6&gt;0,EAA!E6,EAA!E6*-1)</f>
        <v>0</v>
      </c>
      <c r="G13" s="161">
        <f t="shared" si="0"/>
        <v>0</v>
      </c>
      <c r="H13" s="162" t="s">
        <v>275</v>
      </c>
      <c r="I13" s="163">
        <f>IF(ESF!C6&gt;0,ESF!C6,ESF!C6*-1)</f>
        <v>0</v>
      </c>
      <c r="J13" s="139" t="s">
        <v>276</v>
      </c>
      <c r="K13" s="163">
        <f>IF(EAA!B6&gt;0,EAA!B6,EAA!B6*-1)</f>
        <v>0</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0"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0"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0"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0</v>
      </c>
      <c r="E22" s="160" t="s">
        <v>276</v>
      </c>
      <c r="F22" s="140">
        <f>IF(EAA!E16&gt;0,EAA!E16,EAA!E16*-1)</f>
        <v>0</v>
      </c>
      <c r="G22" s="161">
        <f t="shared" si="0"/>
        <v>0</v>
      </c>
      <c r="H22" s="162" t="s">
        <v>275</v>
      </c>
      <c r="I22" s="163">
        <f>IF(ESF!C19&gt;0,ESF!C19,ESF!C19*-1)</f>
        <v>0</v>
      </c>
      <c r="J22" s="139" t="s">
        <v>276</v>
      </c>
      <c r="K22" s="163">
        <f>IF(EAA!B16&gt;0,EAA!B16,EAA!B16*-1)</f>
        <v>0</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0" x14ac:dyDescent="0.2">
      <c r="A24" s="111"/>
      <c r="B24" s="240" t="s">
        <v>190</v>
      </c>
      <c r="C24" s="158" t="s">
        <v>275</v>
      </c>
      <c r="D24" s="159">
        <f>IF(ESF!B21&gt;0,ESF!B21,ESF!B21*-1)</f>
        <v>0</v>
      </c>
      <c r="E24" s="160" t="s">
        <v>276</v>
      </c>
      <c r="F24" s="140">
        <f>IF(EAA!E18&gt;0,EAA!E18,EAA!E18*-1)</f>
        <v>0</v>
      </c>
      <c r="G24" s="161">
        <f t="shared" si="0"/>
        <v>0</v>
      </c>
      <c r="H24" s="162" t="s">
        <v>275</v>
      </c>
      <c r="I24" s="163">
        <f>IF(ESF!C21&gt;0,ESF!C21,ESF!C21*-1)</f>
        <v>0</v>
      </c>
      <c r="J24" s="139" t="s">
        <v>276</v>
      </c>
      <c r="K24" s="163">
        <f>IF(EAA!B18&gt;0,EAA!B18,EAA!B18*-1)</f>
        <v>0</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0"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1"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1" thickBot="1" x14ac:dyDescent="0.25">
      <c r="A28" s="109" t="s">
        <v>25</v>
      </c>
      <c r="B28" s="247" t="s">
        <v>162</v>
      </c>
      <c r="C28" s="174" t="s">
        <v>275</v>
      </c>
      <c r="D28" s="175">
        <f>IF(ESF!B5&gt;0,ESF!B5,ESF!B5*-1)</f>
        <v>0</v>
      </c>
      <c r="E28" s="176" t="s">
        <v>277</v>
      </c>
      <c r="F28" s="144">
        <f>IF(EFE!B65&gt;0,EFE!B65,EFE!B65*-1)</f>
        <v>0</v>
      </c>
      <c r="G28" s="147">
        <f t="shared" si="0"/>
        <v>0</v>
      </c>
      <c r="H28" s="177"/>
      <c r="I28" s="178"/>
      <c r="J28" s="178"/>
      <c r="K28" s="178"/>
      <c r="L28" s="179"/>
      <c r="M28" s="211" t="s">
        <v>162</v>
      </c>
    </row>
    <row r="29" spans="1:13" ht="11" thickBot="1" x14ac:dyDescent="0.25">
      <c r="A29" s="109" t="s">
        <v>28</v>
      </c>
      <c r="B29" s="247" t="s">
        <v>162</v>
      </c>
      <c r="C29" s="479"/>
      <c r="D29" s="474"/>
      <c r="E29" s="474"/>
      <c r="F29" s="180"/>
      <c r="G29" s="181"/>
      <c r="H29" s="133" t="s">
        <v>275</v>
      </c>
      <c r="I29" s="134">
        <f>IF(ESF!C5&gt;0,ESF!C5,ESF!C5*-1)</f>
        <v>0</v>
      </c>
      <c r="J29" s="135" t="s">
        <v>277</v>
      </c>
      <c r="K29" s="134">
        <f>IF(EFE!B63&gt;0,EFE!B63,EFE!B63*-1)</f>
        <v>0</v>
      </c>
      <c r="L29" s="136">
        <f t="shared" si="1"/>
        <v>0</v>
      </c>
      <c r="M29" s="211" t="s">
        <v>162</v>
      </c>
    </row>
    <row r="30" spans="1:13" ht="11" thickBot="1" x14ac:dyDescent="0.25">
      <c r="A30" s="109" t="s">
        <v>30</v>
      </c>
      <c r="B30" s="247" t="s">
        <v>278</v>
      </c>
      <c r="C30" s="174" t="s">
        <v>275</v>
      </c>
      <c r="D30" s="144">
        <f>IF(ESF!B28&gt;0,ESF!B28,ESF!B28*-1)</f>
        <v>0</v>
      </c>
      <c r="E30" s="135" t="s">
        <v>275</v>
      </c>
      <c r="F30" s="144">
        <f>IF(ESF!E48&gt;0,ESF!E48,ESF!E48*-1)</f>
        <v>0</v>
      </c>
      <c r="G30" s="147">
        <f>ROUND(D30-F30,2)</f>
        <v>0</v>
      </c>
      <c r="H30" s="133" t="s">
        <v>275</v>
      </c>
      <c r="I30" s="134">
        <f>IF(ESF!C28&gt;0,ESF!C28,ESF!C28*-1)</f>
        <v>0</v>
      </c>
      <c r="J30" s="135" t="s">
        <v>275</v>
      </c>
      <c r="K30" s="134">
        <f>IF(ESF!F48&gt;0,ESF!F48,ESF!F48*-1)</f>
        <v>0</v>
      </c>
      <c r="L30" s="136">
        <f t="shared" si="1"/>
        <v>0</v>
      </c>
      <c r="M30" s="211" t="s">
        <v>278</v>
      </c>
    </row>
    <row r="31" spans="1:13" ht="11" thickBot="1" x14ac:dyDescent="0.25">
      <c r="A31" s="109" t="s">
        <v>33</v>
      </c>
      <c r="B31" s="247" t="s">
        <v>279</v>
      </c>
      <c r="C31" s="174" t="s">
        <v>275</v>
      </c>
      <c r="D31" s="144">
        <f>IF(ESF!E26&gt;0,ESF!E26,ESF!E26*-1)</f>
        <v>0</v>
      </c>
      <c r="E31" s="135" t="s">
        <v>290</v>
      </c>
      <c r="F31" s="144">
        <f>IF(ADP!E34&gt;0,ADP!E34,ADP!E34*-1)</f>
        <v>0</v>
      </c>
      <c r="G31" s="147">
        <f>ROUND(D31-F31,2)</f>
        <v>0</v>
      </c>
      <c r="H31" s="133" t="s">
        <v>275</v>
      </c>
      <c r="I31" s="134">
        <f>IF(ESF!F26&gt;0,ESF!F26,ESF!F26*-1)</f>
        <v>0</v>
      </c>
      <c r="J31" s="135" t="s">
        <v>290</v>
      </c>
      <c r="K31" s="134">
        <f>IF(ADP!D34&gt;0,ADP!D34,ADP!D34*-1)</f>
        <v>0</v>
      </c>
      <c r="L31" s="136">
        <f t="shared" si="1"/>
        <v>0</v>
      </c>
      <c r="M31" s="211" t="s">
        <v>279</v>
      </c>
    </row>
    <row r="32" spans="1:13" x14ac:dyDescent="0.2">
      <c r="A32" s="110" t="s">
        <v>36</v>
      </c>
      <c r="B32" s="251" t="s">
        <v>201</v>
      </c>
      <c r="C32" s="466"/>
      <c r="D32" s="467"/>
      <c r="E32" s="467"/>
      <c r="F32" s="467"/>
      <c r="G32" s="468"/>
      <c r="H32" s="154" t="s">
        <v>275</v>
      </c>
      <c r="I32" s="156">
        <f>IF(ESF!F30&gt;0,ESF!F30,ESF!F30*-1)</f>
        <v>0</v>
      </c>
      <c r="J32" s="155" t="s">
        <v>289</v>
      </c>
      <c r="K32" s="156">
        <f>IF(VHP!B4&gt;0,VHP!B4,VHP!B4*-1)</f>
        <v>0</v>
      </c>
      <c r="L32" s="157">
        <f t="shared" si="1"/>
        <v>0</v>
      </c>
      <c r="M32" s="215" t="s">
        <v>201</v>
      </c>
    </row>
    <row r="33" spans="1:15" ht="11" thickBot="1" x14ac:dyDescent="0.25">
      <c r="A33" s="112"/>
      <c r="B33" s="252" t="s">
        <v>201</v>
      </c>
      <c r="C33" s="464"/>
      <c r="D33" s="465"/>
      <c r="E33" s="465"/>
      <c r="F33" s="465"/>
      <c r="G33" s="469"/>
      <c r="H33" s="182" t="s">
        <v>275</v>
      </c>
      <c r="I33" s="172">
        <f>IF(ESF!F30&gt;0,ESF!F30,ESF!F30*-1)</f>
        <v>0</v>
      </c>
      <c r="J33" s="171" t="s">
        <v>289</v>
      </c>
      <c r="K33" s="172">
        <f>IF(VHP!F4&gt;0,VHP!F4,VHP!F4*-1)</f>
        <v>0</v>
      </c>
      <c r="L33" s="173">
        <f t="shared" si="1"/>
        <v>0</v>
      </c>
      <c r="M33" s="216" t="s">
        <v>201</v>
      </c>
    </row>
    <row r="34" spans="1:15" ht="11" thickBot="1" x14ac:dyDescent="0.25">
      <c r="A34" s="109" t="s">
        <v>39</v>
      </c>
      <c r="B34" s="253" t="s">
        <v>204</v>
      </c>
      <c r="C34" s="464"/>
      <c r="D34" s="465"/>
      <c r="E34" s="465"/>
      <c r="F34" s="465"/>
      <c r="G34" s="469"/>
      <c r="H34" s="133" t="s">
        <v>275</v>
      </c>
      <c r="I34" s="134">
        <f>IF(ESF!F35&gt;0,ESF!F35,ESF!F35*-1)</f>
        <v>0</v>
      </c>
      <c r="J34" s="135" t="s">
        <v>289</v>
      </c>
      <c r="K34" s="134">
        <f>IF(VHP!F9&gt;0,VHP!F9,VHP!F9*-1)</f>
        <v>0</v>
      </c>
      <c r="L34" s="136">
        <f t="shared" si="1"/>
        <v>0</v>
      </c>
      <c r="M34" s="217" t="s">
        <v>204</v>
      </c>
    </row>
    <row r="35" spans="1:15" ht="20" x14ac:dyDescent="0.2">
      <c r="A35" s="110" t="s">
        <v>41</v>
      </c>
      <c r="B35" s="254" t="s">
        <v>210</v>
      </c>
      <c r="C35" s="464"/>
      <c r="D35" s="465"/>
      <c r="E35" s="465"/>
      <c r="F35" s="465"/>
      <c r="G35" s="469"/>
      <c r="H35" s="154" t="s">
        <v>275</v>
      </c>
      <c r="I35" s="156">
        <f>IF(ESF!F42&gt;0,ESF!F42,ESF!F42*-1)</f>
        <v>0</v>
      </c>
      <c r="J35" s="155" t="s">
        <v>289</v>
      </c>
      <c r="K35" s="156">
        <f>IF(VHP!E16&gt;0,VHP!E16,VHP!E16*-1)</f>
        <v>0</v>
      </c>
      <c r="L35" s="157">
        <f t="shared" si="1"/>
        <v>0</v>
      </c>
      <c r="M35" s="218" t="s">
        <v>210</v>
      </c>
    </row>
    <row r="36" spans="1:15" ht="20.5" thickBot="1" x14ac:dyDescent="0.25">
      <c r="A36" s="112"/>
      <c r="B36" s="255" t="s">
        <v>210</v>
      </c>
      <c r="C36" s="470"/>
      <c r="D36" s="471"/>
      <c r="E36" s="471"/>
      <c r="F36" s="471"/>
      <c r="G36" s="472"/>
      <c r="H36" s="182" t="s">
        <v>275</v>
      </c>
      <c r="I36" s="172">
        <f>IF(ESF!F42&gt;0,ESF!F42,ESF!F42*-1)</f>
        <v>0</v>
      </c>
      <c r="J36" s="171" t="s">
        <v>289</v>
      </c>
      <c r="K36" s="172">
        <f>IF(VHP!F16&gt;0,VHP!F16,VHP!F16*-1)</f>
        <v>0</v>
      </c>
      <c r="L36" s="173">
        <f t="shared" si="1"/>
        <v>0</v>
      </c>
      <c r="M36" s="219" t="s">
        <v>210</v>
      </c>
    </row>
    <row r="37" spans="1:15" ht="11" thickBot="1" x14ac:dyDescent="0.25">
      <c r="A37" s="109" t="s">
        <v>43</v>
      </c>
      <c r="B37" s="256" t="s">
        <v>280</v>
      </c>
      <c r="C37" s="133" t="s">
        <v>275</v>
      </c>
      <c r="D37" s="144">
        <f>IF(ESF!E46&gt;0,ESF!E46,ESF!E46*-1)</f>
        <v>0</v>
      </c>
      <c r="E37" s="135" t="s">
        <v>289</v>
      </c>
      <c r="F37" s="144">
        <f>IF(VHP!F38&gt;0,VHP!F38,VHP!F38*-1)</f>
        <v>0</v>
      </c>
      <c r="G37" s="147">
        <f>ROUND(D37-F37,2)</f>
        <v>0</v>
      </c>
      <c r="H37" s="133" t="s">
        <v>275</v>
      </c>
      <c r="I37" s="134">
        <f>IF(ESF!F46&gt;0,ESF!F46,ESF!F46*-1)</f>
        <v>0</v>
      </c>
      <c r="J37" s="135" t="s">
        <v>289</v>
      </c>
      <c r="K37" s="134">
        <f>IF(VHP!F20&gt;0,VHP!F20,VHP!F20*-1)</f>
        <v>0</v>
      </c>
      <c r="L37" s="136">
        <f t="shared" si="1"/>
        <v>0</v>
      </c>
      <c r="M37" s="220" t="s">
        <v>280</v>
      </c>
    </row>
    <row r="38" spans="1:15" ht="20" x14ac:dyDescent="0.2">
      <c r="A38" s="110" t="s">
        <v>45</v>
      </c>
      <c r="B38" s="251" t="s">
        <v>281</v>
      </c>
      <c r="C38" s="466"/>
      <c r="D38" s="467"/>
      <c r="E38" s="467"/>
      <c r="F38" s="467"/>
      <c r="G38" s="468"/>
      <c r="H38" s="154" t="s">
        <v>289</v>
      </c>
      <c r="I38" s="156">
        <f>IF(VHP!B4&gt;0,VHP!B4,VHP!B4*-1)</f>
        <v>0</v>
      </c>
      <c r="J38" s="155" t="s">
        <v>275</v>
      </c>
      <c r="K38" s="156">
        <f>IF(ESF!F30&gt;0,ESF!F30,ESF!F30*-1)</f>
        <v>0</v>
      </c>
      <c r="L38" s="157">
        <f t="shared" si="1"/>
        <v>0</v>
      </c>
      <c r="M38" s="215" t="s">
        <v>281</v>
      </c>
    </row>
    <row r="39" spans="1:15" ht="20.5" thickBot="1" x14ac:dyDescent="0.25">
      <c r="A39" s="112"/>
      <c r="B39" s="252" t="s">
        <v>281</v>
      </c>
      <c r="C39" s="464"/>
      <c r="D39" s="465"/>
      <c r="E39" s="465"/>
      <c r="F39" s="465"/>
      <c r="G39" s="469"/>
      <c r="H39" s="182" t="s">
        <v>289</v>
      </c>
      <c r="I39" s="172">
        <f>IF(VHP!F4&gt;0,VHP!F4,VHP!F4*-1)</f>
        <v>0</v>
      </c>
      <c r="J39" s="171" t="s">
        <v>275</v>
      </c>
      <c r="K39" s="172">
        <f>IF(ESF!F30&gt;0,ESF!F30,ESF!F30*-1)</f>
        <v>0</v>
      </c>
      <c r="L39" s="173">
        <f t="shared" si="1"/>
        <v>0</v>
      </c>
      <c r="M39" s="216" t="s">
        <v>281</v>
      </c>
    </row>
    <row r="40" spans="1:15" ht="20.5" thickBot="1" x14ac:dyDescent="0.25">
      <c r="A40" s="109" t="s">
        <v>48</v>
      </c>
      <c r="B40" s="253" t="s">
        <v>282</v>
      </c>
      <c r="C40" s="464"/>
      <c r="D40" s="465"/>
      <c r="E40" s="465"/>
      <c r="F40" s="465"/>
      <c r="G40" s="469"/>
      <c r="H40" s="133" t="s">
        <v>289</v>
      </c>
      <c r="I40" s="134">
        <f>IF(VHP!F9&gt;0,VHP!F9,VHP!F9*-1)</f>
        <v>0</v>
      </c>
      <c r="J40" s="135" t="s">
        <v>275</v>
      </c>
      <c r="K40" s="134">
        <f>IF(ESF!F35&gt;0,ESF!F35,ESF!F35*-1)</f>
        <v>0</v>
      </c>
      <c r="L40" s="136">
        <f t="shared" si="1"/>
        <v>0</v>
      </c>
      <c r="M40" s="217" t="s">
        <v>282</v>
      </c>
    </row>
    <row r="41" spans="1:15" ht="20" x14ac:dyDescent="0.2">
      <c r="A41" s="110" t="s">
        <v>50</v>
      </c>
      <c r="B41" s="254" t="s">
        <v>283</v>
      </c>
      <c r="C41" s="464"/>
      <c r="D41" s="465"/>
      <c r="E41" s="465"/>
      <c r="F41" s="465"/>
      <c r="G41" s="469"/>
      <c r="H41" s="154" t="s">
        <v>289</v>
      </c>
      <c r="I41" s="156">
        <f>IF(VHP!E16&gt;0,VHP!E16,VHP!E16*-1)</f>
        <v>0</v>
      </c>
      <c r="J41" s="155" t="s">
        <v>275</v>
      </c>
      <c r="K41" s="156">
        <f>IF(ESF!F42&gt;0,ESF!F42,ESF!F42*-1)</f>
        <v>0</v>
      </c>
      <c r="L41" s="157">
        <f t="shared" si="1"/>
        <v>0</v>
      </c>
      <c r="M41" s="218" t="s">
        <v>283</v>
      </c>
    </row>
    <row r="42" spans="1:15" ht="20.5" thickBot="1" x14ac:dyDescent="0.25">
      <c r="A42" s="112"/>
      <c r="B42" s="255" t="s">
        <v>283</v>
      </c>
      <c r="C42" s="470"/>
      <c r="D42" s="471"/>
      <c r="E42" s="471"/>
      <c r="F42" s="471"/>
      <c r="G42" s="472"/>
      <c r="H42" s="182" t="s">
        <v>289</v>
      </c>
      <c r="I42" s="172">
        <f>IF(VHP!F16&gt;0,VHP!F16,VHP!F16*-1)</f>
        <v>0</v>
      </c>
      <c r="J42" s="171" t="s">
        <v>275</v>
      </c>
      <c r="K42" s="172">
        <f>IF(ESF!F42&gt;0,ESF!F42,ESF!F42*-1)</f>
        <v>0</v>
      </c>
      <c r="L42" s="173">
        <f t="shared" si="1"/>
        <v>0</v>
      </c>
      <c r="M42" s="219" t="s">
        <v>283</v>
      </c>
      <c r="O42" s="239" t="s">
        <v>292</v>
      </c>
    </row>
    <row r="43" spans="1:15" ht="11" thickBot="1" x14ac:dyDescent="0.25">
      <c r="A43" s="109" t="s">
        <v>52</v>
      </c>
      <c r="B43" s="257" t="s">
        <v>284</v>
      </c>
      <c r="C43" s="133" t="s">
        <v>289</v>
      </c>
      <c r="D43" s="144">
        <f>IF(VHP!F38&gt;0,VHP!F38,VHP!F38*-1)</f>
        <v>0</v>
      </c>
      <c r="E43" s="135" t="s">
        <v>275</v>
      </c>
      <c r="F43" s="183">
        <f>IF(ESF!E46&gt;0,ESF!E46,ESF!E46*-1)</f>
        <v>0</v>
      </c>
      <c r="G43" s="147">
        <f t="shared" ref="G43:G49" si="2">ROUND(D43-F43,2)</f>
        <v>0</v>
      </c>
      <c r="H43" s="133" t="s">
        <v>289</v>
      </c>
      <c r="I43" s="134">
        <f>IF(VHP!F20&gt;0,VHP!F20,VHP!F20*-1)</f>
        <v>0</v>
      </c>
      <c r="J43" s="135" t="s">
        <v>275</v>
      </c>
      <c r="K43" s="134">
        <f>IF(ESF!F46&gt;0,ESF!F46,ESF!F46*-1)</f>
        <v>0</v>
      </c>
      <c r="L43" s="136">
        <f t="shared" si="1"/>
        <v>0</v>
      </c>
      <c r="M43" s="221" t="s">
        <v>284</v>
      </c>
    </row>
    <row r="44" spans="1:15" ht="11" thickBot="1" x14ac:dyDescent="0.25">
      <c r="A44" s="110" t="s">
        <v>54</v>
      </c>
      <c r="B44" s="248" t="s">
        <v>138</v>
      </c>
      <c r="C44" s="154" t="s">
        <v>289</v>
      </c>
      <c r="D44" s="274">
        <f>IF(VHP!B23&gt;0,VHP!B23,VHP!B23*-1)</f>
        <v>0</v>
      </c>
      <c r="E44" s="155" t="s">
        <v>291</v>
      </c>
      <c r="F44" s="184">
        <f>IF(CSF!$B46&gt;0,CSF!$B46,CSF!$C46)</f>
        <v>0</v>
      </c>
      <c r="G44" s="153">
        <f t="shared" si="2"/>
        <v>0</v>
      </c>
      <c r="H44" s="466"/>
      <c r="I44" s="467"/>
      <c r="J44" s="467"/>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466"/>
      <c r="I45" s="467"/>
      <c r="J45" s="467"/>
      <c r="K45" s="467"/>
      <c r="L45" s="468"/>
      <c r="M45" s="210" t="s">
        <v>202</v>
      </c>
    </row>
    <row r="46" spans="1:15" ht="11" thickBot="1" x14ac:dyDescent="0.25">
      <c r="A46" s="112"/>
      <c r="B46" s="258" t="s">
        <v>203</v>
      </c>
      <c r="C46" s="182" t="s">
        <v>289</v>
      </c>
      <c r="D46" s="205">
        <f>IF(VHP!B25&gt;0,VHP!B25,VHP!B25*-1)</f>
        <v>0</v>
      </c>
      <c r="E46" s="171" t="s">
        <v>291</v>
      </c>
      <c r="F46" s="189">
        <f>IF(CSF!$B48&gt;0,CSF!$B48,CSF!$C48)</f>
        <v>0</v>
      </c>
      <c r="G46" s="169">
        <f t="shared" si="2"/>
        <v>0</v>
      </c>
      <c r="H46" s="464"/>
      <c r="I46" s="465"/>
      <c r="J46" s="465"/>
      <c r="K46" s="465"/>
      <c r="L46" s="469"/>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464"/>
      <c r="I47" s="465"/>
      <c r="J47" s="465"/>
      <c r="K47" s="465"/>
      <c r="L47" s="469"/>
      <c r="M47" s="222" t="s">
        <v>207</v>
      </c>
    </row>
    <row r="48" spans="1:15" x14ac:dyDescent="0.2">
      <c r="A48" s="111"/>
      <c r="B48" s="241" t="s">
        <v>208</v>
      </c>
      <c r="C48" s="187" t="s">
        <v>289</v>
      </c>
      <c r="D48" s="140">
        <f>IF(VHP!D31&gt;0,VHP!D31,VHP!D31*-1)</f>
        <v>0</v>
      </c>
      <c r="E48" s="139" t="s">
        <v>291</v>
      </c>
      <c r="F48" s="188">
        <f>IF(CSF!$B54&gt;0,CSF!$B54,CSF!$C54)</f>
        <v>0</v>
      </c>
      <c r="G48" s="161">
        <f t="shared" si="2"/>
        <v>0</v>
      </c>
      <c r="H48" s="464"/>
      <c r="I48" s="465"/>
      <c r="J48" s="465"/>
      <c r="K48" s="465"/>
      <c r="L48" s="469"/>
      <c r="M48" s="210" t="s">
        <v>208</v>
      </c>
    </row>
    <row r="49" spans="1:13" ht="11" thickBot="1" x14ac:dyDescent="0.25">
      <c r="A49" s="112"/>
      <c r="B49" s="259" t="s">
        <v>209</v>
      </c>
      <c r="C49" s="182" t="s">
        <v>289</v>
      </c>
      <c r="D49" s="205">
        <f>IF(VHP!D32&gt;0,VHP!D32,VHP!D32*-1)</f>
        <v>0</v>
      </c>
      <c r="E49" s="171" t="s">
        <v>291</v>
      </c>
      <c r="F49" s="189">
        <f>IF(CSF!$B55&gt;0,CSF!$B55,CSF!$C55)</f>
        <v>0</v>
      </c>
      <c r="G49" s="169">
        <f t="shared" si="2"/>
        <v>0</v>
      </c>
      <c r="H49" s="464"/>
      <c r="I49" s="465"/>
      <c r="J49" s="465"/>
      <c r="K49" s="465"/>
      <c r="L49" s="469"/>
      <c r="M49" s="224" t="s">
        <v>209</v>
      </c>
    </row>
    <row r="50" spans="1:13" ht="11" thickBot="1" x14ac:dyDescent="0.25">
      <c r="A50" s="109" t="s">
        <v>59</v>
      </c>
      <c r="B50" s="260" t="s">
        <v>206</v>
      </c>
      <c r="C50" s="133" t="s">
        <v>289</v>
      </c>
      <c r="D50" s="144">
        <f>IF(VHP!C29&gt;0,VHP!C29,VHP!C29*-1)</f>
        <v>0</v>
      </c>
      <c r="E50" s="135" t="s">
        <v>291</v>
      </c>
      <c r="F50" s="183">
        <f>IF(CSF!$B52&gt;0,CSF!$B52,CSF!$C52)</f>
        <v>0</v>
      </c>
      <c r="G50" s="147">
        <f t="shared" ref="G50:G55" si="3">ROUND(D50-F50,2)</f>
        <v>0</v>
      </c>
      <c r="H50" s="464"/>
      <c r="I50" s="465"/>
      <c r="J50" s="465"/>
      <c r="K50" s="465"/>
      <c r="L50" s="469"/>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464"/>
      <c r="I51" s="465"/>
      <c r="J51" s="465"/>
      <c r="K51" s="465"/>
      <c r="L51" s="469"/>
      <c r="M51" s="226" t="s">
        <v>211</v>
      </c>
    </row>
    <row r="52" spans="1:13" ht="11" thickBot="1" x14ac:dyDescent="0.25">
      <c r="A52" s="116"/>
      <c r="B52" s="242" t="s">
        <v>212</v>
      </c>
      <c r="C52" s="190" t="s">
        <v>289</v>
      </c>
      <c r="D52" s="205">
        <f>IF(VHP!E36&gt;0,VHP!E36,VHP!E36*-1)</f>
        <v>0</v>
      </c>
      <c r="E52" s="192" t="s">
        <v>291</v>
      </c>
      <c r="F52" s="193">
        <f>IF(CSF!$B59&gt;0,CSF!$B59,CSF!$C59)</f>
        <v>0</v>
      </c>
      <c r="G52" s="194">
        <f t="shared" si="3"/>
        <v>0</v>
      </c>
      <c r="H52" s="464"/>
      <c r="I52" s="465"/>
      <c r="J52" s="465"/>
      <c r="K52" s="465"/>
      <c r="L52" s="469"/>
      <c r="M52" s="227" t="s">
        <v>212</v>
      </c>
    </row>
    <row r="53" spans="1:13" ht="11" thickBot="1" x14ac:dyDescent="0.25">
      <c r="A53" s="109" t="s">
        <v>70</v>
      </c>
      <c r="B53" s="260" t="s">
        <v>156</v>
      </c>
      <c r="C53" s="133" t="s">
        <v>289</v>
      </c>
      <c r="D53" s="144">
        <f>IF((VHP!D28+VHP!D29)&gt;0,VHP!D28+VHP!D29,(VHP!D28+VHP!D29)*-1)</f>
        <v>0</v>
      </c>
      <c r="E53" s="135" t="s">
        <v>291</v>
      </c>
      <c r="F53" s="183">
        <f>IF(CSF!$B51&gt;0,CSF!$B51,CSF!$C51)</f>
        <v>0</v>
      </c>
      <c r="G53" s="147">
        <f t="shared" si="3"/>
        <v>0</v>
      </c>
      <c r="H53" s="465"/>
      <c r="I53" s="465"/>
      <c r="J53" s="465"/>
      <c r="K53" s="465"/>
      <c r="L53" s="469"/>
      <c r="M53" s="225" t="s">
        <v>156</v>
      </c>
    </row>
    <row r="54" spans="1:13" ht="11" thickBot="1" x14ac:dyDescent="0.25">
      <c r="A54" s="113" t="s">
        <v>63</v>
      </c>
      <c r="B54" s="261" t="s">
        <v>156</v>
      </c>
      <c r="C54" s="154" t="s">
        <v>289</v>
      </c>
      <c r="D54" s="144">
        <f>IF(VHP!D28&gt;0,VHP!D28,VHP!D28*-1)</f>
        <v>0</v>
      </c>
      <c r="E54" s="155" t="s">
        <v>275</v>
      </c>
      <c r="F54" s="184">
        <f>IF(ESF!E36&gt;0,ESF!E36,ESF!E36*-1)</f>
        <v>0</v>
      </c>
      <c r="G54" s="153">
        <f t="shared" si="3"/>
        <v>0</v>
      </c>
      <c r="H54" s="464"/>
      <c r="I54" s="465"/>
      <c r="J54" s="465"/>
      <c r="K54" s="465"/>
      <c r="L54" s="469"/>
      <c r="M54" s="226" t="s">
        <v>156</v>
      </c>
    </row>
    <row r="55" spans="1:13" ht="11" thickBot="1" x14ac:dyDescent="0.25">
      <c r="A55" s="112"/>
      <c r="B55" s="259" t="s">
        <v>156</v>
      </c>
      <c r="C55" s="182" t="s">
        <v>289</v>
      </c>
      <c r="D55" s="168">
        <f>IF(VHP!D28&gt;0,VHP!D28,VHP!D28*-1)</f>
        <v>0</v>
      </c>
      <c r="E55" s="171" t="s">
        <v>285</v>
      </c>
      <c r="F55" s="189">
        <f>IF(ACT!B68&gt;0,ACT!B68,ACT!B68*-1)</f>
        <v>0</v>
      </c>
      <c r="G55" s="169">
        <f t="shared" si="3"/>
        <v>0</v>
      </c>
      <c r="H55" s="470"/>
      <c r="I55" s="471"/>
      <c r="J55" s="471"/>
      <c r="K55" s="471"/>
      <c r="L55" s="472"/>
      <c r="M55" s="224" t="s">
        <v>156</v>
      </c>
    </row>
    <row r="56" spans="1:13" x14ac:dyDescent="0.2">
      <c r="A56" s="113" t="s">
        <v>66</v>
      </c>
      <c r="B56" s="267" t="s">
        <v>156</v>
      </c>
      <c r="C56" s="464"/>
      <c r="D56" s="465"/>
      <c r="E56" s="465"/>
      <c r="F56" s="195"/>
      <c r="G56" s="196"/>
      <c r="H56" s="197" t="s">
        <v>289</v>
      </c>
      <c r="I56" s="198">
        <f>IF(VHP!D10&gt;0,VHP!D10,VHP!D10*-1)</f>
        <v>0</v>
      </c>
      <c r="J56" s="199" t="s">
        <v>275</v>
      </c>
      <c r="K56" s="198">
        <f>IF(ESF!F36&gt;0,ESF!F36,ESF!F36*-1)</f>
        <v>0</v>
      </c>
      <c r="L56" s="200">
        <f t="shared" ref="L56:L57" si="4">ROUND(I56-K56,2)</f>
        <v>0</v>
      </c>
      <c r="M56" s="226" t="s">
        <v>156</v>
      </c>
    </row>
    <row r="57" spans="1:13" ht="11" thickBot="1" x14ac:dyDescent="0.25">
      <c r="A57" s="112"/>
      <c r="B57" s="268" t="s">
        <v>156</v>
      </c>
      <c r="C57" s="464"/>
      <c r="D57" s="465"/>
      <c r="E57" s="465"/>
      <c r="F57" s="195"/>
      <c r="G57" s="196"/>
      <c r="H57" s="187" t="s">
        <v>289</v>
      </c>
      <c r="I57" s="163">
        <f>IF(VHP!D10&gt;0,VHP!D10,VHP!D10*-1)</f>
        <v>0</v>
      </c>
      <c r="J57" s="139" t="s">
        <v>285</v>
      </c>
      <c r="K57" s="201">
        <f>IF(ACT!C68&gt;0,ACT!C68,ACT!C68*-1)</f>
        <v>0</v>
      </c>
      <c r="L57" s="164">
        <f t="shared" si="4"/>
        <v>0</v>
      </c>
      <c r="M57" s="224" t="s">
        <v>156</v>
      </c>
    </row>
    <row r="58" spans="1:13" x14ac:dyDescent="0.2">
      <c r="A58" s="120" t="s">
        <v>68</v>
      </c>
      <c r="B58" s="269" t="s">
        <v>206</v>
      </c>
      <c r="C58" s="187" t="s">
        <v>289</v>
      </c>
      <c r="D58" s="140">
        <f>IF(VHP!D29&gt;0,VHP!D29,VHP!D29*-1)</f>
        <v>0</v>
      </c>
      <c r="E58" s="195"/>
      <c r="F58" s="195"/>
      <c r="G58" s="195"/>
      <c r="H58" s="476"/>
      <c r="I58" s="477"/>
      <c r="J58" s="139" t="s">
        <v>275</v>
      </c>
      <c r="K58" s="163">
        <f>IF(ESF!F36&gt;0,ESF!F36,ESF!F36*-1)</f>
        <v>0</v>
      </c>
      <c r="L58" s="164">
        <f>ROUND((D58-K58),2)</f>
        <v>0</v>
      </c>
      <c r="M58" s="228" t="s">
        <v>206</v>
      </c>
    </row>
    <row r="59" spans="1:13" ht="11" thickBot="1" x14ac:dyDescent="0.25">
      <c r="A59" s="112"/>
      <c r="B59" s="270" t="s">
        <v>206</v>
      </c>
      <c r="C59" s="190" t="s">
        <v>289</v>
      </c>
      <c r="D59" s="191">
        <f>IF(VHP!D29&gt;0,VHP!D29,VHP!D29*-1)</f>
        <v>0</v>
      </c>
      <c r="E59" s="195"/>
      <c r="F59" s="195"/>
      <c r="G59" s="195"/>
      <c r="H59" s="470"/>
      <c r="I59" s="478"/>
      <c r="J59" s="192" t="s">
        <v>286</v>
      </c>
      <c r="K59" s="201">
        <f>IF(ACT!C68&gt;0,ACT!C68,ACT!C68*-1)</f>
        <v>0</v>
      </c>
      <c r="L59" s="202">
        <f>ROUND((D59-K59),2)</f>
        <v>0</v>
      </c>
      <c r="M59" s="223" t="s">
        <v>206</v>
      </c>
    </row>
    <row r="60" spans="1:13" ht="11" thickBot="1" x14ac:dyDescent="0.25">
      <c r="A60" s="115" t="s">
        <v>72</v>
      </c>
      <c r="B60" s="262" t="s">
        <v>162</v>
      </c>
      <c r="C60" s="133" t="s">
        <v>291</v>
      </c>
      <c r="D60" s="183">
        <f>IF(CSF!$B5&gt;0,CSF!$B5,CSF!$C5)</f>
        <v>0</v>
      </c>
      <c r="E60" s="135" t="s">
        <v>277</v>
      </c>
      <c r="F60" s="183">
        <f>IF(EFE!B61&gt;0,EFE!B61,EFE!B61*-1)</f>
        <v>0</v>
      </c>
      <c r="G60" s="147">
        <f>ROUND(D60-F60,2)</f>
        <v>0</v>
      </c>
      <c r="H60" s="466"/>
      <c r="I60" s="467"/>
      <c r="J60" s="467"/>
      <c r="K60" s="467"/>
      <c r="L60" s="468"/>
      <c r="M60" s="229" t="s">
        <v>162</v>
      </c>
    </row>
    <row r="61" spans="1:13" x14ac:dyDescent="0.2">
      <c r="A61" s="113" t="s">
        <v>75</v>
      </c>
      <c r="B61" s="263" t="s">
        <v>162</v>
      </c>
      <c r="C61" s="154" t="s">
        <v>291</v>
      </c>
      <c r="D61" s="184">
        <f>IF(CSF!$B5&gt;0,CSF!$B5,CSF!$C5)</f>
        <v>0</v>
      </c>
      <c r="E61" s="155" t="s">
        <v>276</v>
      </c>
      <c r="F61" s="184">
        <f>IF(EAA!F5&gt;0,EAA!F5,EAA!F5*-1)</f>
        <v>0</v>
      </c>
      <c r="G61" s="153">
        <f>ROUND(D61-F61,2)</f>
        <v>0</v>
      </c>
      <c r="H61" s="464"/>
      <c r="I61" s="465"/>
      <c r="J61" s="465"/>
      <c r="K61" s="465"/>
      <c r="L61" s="469"/>
      <c r="M61" s="230" t="s">
        <v>162</v>
      </c>
    </row>
    <row r="62" spans="1:13" x14ac:dyDescent="0.2">
      <c r="A62" s="116"/>
      <c r="B62" s="243" t="s">
        <v>164</v>
      </c>
      <c r="C62" s="187" t="s">
        <v>291</v>
      </c>
      <c r="D62" s="188">
        <f>IF(CSF!$B6&gt;0,CSF!$B6,CSF!$C6)</f>
        <v>0</v>
      </c>
      <c r="E62" s="139" t="s">
        <v>276</v>
      </c>
      <c r="F62" s="188">
        <f>IF(EAA!F6&gt;0,EAA!F6,EAA!F6*-1)</f>
        <v>0</v>
      </c>
      <c r="G62" s="161">
        <f>ROUND(D62-F62,2)</f>
        <v>0</v>
      </c>
      <c r="H62" s="464"/>
      <c r="I62" s="465"/>
      <c r="J62" s="465"/>
      <c r="K62" s="465"/>
      <c r="L62" s="469"/>
      <c r="M62" s="231" t="s">
        <v>164</v>
      </c>
    </row>
    <row r="63" spans="1:13" x14ac:dyDescent="0.2">
      <c r="A63" s="116"/>
      <c r="B63" s="243" t="s">
        <v>166</v>
      </c>
      <c r="C63" s="187" t="s">
        <v>291</v>
      </c>
      <c r="D63" s="188">
        <f>IF(CSF!$B7&gt;0,CSF!$B7,CSF!$C7)</f>
        <v>0</v>
      </c>
      <c r="E63" s="139" t="s">
        <v>276</v>
      </c>
      <c r="F63" s="188">
        <f>IF(EAA!F7&gt;0,EAA!F7,EAA!F7*-1)</f>
        <v>0</v>
      </c>
      <c r="G63" s="161">
        <f>ROUND(D63-F63,2)</f>
        <v>0</v>
      </c>
      <c r="H63" s="464"/>
      <c r="I63" s="465"/>
      <c r="J63" s="465"/>
      <c r="K63" s="465"/>
      <c r="L63" s="469"/>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464"/>
      <c r="I64" s="465"/>
      <c r="J64" s="465"/>
      <c r="K64" s="465"/>
      <c r="L64" s="469"/>
      <c r="M64" s="231" t="s">
        <v>168</v>
      </c>
    </row>
    <row r="65" spans="1:13" x14ac:dyDescent="0.2">
      <c r="A65" s="116"/>
      <c r="B65" s="243" t="s">
        <v>170</v>
      </c>
      <c r="C65" s="187" t="s">
        <v>291</v>
      </c>
      <c r="D65" s="188">
        <f>IF(CSF!$B9&gt;0,CSF!$B9,CSF!$C9)</f>
        <v>0</v>
      </c>
      <c r="E65" s="139" t="s">
        <v>276</v>
      </c>
      <c r="F65" s="188">
        <f>IF(EAA!F9&gt;0,EAA!F9,EAA!F9*-1)</f>
        <v>0</v>
      </c>
      <c r="G65" s="161">
        <f t="shared" si="5"/>
        <v>0</v>
      </c>
      <c r="H65" s="464"/>
      <c r="I65" s="465"/>
      <c r="J65" s="465"/>
      <c r="K65" s="465"/>
      <c r="L65" s="469"/>
      <c r="M65" s="231" t="s">
        <v>170</v>
      </c>
    </row>
    <row r="66" spans="1:13" ht="20" x14ac:dyDescent="0.2">
      <c r="A66" s="116"/>
      <c r="B66" s="243" t="s">
        <v>172</v>
      </c>
      <c r="C66" s="187" t="s">
        <v>291</v>
      </c>
      <c r="D66" s="188">
        <f>IF(CSF!$B10&gt;0,CSF!$B10,CSF!$C10)</f>
        <v>0</v>
      </c>
      <c r="E66" s="139" t="s">
        <v>276</v>
      </c>
      <c r="F66" s="188">
        <f>IF(EAA!F10&gt;0,EAA!F10,EAA!F10*-1)</f>
        <v>0</v>
      </c>
      <c r="G66" s="161">
        <f t="shared" si="5"/>
        <v>0</v>
      </c>
      <c r="H66" s="464"/>
      <c r="I66" s="465"/>
      <c r="J66" s="465"/>
      <c r="K66" s="465"/>
      <c r="L66" s="469"/>
      <c r="M66" s="231" t="s">
        <v>172</v>
      </c>
    </row>
    <row r="67" spans="1:13" x14ac:dyDescent="0.2">
      <c r="A67" s="116"/>
      <c r="B67" s="243" t="s">
        <v>174</v>
      </c>
      <c r="C67" s="187" t="s">
        <v>291</v>
      </c>
      <c r="D67" s="188">
        <f>IF(CSF!$B11&gt;0,CSF!$B11,CSF!$C11)</f>
        <v>0</v>
      </c>
      <c r="E67" s="139" t="s">
        <v>276</v>
      </c>
      <c r="F67" s="188">
        <f>IF(EAA!F11&gt;0,EAA!F11,EAA!F11*-1)</f>
        <v>0</v>
      </c>
      <c r="G67" s="161">
        <f t="shared" si="5"/>
        <v>0</v>
      </c>
      <c r="H67" s="464"/>
      <c r="I67" s="465"/>
      <c r="J67" s="465"/>
      <c r="K67" s="465"/>
      <c r="L67" s="469"/>
      <c r="M67" s="231" t="s">
        <v>174</v>
      </c>
    </row>
    <row r="68" spans="1:13" x14ac:dyDescent="0.2">
      <c r="A68" s="116"/>
      <c r="B68" s="243" t="s">
        <v>180</v>
      </c>
      <c r="C68" s="187" t="s">
        <v>291</v>
      </c>
      <c r="D68" s="188">
        <f>IF(CSF!$B14&gt;0,CSF!$B14,CSF!$C14)</f>
        <v>0</v>
      </c>
      <c r="E68" s="139" t="s">
        <v>276</v>
      </c>
      <c r="F68" s="188">
        <f>IF(EAA!F13&gt;0,EAA!F13,EAA!F13*-1)</f>
        <v>0</v>
      </c>
      <c r="G68" s="161">
        <f t="shared" si="5"/>
        <v>0</v>
      </c>
      <c r="H68" s="464"/>
      <c r="I68" s="465"/>
      <c r="J68" s="465"/>
      <c r="K68" s="465"/>
      <c r="L68" s="469"/>
      <c r="M68" s="231" t="s">
        <v>180</v>
      </c>
    </row>
    <row r="69" spans="1:13" ht="20" x14ac:dyDescent="0.2">
      <c r="A69" s="116"/>
      <c r="B69" s="243" t="s">
        <v>182</v>
      </c>
      <c r="C69" s="187" t="s">
        <v>291</v>
      </c>
      <c r="D69" s="188">
        <f>IF(CSF!$B15&gt;0,CSF!$B15,CSF!$C15)</f>
        <v>0</v>
      </c>
      <c r="E69" s="139" t="s">
        <v>276</v>
      </c>
      <c r="F69" s="188">
        <f>IF(EAA!F14&gt;0,EAA!F14,EAA!F14*-1)</f>
        <v>0</v>
      </c>
      <c r="G69" s="161">
        <f t="shared" si="5"/>
        <v>0</v>
      </c>
      <c r="H69" s="464"/>
      <c r="I69" s="465"/>
      <c r="J69" s="465"/>
      <c r="K69" s="465"/>
      <c r="L69" s="469"/>
      <c r="M69" s="231" t="s">
        <v>182</v>
      </c>
    </row>
    <row r="70" spans="1:13" ht="20" x14ac:dyDescent="0.2">
      <c r="A70" s="116"/>
      <c r="B70" s="243" t="s">
        <v>184</v>
      </c>
      <c r="C70" s="187" t="s">
        <v>291</v>
      </c>
      <c r="D70" s="188">
        <f>IF(CSF!$B16&gt;0,CSF!$B16,CSF!$C16)</f>
        <v>0</v>
      </c>
      <c r="E70" s="139" t="s">
        <v>276</v>
      </c>
      <c r="F70" s="188">
        <f>IF(EAA!F15&gt;0,EAA!F15,EAA!F15*-1)</f>
        <v>0</v>
      </c>
      <c r="G70" s="161">
        <f t="shared" si="5"/>
        <v>0</v>
      </c>
      <c r="H70" s="464"/>
      <c r="I70" s="465"/>
      <c r="J70" s="465"/>
      <c r="K70" s="465"/>
      <c r="L70" s="469"/>
      <c r="M70" s="231" t="s">
        <v>184</v>
      </c>
    </row>
    <row r="71" spans="1:13" x14ac:dyDescent="0.2">
      <c r="A71" s="116"/>
      <c r="B71" s="243" t="s">
        <v>186</v>
      </c>
      <c r="C71" s="187" t="s">
        <v>291</v>
      </c>
      <c r="D71" s="188">
        <f>IF(CSF!$B17&gt;0,CSF!$B17,CSF!$C17)</f>
        <v>0</v>
      </c>
      <c r="E71" s="139" t="s">
        <v>276</v>
      </c>
      <c r="F71" s="188">
        <f>IF(EAA!F16&gt;0,EAA!F16,EAA!F16*-1)</f>
        <v>0</v>
      </c>
      <c r="G71" s="161">
        <f t="shared" si="5"/>
        <v>0</v>
      </c>
      <c r="H71" s="464"/>
      <c r="I71" s="465"/>
      <c r="J71" s="465"/>
      <c r="K71" s="465"/>
      <c r="L71" s="469"/>
      <c r="M71" s="231" t="s">
        <v>186</v>
      </c>
    </row>
    <row r="72" spans="1:13" x14ac:dyDescent="0.2">
      <c r="A72" s="116"/>
      <c r="B72" s="243" t="s">
        <v>188</v>
      </c>
      <c r="C72" s="187" t="s">
        <v>291</v>
      </c>
      <c r="D72" s="188">
        <f>IF(CSF!$B18&gt;0,CSF!$B18,CSF!$C18)</f>
        <v>0</v>
      </c>
      <c r="E72" s="139" t="s">
        <v>276</v>
      </c>
      <c r="F72" s="188">
        <f>IF(EAA!F17&gt;0,EAA!F17,EAA!F17*-1)</f>
        <v>0</v>
      </c>
      <c r="G72" s="161">
        <f t="shared" si="5"/>
        <v>0</v>
      </c>
      <c r="H72" s="464"/>
      <c r="I72" s="465"/>
      <c r="J72" s="465"/>
      <c r="K72" s="465"/>
      <c r="L72" s="469"/>
      <c r="M72" s="231" t="s">
        <v>188</v>
      </c>
    </row>
    <row r="73" spans="1:13" ht="20" x14ac:dyDescent="0.2">
      <c r="A73" s="116"/>
      <c r="B73" s="243" t="s">
        <v>190</v>
      </c>
      <c r="C73" s="187" t="s">
        <v>291</v>
      </c>
      <c r="D73" s="188">
        <f>IF(CSF!$B19&gt;0,CSF!$B19,CSF!$C19)</f>
        <v>0</v>
      </c>
      <c r="E73" s="139" t="s">
        <v>276</v>
      </c>
      <c r="F73" s="188">
        <f>IF(EAA!F18&gt;0,EAA!F18,EAA!F18*-1)</f>
        <v>0</v>
      </c>
      <c r="G73" s="161">
        <f t="shared" si="5"/>
        <v>0</v>
      </c>
      <c r="H73" s="464"/>
      <c r="I73" s="465"/>
      <c r="J73" s="465"/>
      <c r="K73" s="465"/>
      <c r="L73" s="469"/>
      <c r="M73" s="231" t="s">
        <v>190</v>
      </c>
    </row>
    <row r="74" spans="1:13" x14ac:dyDescent="0.2">
      <c r="A74" s="116"/>
      <c r="B74" s="243" t="s">
        <v>192</v>
      </c>
      <c r="C74" s="187" t="s">
        <v>291</v>
      </c>
      <c r="D74" s="188">
        <f>IF(CSF!$B20&gt;0,CSF!$B20,CSF!$C20)</f>
        <v>0</v>
      </c>
      <c r="E74" s="139" t="s">
        <v>276</v>
      </c>
      <c r="F74" s="188">
        <f>IF(EAA!F19&gt;0,EAA!F19,EAA!F19*-1)</f>
        <v>0</v>
      </c>
      <c r="G74" s="161">
        <f t="shared" si="5"/>
        <v>0</v>
      </c>
      <c r="H74" s="464"/>
      <c r="I74" s="465"/>
      <c r="J74" s="465"/>
      <c r="K74" s="465"/>
      <c r="L74" s="469"/>
      <c r="M74" s="231" t="s">
        <v>192</v>
      </c>
    </row>
    <row r="75" spans="1:13" ht="20" x14ac:dyDescent="0.2">
      <c r="A75" s="116"/>
      <c r="B75" s="243" t="s">
        <v>194</v>
      </c>
      <c r="C75" s="187" t="s">
        <v>291</v>
      </c>
      <c r="D75" s="188">
        <f>IF(CSF!$B21&gt;0,CSF!$B21,CSF!$C21)</f>
        <v>0</v>
      </c>
      <c r="E75" s="139" t="s">
        <v>276</v>
      </c>
      <c r="F75" s="188">
        <f>IF(EAA!F20&gt;0,EAA!F20,EAA!F20*-1)</f>
        <v>0</v>
      </c>
      <c r="G75" s="161">
        <f t="shared" si="5"/>
        <v>0</v>
      </c>
      <c r="H75" s="464"/>
      <c r="I75" s="465"/>
      <c r="J75" s="465"/>
      <c r="K75" s="465"/>
      <c r="L75" s="469"/>
      <c r="M75" s="231" t="s">
        <v>194</v>
      </c>
    </row>
    <row r="76" spans="1:13" ht="11" thickBot="1" x14ac:dyDescent="0.25">
      <c r="A76" s="114"/>
      <c r="B76" s="264" t="s">
        <v>195</v>
      </c>
      <c r="C76" s="182" t="s">
        <v>291</v>
      </c>
      <c r="D76" s="189">
        <f>IF(CSF!$B22&gt;0,CSF!$B22,CSF!$C22)</f>
        <v>0</v>
      </c>
      <c r="E76" s="171" t="s">
        <v>276</v>
      </c>
      <c r="F76" s="189">
        <f>IF(EAA!F21&gt;0,EAA!F21,EAA!F21*-1)</f>
        <v>0</v>
      </c>
      <c r="G76" s="169">
        <f t="shared" si="5"/>
        <v>0</v>
      </c>
      <c r="H76" s="464"/>
      <c r="I76" s="465"/>
      <c r="J76" s="465"/>
      <c r="K76" s="465"/>
      <c r="L76" s="469"/>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464"/>
      <c r="I77" s="465"/>
      <c r="J77" s="465"/>
      <c r="K77" s="465"/>
      <c r="L77" s="469"/>
      <c r="M77" s="222" t="s">
        <v>207</v>
      </c>
    </row>
    <row r="78" spans="1:13" x14ac:dyDescent="0.2">
      <c r="A78" s="116"/>
      <c r="B78" s="241" t="s">
        <v>208</v>
      </c>
      <c r="C78" s="187" t="s">
        <v>291</v>
      </c>
      <c r="D78" s="188">
        <f>IF(CSF!$B54&gt;0,CSF!$B54,CSF!$C54)</f>
        <v>0</v>
      </c>
      <c r="E78" s="139" t="s">
        <v>289</v>
      </c>
      <c r="F78" s="206">
        <f>IF(VHP!D31&gt;0,VHP!D31,VHP!D31*-1)</f>
        <v>0</v>
      </c>
      <c r="G78" s="161">
        <f t="shared" si="6"/>
        <v>0</v>
      </c>
      <c r="H78" s="464"/>
      <c r="I78" s="465"/>
      <c r="J78" s="465"/>
      <c r="K78" s="465"/>
      <c r="L78" s="469"/>
      <c r="M78" s="210" t="s">
        <v>208</v>
      </c>
    </row>
    <row r="79" spans="1:13" ht="11" thickBot="1" x14ac:dyDescent="0.25">
      <c r="A79" s="114"/>
      <c r="B79" s="258" t="s">
        <v>209</v>
      </c>
      <c r="C79" s="182" t="s">
        <v>291</v>
      </c>
      <c r="D79" s="189">
        <f>IF(CSF!$B55&gt;0,CSF!$B55,CSF!$C55)</f>
        <v>0</v>
      </c>
      <c r="E79" s="171" t="s">
        <v>289</v>
      </c>
      <c r="F79" s="206">
        <f>IF(VHP!D32&gt;0,VHP!D32,VHP!D32*-1)</f>
        <v>0</v>
      </c>
      <c r="G79" s="169">
        <f t="shared" si="6"/>
        <v>0</v>
      </c>
      <c r="H79" s="464"/>
      <c r="I79" s="465"/>
      <c r="J79" s="465"/>
      <c r="K79" s="465"/>
      <c r="L79" s="469"/>
      <c r="M79" s="223" t="s">
        <v>209</v>
      </c>
    </row>
    <row r="80" spans="1:13" ht="11" thickBot="1" x14ac:dyDescent="0.25">
      <c r="A80" s="115" t="s">
        <v>81</v>
      </c>
      <c r="B80" s="247" t="s">
        <v>156</v>
      </c>
      <c r="C80" s="133" t="s">
        <v>291</v>
      </c>
      <c r="D80" s="183">
        <f>IF(CSF!$B51&gt;0,CSF!$B51,CSF!$C51)</f>
        <v>0</v>
      </c>
      <c r="E80" s="135" t="s">
        <v>289</v>
      </c>
      <c r="F80" s="183">
        <f>IF((VHP!D28+VHP!D29)&gt;0,VHP!D28+VHP!D29,(VHP!D28+VHP!D29)*-1)</f>
        <v>0</v>
      </c>
      <c r="G80" s="147">
        <f t="shared" si="6"/>
        <v>0</v>
      </c>
      <c r="H80" s="464"/>
      <c r="I80" s="465"/>
      <c r="J80" s="465"/>
      <c r="K80" s="465"/>
      <c r="L80" s="469"/>
      <c r="M80" s="211" t="s">
        <v>156</v>
      </c>
    </row>
    <row r="81" spans="1:13" ht="20.5" thickBot="1" x14ac:dyDescent="0.25">
      <c r="A81" s="115" t="s">
        <v>83</v>
      </c>
      <c r="B81" s="247" t="s">
        <v>246</v>
      </c>
      <c r="C81" s="133" t="s">
        <v>277</v>
      </c>
      <c r="D81" s="144">
        <f>IF(EFE!B61&gt;0,EFE!B61,EFE!B61*-1)</f>
        <v>0</v>
      </c>
      <c r="E81" s="135" t="s">
        <v>291</v>
      </c>
      <c r="F81" s="183">
        <f>IF(CSF!$B5&gt;0,CSF!$B5,CSF!$C5)</f>
        <v>0</v>
      </c>
      <c r="G81" s="147">
        <f t="shared" si="6"/>
        <v>0</v>
      </c>
      <c r="H81" s="470"/>
      <c r="I81" s="471"/>
      <c r="J81" s="471"/>
      <c r="K81" s="471"/>
      <c r="L81" s="472"/>
      <c r="M81" s="211" t="s">
        <v>246</v>
      </c>
    </row>
    <row r="82" spans="1:13" ht="11" thickBot="1" x14ac:dyDescent="0.25">
      <c r="A82" s="115" t="s">
        <v>86</v>
      </c>
      <c r="B82" s="247" t="s">
        <v>248</v>
      </c>
      <c r="C82" s="133" t="s">
        <v>277</v>
      </c>
      <c r="D82" s="144">
        <f>IF(EFE!B65&gt;0,EFE!B65,EFE!B65*-1)</f>
        <v>0</v>
      </c>
      <c r="E82" s="135" t="s">
        <v>275</v>
      </c>
      <c r="F82" s="183">
        <f>IF(ESF!B5&gt;0,ESF!B5,ESF!B5*-1)</f>
        <v>0</v>
      </c>
      <c r="G82" s="147">
        <f t="shared" si="6"/>
        <v>0</v>
      </c>
      <c r="H82" s="133" t="s">
        <v>277</v>
      </c>
      <c r="I82" s="134">
        <f>IF(EFE!C65&gt;0,EFE!C65,EFE!C65*-1)</f>
        <v>0</v>
      </c>
      <c r="J82" s="135" t="s">
        <v>275</v>
      </c>
      <c r="K82" s="134">
        <f>IF(ESF!C5&gt;0,ESF!C5,ESF!C5*-1)</f>
        <v>0</v>
      </c>
      <c r="L82" s="136">
        <f t="shared" ref="L82:L99" si="7">ROUND(I82-K82,2)</f>
        <v>0</v>
      </c>
      <c r="M82" s="211" t="s">
        <v>248</v>
      </c>
    </row>
    <row r="83" spans="1:13" ht="11" thickBot="1" x14ac:dyDescent="0.25">
      <c r="A83" s="115" t="s">
        <v>89</v>
      </c>
      <c r="B83" s="247" t="s">
        <v>247</v>
      </c>
      <c r="C83" s="203" t="s">
        <v>277</v>
      </c>
      <c r="D83" s="144">
        <f>IF(EFE!B63&gt;0,EFE!B63,EFE!B63*-1)</f>
        <v>0</v>
      </c>
      <c r="E83" s="473"/>
      <c r="F83" s="474"/>
      <c r="G83" s="474"/>
      <c r="H83" s="474"/>
      <c r="I83" s="475"/>
      <c r="J83" s="135" t="s">
        <v>275</v>
      </c>
      <c r="K83" s="204">
        <f>IF(ESF!C5&gt;0,ESF!C5,ESF!C5*-1)</f>
        <v>0</v>
      </c>
      <c r="L83" s="136">
        <f>ROUND(D83-K83,2)</f>
        <v>0</v>
      </c>
      <c r="M83" s="211" t="s">
        <v>247</v>
      </c>
    </row>
    <row r="84" spans="1:13" x14ac:dyDescent="0.2">
      <c r="A84" s="113" t="s">
        <v>91</v>
      </c>
      <c r="B84" s="265" t="s">
        <v>162</v>
      </c>
      <c r="C84" s="154" t="s">
        <v>276</v>
      </c>
      <c r="D84" s="274">
        <f>IF(EAA!E5&gt;0,EAA!E5,EAA!E5*-1)</f>
        <v>0</v>
      </c>
      <c r="E84" s="155" t="s">
        <v>275</v>
      </c>
      <c r="F84" s="276">
        <f>IF(ESF!B5&gt;0,ESF!B5,ESF!B5*-1)</f>
        <v>0</v>
      </c>
      <c r="G84" s="153">
        <f t="shared" ref="G84:G99" si="8">ROUND(D84-F84,2)</f>
        <v>0</v>
      </c>
      <c r="H84" s="154" t="s">
        <v>276</v>
      </c>
      <c r="I84" s="128">
        <f>IF(EAA!B5&gt;0,EAA!B5,EAA!B5*-1)</f>
        <v>0</v>
      </c>
      <c r="J84" s="155" t="s">
        <v>275</v>
      </c>
      <c r="K84" s="156">
        <f>IF(ESF!C5&gt;0,ESF!C5,ESF!C5*-1)</f>
        <v>0</v>
      </c>
      <c r="L84" s="157">
        <f t="shared" si="7"/>
        <v>0</v>
      </c>
      <c r="M84" s="233" t="s">
        <v>162</v>
      </c>
    </row>
    <row r="85" spans="1:13" x14ac:dyDescent="0.2">
      <c r="A85" s="116"/>
      <c r="B85" s="244" t="s">
        <v>164</v>
      </c>
      <c r="C85" s="187" t="s">
        <v>276</v>
      </c>
      <c r="D85" s="140">
        <f>IF(EAA!E6&gt;0,EAA!E6,EAA!E6*-1)</f>
        <v>0</v>
      </c>
      <c r="E85" s="139" t="s">
        <v>275</v>
      </c>
      <c r="F85" s="188">
        <f>IF(ESF!B6&gt;0,ESF!B6,ESF!B6*-1)</f>
        <v>0</v>
      </c>
      <c r="G85" s="161">
        <f t="shared" si="8"/>
        <v>0</v>
      </c>
      <c r="H85" s="187" t="s">
        <v>276</v>
      </c>
      <c r="I85" s="163">
        <f>IF(EAA!B6&gt;0,EAA!B6,EAA!B6*-1)</f>
        <v>0</v>
      </c>
      <c r="J85" s="139" t="s">
        <v>275</v>
      </c>
      <c r="K85" s="163">
        <f>IF(ESF!C6&gt;0,ESF!C6,ESF!C6*-1)</f>
        <v>0</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0"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0"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0"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0</v>
      </c>
      <c r="E94" s="139" t="s">
        <v>275</v>
      </c>
      <c r="F94" s="188">
        <f>IF(ESF!B19&gt;0,ESF!B19,ESF!B19*-1)</f>
        <v>0</v>
      </c>
      <c r="G94" s="161">
        <f t="shared" si="8"/>
        <v>0</v>
      </c>
      <c r="H94" s="187" t="s">
        <v>276</v>
      </c>
      <c r="I94" s="163">
        <f>IF(EAA!B16&gt;0,EAA!B16,EAA!B16*-1)</f>
        <v>0</v>
      </c>
      <c r="J94" s="139" t="s">
        <v>275</v>
      </c>
      <c r="K94" s="163">
        <f>IF(ESF!C19&gt;0,ESF!C19,ESF!C19*-1)</f>
        <v>0</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0" x14ac:dyDescent="0.2">
      <c r="A96" s="116"/>
      <c r="B96" s="244" t="s">
        <v>190</v>
      </c>
      <c r="C96" s="187" t="s">
        <v>276</v>
      </c>
      <c r="D96" s="140">
        <f>IF(EAA!E18&gt;0,EAA!E18,EAA!E18*-1)</f>
        <v>0</v>
      </c>
      <c r="E96" s="139" t="s">
        <v>275</v>
      </c>
      <c r="F96" s="188">
        <f>IF(ESF!B21&gt;0,ESF!B21,ESF!B21*-1)</f>
        <v>0</v>
      </c>
      <c r="G96" s="161">
        <f t="shared" si="8"/>
        <v>0</v>
      </c>
      <c r="H96" s="187" t="s">
        <v>276</v>
      </c>
      <c r="I96" s="163">
        <f>IF(EAA!B18&gt;0,EAA!B18,EAA!B18*-1)</f>
        <v>0</v>
      </c>
      <c r="J96" s="139" t="s">
        <v>275</v>
      </c>
      <c r="K96" s="163">
        <f>IF(ESF!C21&gt;0,ESF!C21,ESF!C21*-1)</f>
        <v>0</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0"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1"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0</v>
      </c>
      <c r="E100" s="199" t="s">
        <v>291</v>
      </c>
      <c r="F100" s="206">
        <f>IF(CSF!$B5&gt;0,CSF!$B5,CSF!$C5)</f>
        <v>0</v>
      </c>
      <c r="G100" s="207">
        <f>ROUND(D100-F100,2)</f>
        <v>0</v>
      </c>
      <c r="H100" s="464"/>
      <c r="I100" s="465"/>
      <c r="J100" s="465"/>
      <c r="K100" s="208"/>
      <c r="L100" s="209"/>
      <c r="M100" s="236" t="s">
        <v>162</v>
      </c>
    </row>
    <row r="101" spans="1:13" x14ac:dyDescent="0.2">
      <c r="A101" s="101"/>
      <c r="B101" s="245" t="s">
        <v>164</v>
      </c>
      <c r="C101" s="187" t="s">
        <v>276</v>
      </c>
      <c r="D101" s="205">
        <f>IF(EAA!F6&gt;0,EAA!F6,EAA!F6*-1)</f>
        <v>0</v>
      </c>
      <c r="E101" s="139" t="s">
        <v>291</v>
      </c>
      <c r="F101" s="188">
        <f>IF(CSF!$B6&gt;0,CSF!$B6,CSF!$C6)</f>
        <v>0</v>
      </c>
      <c r="G101" s="161">
        <f>ROUND(D101-F101,2)</f>
        <v>0</v>
      </c>
      <c r="H101" s="464"/>
      <c r="I101" s="465"/>
      <c r="J101" s="465"/>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464"/>
      <c r="I102" s="465"/>
      <c r="J102" s="465"/>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464"/>
      <c r="I103" s="465"/>
      <c r="J103" s="465"/>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464"/>
      <c r="I104" s="465"/>
      <c r="J104" s="465"/>
      <c r="K104" s="208"/>
      <c r="L104" s="209"/>
      <c r="M104" s="236" t="s">
        <v>170</v>
      </c>
    </row>
    <row r="105" spans="1:13" ht="20" x14ac:dyDescent="0.2">
      <c r="A105" s="101"/>
      <c r="B105" s="245" t="s">
        <v>172</v>
      </c>
      <c r="C105" s="187" t="s">
        <v>276</v>
      </c>
      <c r="D105" s="205">
        <f>IF(EAA!F10&gt;0,EAA!F10,EAA!F10*-1)</f>
        <v>0</v>
      </c>
      <c r="E105" s="139" t="s">
        <v>291</v>
      </c>
      <c r="F105" s="188">
        <f>IF(CSF!$B10&gt;0,CSF!$B10,CSF!$C10)</f>
        <v>0</v>
      </c>
      <c r="G105" s="161">
        <f t="shared" si="9"/>
        <v>0</v>
      </c>
      <c r="H105" s="464"/>
      <c r="I105" s="465"/>
      <c r="J105" s="465"/>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464"/>
      <c r="I106" s="465"/>
      <c r="J106" s="465"/>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464"/>
      <c r="I107" s="465"/>
      <c r="J107" s="465"/>
      <c r="K107" s="208"/>
      <c r="L107" s="209"/>
      <c r="M107" s="236" t="s">
        <v>180</v>
      </c>
    </row>
    <row r="108" spans="1:13" ht="20" x14ac:dyDescent="0.2">
      <c r="A108" s="101"/>
      <c r="B108" s="245" t="s">
        <v>182</v>
      </c>
      <c r="C108" s="187" t="s">
        <v>276</v>
      </c>
      <c r="D108" s="205">
        <f>IF(EAA!F14&gt;0,EAA!F14,EAA!F14*-1)</f>
        <v>0</v>
      </c>
      <c r="E108" s="139" t="s">
        <v>291</v>
      </c>
      <c r="F108" s="188">
        <f>IF(CSF!$B15&gt;0,CSF!$B15,CSF!$C15)</f>
        <v>0</v>
      </c>
      <c r="G108" s="161">
        <f t="shared" si="9"/>
        <v>0</v>
      </c>
      <c r="H108" s="464"/>
      <c r="I108" s="465"/>
      <c r="J108" s="465"/>
      <c r="K108" s="208"/>
      <c r="L108" s="209"/>
      <c r="M108" s="236" t="s">
        <v>182</v>
      </c>
    </row>
    <row r="109" spans="1:13" ht="20" x14ac:dyDescent="0.2">
      <c r="A109" s="101"/>
      <c r="B109" s="245" t="s">
        <v>184</v>
      </c>
      <c r="C109" s="187" t="s">
        <v>276</v>
      </c>
      <c r="D109" s="205">
        <f>IF(EAA!F15&gt;0,EAA!F15,EAA!F15*-1)</f>
        <v>0</v>
      </c>
      <c r="E109" s="139" t="s">
        <v>291</v>
      </c>
      <c r="F109" s="188">
        <f>IF(CSF!$B16&gt;0,CSF!$B16,CSF!$C16)</f>
        <v>0</v>
      </c>
      <c r="G109" s="161">
        <f t="shared" si="9"/>
        <v>0</v>
      </c>
      <c r="H109" s="464"/>
      <c r="I109" s="465"/>
      <c r="J109" s="465"/>
      <c r="K109" s="208"/>
      <c r="L109" s="209"/>
      <c r="M109" s="236" t="s">
        <v>184</v>
      </c>
    </row>
    <row r="110" spans="1:13" x14ac:dyDescent="0.2">
      <c r="A110" s="101"/>
      <c r="B110" s="245" t="s">
        <v>186</v>
      </c>
      <c r="C110" s="187" t="s">
        <v>276</v>
      </c>
      <c r="D110" s="205">
        <f>IF(EAA!F16&gt;0,EAA!F16,EAA!F16*-1)</f>
        <v>0</v>
      </c>
      <c r="E110" s="139" t="s">
        <v>291</v>
      </c>
      <c r="F110" s="188">
        <f>IF(CSF!$B17&gt;0,CSF!$B17,CSF!$C17)</f>
        <v>0</v>
      </c>
      <c r="G110" s="161">
        <f t="shared" si="9"/>
        <v>0</v>
      </c>
      <c r="H110" s="464"/>
      <c r="I110" s="465"/>
      <c r="J110" s="465"/>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464"/>
      <c r="I111" s="465"/>
      <c r="J111" s="465"/>
      <c r="K111" s="208"/>
      <c r="L111" s="209"/>
      <c r="M111" s="236" t="s">
        <v>188</v>
      </c>
    </row>
    <row r="112" spans="1:13" ht="20" x14ac:dyDescent="0.2">
      <c r="A112" s="101"/>
      <c r="B112" s="245" t="s">
        <v>190</v>
      </c>
      <c r="C112" s="187" t="s">
        <v>276</v>
      </c>
      <c r="D112" s="205">
        <f>IF(EAA!F18&gt;0,EAA!F18,EAA!F18*-1)</f>
        <v>0</v>
      </c>
      <c r="E112" s="139" t="s">
        <v>291</v>
      </c>
      <c r="F112" s="188">
        <f>IF(CSF!$B19&gt;0,CSF!$B19,CSF!$C19)</f>
        <v>0</v>
      </c>
      <c r="G112" s="161">
        <f t="shared" si="9"/>
        <v>0</v>
      </c>
      <c r="H112" s="464"/>
      <c r="I112" s="465"/>
      <c r="J112" s="465"/>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464"/>
      <c r="I113" s="465"/>
      <c r="J113" s="465"/>
      <c r="K113" s="208"/>
      <c r="L113" s="209"/>
      <c r="M113" s="236" t="s">
        <v>192</v>
      </c>
    </row>
    <row r="114" spans="1:13" ht="20" x14ac:dyDescent="0.2">
      <c r="A114" s="101"/>
      <c r="B114" s="245" t="s">
        <v>194</v>
      </c>
      <c r="C114" s="187" t="s">
        <v>276</v>
      </c>
      <c r="D114" s="205">
        <f>IF(EAA!F20&gt;0,EAA!F20,EAA!F20*-1)</f>
        <v>0</v>
      </c>
      <c r="E114" s="139" t="s">
        <v>291</v>
      </c>
      <c r="F114" s="188">
        <f>IF(CSF!$B21&gt;0,CSF!$B21,CSF!$C21)</f>
        <v>0</v>
      </c>
      <c r="G114" s="161">
        <f t="shared" si="9"/>
        <v>0</v>
      </c>
      <c r="H114" s="464"/>
      <c r="I114" s="465"/>
      <c r="J114" s="465"/>
      <c r="K114" s="208"/>
      <c r="L114" s="209"/>
      <c r="M114" s="236" t="s">
        <v>194</v>
      </c>
    </row>
    <row r="115" spans="1:13" ht="11" thickBot="1" x14ac:dyDescent="0.25">
      <c r="A115" s="101"/>
      <c r="B115" s="245" t="s">
        <v>195</v>
      </c>
      <c r="C115" s="190" t="s">
        <v>276</v>
      </c>
      <c r="D115" s="168">
        <f>IF(EAA!F21&gt;0,EAA!F21,EAA!F21*-1)</f>
        <v>0</v>
      </c>
      <c r="E115" s="192" t="s">
        <v>291</v>
      </c>
      <c r="F115" s="193">
        <f>IF(CSF!$B22&gt;0,CSF!$B22,CSF!$C22)</f>
        <v>0</v>
      </c>
      <c r="G115" s="169">
        <f t="shared" si="9"/>
        <v>0</v>
      </c>
      <c r="H115" s="464"/>
      <c r="I115" s="465"/>
      <c r="J115" s="465"/>
      <c r="K115" s="208"/>
      <c r="L115" s="278"/>
      <c r="M115" s="236" t="s">
        <v>195</v>
      </c>
    </row>
    <row r="116" spans="1:13" ht="11" thickBot="1" x14ac:dyDescent="0.25">
      <c r="A116" s="115" t="s">
        <v>97</v>
      </c>
      <c r="B116" s="246"/>
      <c r="C116" s="133" t="s">
        <v>290</v>
      </c>
      <c r="D116" s="144">
        <f>IF(ADP!E34&gt;0,ADP!E34,ADP!E34*-1)</f>
        <v>0</v>
      </c>
      <c r="E116" s="135" t="s">
        <v>275</v>
      </c>
      <c r="F116" s="144">
        <f>IF(ESF!E26&gt;0,ESF!E26,ESF!E26*-1)</f>
        <v>0</v>
      </c>
      <c r="G116" s="147">
        <f>ROUND(D116-F116,2)</f>
        <v>0</v>
      </c>
      <c r="H116" s="133" t="s">
        <v>290</v>
      </c>
      <c r="I116" s="134">
        <f>IF(ADP!D34&gt;0,ADP!D34,ADP!D34*-1)</f>
        <v>0</v>
      </c>
      <c r="J116" s="135" t="s">
        <v>275</v>
      </c>
      <c r="K116" s="134">
        <f>IF(ESF!F26&gt;0,ESF!F26,ESF!F26*-1)</f>
        <v>0</v>
      </c>
      <c r="L116" s="277">
        <f t="shared" ref="L116" si="10">ROUND(I116-K116,2)</f>
        <v>0</v>
      </c>
      <c r="M116" s="237"/>
    </row>
    <row r="126" spans="1:13" x14ac:dyDescent="0.25">
      <c r="F126" s="105"/>
      <c r="G126" s="10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election activeCell="F5" sqref="F5"/>
    </sheetView>
  </sheetViews>
  <sheetFormatPr baseColWidth="10" defaultColWidth="11.453125" defaultRowHeight="10" x14ac:dyDescent="0.2"/>
  <cols>
    <col min="1" max="1" width="0.90625" style="239" customWidth="1"/>
    <col min="2" max="2" width="47.90625" style="239" customWidth="1"/>
    <col min="3" max="3" width="19.54296875" style="239" customWidth="1"/>
    <col min="4" max="4" width="18.6328125" style="239" customWidth="1"/>
    <col min="5" max="5" width="19.54296875" style="239" customWidth="1"/>
    <col min="6" max="16384" width="11.453125" style="239"/>
  </cols>
  <sheetData>
    <row r="1" spans="1:5" ht="53.4" customHeight="1" x14ac:dyDescent="0.2">
      <c r="A1" s="526" t="s">
        <v>682</v>
      </c>
      <c r="B1" s="527"/>
      <c r="C1" s="527"/>
      <c r="D1" s="527"/>
      <c r="E1" s="528"/>
    </row>
    <row r="2" spans="1:5" ht="10.5" x14ac:dyDescent="0.2">
      <c r="A2" s="445"/>
      <c r="B2" s="445"/>
      <c r="C2" s="445"/>
      <c r="D2" s="445"/>
      <c r="E2" s="445"/>
    </row>
    <row r="3" spans="1:5" ht="15" customHeight="1" x14ac:dyDescent="0.2">
      <c r="A3" s="545" t="s">
        <v>100</v>
      </c>
      <c r="B3" s="545"/>
      <c r="C3" s="306" t="s">
        <v>664</v>
      </c>
      <c r="D3" s="306" t="s">
        <v>341</v>
      </c>
      <c r="E3" s="306" t="s">
        <v>665</v>
      </c>
    </row>
    <row r="4" spans="1:5" x14ac:dyDescent="0.2">
      <c r="A4" s="446"/>
      <c r="B4" s="447"/>
      <c r="C4" s="448"/>
      <c r="D4" s="448"/>
      <c r="E4" s="448"/>
    </row>
    <row r="5" spans="1:5" ht="12.9" customHeight="1" x14ac:dyDescent="0.2">
      <c r="A5" s="449" t="s">
        <v>666</v>
      </c>
      <c r="B5" s="450"/>
      <c r="C5" s="451">
        <f>C6+C7</f>
        <v>0</v>
      </c>
      <c r="D5" s="451">
        <f>D6+D7</f>
        <v>0</v>
      </c>
      <c r="E5" s="451">
        <f>E6+E7</f>
        <v>0</v>
      </c>
    </row>
    <row r="6" spans="1:5" ht="12.9" customHeight="1" x14ac:dyDescent="0.2">
      <c r="A6" s="452"/>
      <c r="B6" s="453" t="s">
        <v>667</v>
      </c>
      <c r="C6" s="454"/>
      <c r="D6" s="454"/>
      <c r="E6" s="454"/>
    </row>
    <row r="7" spans="1:5" ht="12.9" customHeight="1" x14ac:dyDescent="0.2">
      <c r="A7" s="452"/>
      <c r="B7" s="453" t="s">
        <v>668</v>
      </c>
      <c r="C7" s="454">
        <v>0</v>
      </c>
      <c r="D7" s="454">
        <v>0</v>
      </c>
      <c r="E7" s="454">
        <v>0</v>
      </c>
    </row>
    <row r="8" spans="1:5" ht="10.5" x14ac:dyDescent="0.2">
      <c r="A8" s="452"/>
      <c r="B8" s="455"/>
      <c r="C8" s="454"/>
      <c r="D8" s="454"/>
      <c r="E8" s="454"/>
    </row>
    <row r="9" spans="1:5" ht="12.9" customHeight="1" x14ac:dyDescent="0.2">
      <c r="A9" s="449" t="s">
        <v>669</v>
      </c>
      <c r="B9" s="456"/>
      <c r="C9" s="451">
        <f>C10+C11</f>
        <v>0</v>
      </c>
      <c r="D9" s="451">
        <f>D10+D11</f>
        <v>0</v>
      </c>
      <c r="E9" s="451">
        <f>E10+E11</f>
        <v>0</v>
      </c>
    </row>
    <row r="10" spans="1:5" ht="12.9" customHeight="1" x14ac:dyDescent="0.2">
      <c r="A10" s="452"/>
      <c r="B10" s="453" t="s">
        <v>670</v>
      </c>
      <c r="C10" s="454"/>
      <c r="D10" s="454"/>
      <c r="E10" s="454"/>
    </row>
    <row r="11" spans="1:5" ht="12.9" customHeight="1" x14ac:dyDescent="0.2">
      <c r="A11" s="452"/>
      <c r="B11" s="453" t="s">
        <v>671</v>
      </c>
      <c r="C11" s="454">
        <v>0</v>
      </c>
      <c r="D11" s="454">
        <v>0</v>
      </c>
      <c r="E11" s="454">
        <v>0</v>
      </c>
    </row>
    <row r="12" spans="1:5" ht="10.5" x14ac:dyDescent="0.2">
      <c r="A12" s="452"/>
      <c r="B12" s="455"/>
      <c r="C12" s="454"/>
      <c r="D12" s="454"/>
      <c r="E12" s="454"/>
    </row>
    <row r="13" spans="1:5" ht="12.9" customHeight="1" x14ac:dyDescent="0.2">
      <c r="A13" s="449" t="s">
        <v>672</v>
      </c>
      <c r="B13" s="456"/>
      <c r="C13" s="451">
        <f>C5-C9</f>
        <v>0</v>
      </c>
      <c r="D13" s="451">
        <f>D5-D9</f>
        <v>0</v>
      </c>
      <c r="E13" s="451">
        <f>E5-E9</f>
        <v>0</v>
      </c>
    </row>
    <row r="14" spans="1:5" ht="10.5" x14ac:dyDescent="0.2">
      <c r="A14" s="457"/>
      <c r="B14" s="458"/>
      <c r="C14" s="459"/>
      <c r="D14" s="459"/>
      <c r="E14" s="459"/>
    </row>
    <row r="15" spans="1:5" ht="15" customHeight="1" x14ac:dyDescent="0.2">
      <c r="A15" s="545" t="s">
        <v>100</v>
      </c>
      <c r="B15" s="545"/>
      <c r="C15" s="306" t="s">
        <v>664</v>
      </c>
      <c r="D15" s="306" t="s">
        <v>341</v>
      </c>
      <c r="E15" s="306" t="s">
        <v>665</v>
      </c>
    </row>
    <row r="16" spans="1:5" ht="10.5" x14ac:dyDescent="0.2">
      <c r="A16" s="452"/>
      <c r="B16" s="453"/>
      <c r="C16" s="460"/>
      <c r="D16" s="460"/>
      <c r="E16" s="460"/>
    </row>
    <row r="17" spans="1:5" ht="12.9" customHeight="1" x14ac:dyDescent="0.2">
      <c r="A17" s="449" t="s">
        <v>673</v>
      </c>
      <c r="B17" s="456"/>
      <c r="C17" s="451">
        <f>C13</f>
        <v>0</v>
      </c>
      <c r="D17" s="451">
        <f>D13</f>
        <v>0</v>
      </c>
      <c r="E17" s="451">
        <f>E13</f>
        <v>0</v>
      </c>
    </row>
    <row r="18" spans="1:5" ht="10.5" x14ac:dyDescent="0.2">
      <c r="A18" s="452"/>
      <c r="B18" s="453"/>
      <c r="C18" s="451"/>
      <c r="D18" s="451"/>
      <c r="E18" s="451"/>
    </row>
    <row r="19" spans="1:5" ht="12.9" customHeight="1" x14ac:dyDescent="0.2">
      <c r="A19" s="449" t="s">
        <v>674</v>
      </c>
      <c r="B19" s="456"/>
      <c r="C19" s="454">
        <v>0</v>
      </c>
      <c r="D19" s="454">
        <v>0</v>
      </c>
      <c r="E19" s="454">
        <v>0</v>
      </c>
    </row>
    <row r="20" spans="1:5" ht="10.5" x14ac:dyDescent="0.2">
      <c r="A20" s="452"/>
      <c r="B20" s="453"/>
      <c r="C20" s="454"/>
      <c r="D20" s="454"/>
      <c r="E20" s="454"/>
    </row>
    <row r="21" spans="1:5" ht="12.9" customHeight="1" x14ac:dyDescent="0.2">
      <c r="A21" s="449" t="s">
        <v>675</v>
      </c>
      <c r="B21" s="456"/>
      <c r="C21" s="451">
        <f>C17+C19</f>
        <v>0</v>
      </c>
      <c r="D21" s="451">
        <f>D17+D19</f>
        <v>0</v>
      </c>
      <c r="E21" s="451">
        <f>E17+E19</f>
        <v>0</v>
      </c>
    </row>
    <row r="22" spans="1:5" ht="10.5" x14ac:dyDescent="0.2">
      <c r="A22" s="457"/>
      <c r="B22" s="458"/>
      <c r="C22" s="459"/>
      <c r="D22" s="459"/>
      <c r="E22" s="459"/>
    </row>
    <row r="23" spans="1:5" ht="15" customHeight="1" x14ac:dyDescent="0.2">
      <c r="A23" s="545" t="s">
        <v>100</v>
      </c>
      <c r="B23" s="545"/>
      <c r="C23" s="306" t="s">
        <v>664</v>
      </c>
      <c r="D23" s="306" t="s">
        <v>341</v>
      </c>
      <c r="E23" s="306" t="s">
        <v>665</v>
      </c>
    </row>
    <row r="24" spans="1:5" ht="10.5" x14ac:dyDescent="0.2">
      <c r="A24" s="452"/>
      <c r="B24" s="453"/>
      <c r="C24" s="460"/>
      <c r="D24" s="460"/>
      <c r="E24" s="460"/>
    </row>
    <row r="25" spans="1:5" ht="12.9" customHeight="1" x14ac:dyDescent="0.2">
      <c r="A25" s="449" t="s">
        <v>676</v>
      </c>
      <c r="B25" s="456"/>
      <c r="C25" s="454"/>
      <c r="D25" s="454"/>
      <c r="E25" s="454"/>
    </row>
    <row r="26" spans="1:5" ht="10.5" x14ac:dyDescent="0.2">
      <c r="A26" s="452"/>
      <c r="B26" s="453"/>
      <c r="C26" s="454"/>
      <c r="D26" s="454"/>
      <c r="E26" s="454"/>
    </row>
    <row r="27" spans="1:5" ht="12.9" customHeight="1" x14ac:dyDescent="0.2">
      <c r="A27" s="449" t="s">
        <v>677</v>
      </c>
      <c r="B27" s="456"/>
      <c r="C27" s="454"/>
      <c r="D27" s="454"/>
      <c r="E27" s="454"/>
    </row>
    <row r="28" spans="1:5" ht="10.5" x14ac:dyDescent="0.2">
      <c r="A28" s="452"/>
      <c r="B28" s="453"/>
      <c r="C28" s="454"/>
      <c r="D28" s="454"/>
      <c r="E28" s="454"/>
    </row>
    <row r="29" spans="1:5" ht="12.9" customHeight="1" x14ac:dyDescent="0.2">
      <c r="A29" s="449" t="s">
        <v>678</v>
      </c>
      <c r="B29" s="456"/>
      <c r="C29" s="451">
        <f>C25-C27</f>
        <v>0</v>
      </c>
      <c r="D29" s="451">
        <f>D25-D27</f>
        <v>0</v>
      </c>
      <c r="E29" s="451">
        <f>E25-E27</f>
        <v>0</v>
      </c>
    </row>
    <row r="31" spans="1:5" x14ac:dyDescent="0.2">
      <c r="B31" s="461" t="s">
        <v>459</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tabSelected="1" workbookViewId="0">
      <selection activeCell="H29" sqref="H29"/>
    </sheetView>
  </sheetViews>
  <sheetFormatPr baseColWidth="10" defaultColWidth="11.453125" defaultRowHeight="10.5" x14ac:dyDescent="0.25"/>
  <cols>
    <col min="1" max="1" width="16.36328125" style="239" bestFit="1" customWidth="1"/>
    <col min="2" max="2" width="16" style="239" customWidth="1"/>
    <col min="3" max="4" width="10.81640625" style="239" customWidth="1"/>
    <col min="5" max="5" width="16" style="284" customWidth="1"/>
    <col min="6" max="6" width="13" style="239" customWidth="1"/>
    <col min="7" max="7" width="18.08984375" style="239" customWidth="1"/>
    <col min="8" max="8" width="16" style="284" customWidth="1"/>
    <col min="9" max="9" width="16" style="285" customWidth="1"/>
    <col min="10" max="16384" width="11.453125" style="239"/>
  </cols>
  <sheetData>
    <row r="1" spans="1:12" ht="14.5" customHeight="1" x14ac:dyDescent="0.2">
      <c r="A1" s="491" t="s">
        <v>328</v>
      </c>
      <c r="B1" s="491"/>
      <c r="C1" s="491"/>
      <c r="D1" s="491"/>
      <c r="E1" s="491"/>
      <c r="F1" s="491"/>
      <c r="G1" s="491"/>
      <c r="H1" s="279" t="s">
        <v>0</v>
      </c>
      <c r="I1" s="462">
        <v>2025</v>
      </c>
    </row>
    <row r="2" spans="1:12" ht="14.5" customHeight="1" x14ac:dyDescent="0.2">
      <c r="A2" s="491" t="s">
        <v>679</v>
      </c>
      <c r="B2" s="491"/>
      <c r="C2" s="491"/>
      <c r="D2" s="491"/>
      <c r="E2" s="491"/>
      <c r="F2" s="491"/>
      <c r="G2" s="491"/>
      <c r="H2" s="280" t="s">
        <v>2</v>
      </c>
      <c r="I2" s="281" t="s">
        <v>3</v>
      </c>
    </row>
    <row r="3" spans="1:12" ht="14.5" customHeight="1" x14ac:dyDescent="0.2">
      <c r="A3" s="491" t="s">
        <v>329</v>
      </c>
      <c r="B3" s="491"/>
      <c r="C3" s="491"/>
      <c r="D3" s="491"/>
      <c r="E3" s="491"/>
      <c r="F3" s="491"/>
      <c r="G3" s="491"/>
      <c r="H3" s="282" t="s">
        <v>4</v>
      </c>
      <c r="I3" s="283">
        <v>1</v>
      </c>
    </row>
    <row r="4" spans="1:12" ht="11" thickBot="1" x14ac:dyDescent="0.3"/>
    <row r="5" spans="1:12" ht="15.75" customHeight="1" x14ac:dyDescent="0.2">
      <c r="A5" s="492" t="s">
        <v>5</v>
      </c>
      <c r="B5" s="492" t="s">
        <v>330</v>
      </c>
      <c r="C5" s="492" t="s">
        <v>274</v>
      </c>
      <c r="D5" s="494" t="s">
        <v>331</v>
      </c>
      <c r="E5" s="496" t="s">
        <v>287</v>
      </c>
      <c r="F5" s="494" t="s">
        <v>274</v>
      </c>
      <c r="G5" s="494" t="s">
        <v>331</v>
      </c>
      <c r="H5" s="496" t="s">
        <v>287</v>
      </c>
      <c r="I5" s="498" t="s">
        <v>288</v>
      </c>
    </row>
    <row r="6" spans="1:12" ht="15" customHeight="1" x14ac:dyDescent="0.2">
      <c r="A6" s="493"/>
      <c r="B6" s="493"/>
      <c r="C6" s="493"/>
      <c r="D6" s="495"/>
      <c r="E6" s="497"/>
      <c r="F6" s="495"/>
      <c r="G6" s="495"/>
      <c r="H6" s="497"/>
      <c r="I6" s="499"/>
    </row>
    <row r="7" spans="1:12" x14ac:dyDescent="0.2">
      <c r="A7" s="286" t="s">
        <v>295</v>
      </c>
      <c r="B7" s="287" t="s">
        <v>332</v>
      </c>
      <c r="C7" s="288" t="s">
        <v>333</v>
      </c>
      <c r="D7" s="288" t="s">
        <v>334</v>
      </c>
      <c r="E7" s="289">
        <f>+EAI!B15</f>
        <v>0</v>
      </c>
      <c r="F7" s="288" t="s">
        <v>335</v>
      </c>
      <c r="G7" s="288" t="s">
        <v>336</v>
      </c>
      <c r="H7" s="289">
        <f>+Memoria!C41</f>
        <v>0</v>
      </c>
      <c r="I7" s="290">
        <f>ROUND(E7-H7,2)</f>
        <v>0</v>
      </c>
    </row>
    <row r="8" spans="1:12" x14ac:dyDescent="0.2">
      <c r="A8" s="291" t="s">
        <v>298</v>
      </c>
      <c r="B8" s="292" t="s">
        <v>337</v>
      </c>
      <c r="C8" s="293" t="s">
        <v>333</v>
      </c>
      <c r="D8" s="293" t="s">
        <v>338</v>
      </c>
      <c r="E8" s="294">
        <f>+EAI!C15</f>
        <v>0</v>
      </c>
      <c r="F8" s="293" t="s">
        <v>335</v>
      </c>
      <c r="G8" s="293" t="s">
        <v>339</v>
      </c>
      <c r="H8" s="294">
        <f>+Memoria!C43</f>
        <v>0</v>
      </c>
      <c r="I8" s="295">
        <f>ROUND(E8-H8,2)</f>
        <v>0</v>
      </c>
    </row>
    <row r="9" spans="1:12" x14ac:dyDescent="0.2">
      <c r="A9" s="291" t="s">
        <v>300</v>
      </c>
      <c r="B9" s="292" t="s">
        <v>340</v>
      </c>
      <c r="C9" s="293" t="s">
        <v>333</v>
      </c>
      <c r="D9" s="293" t="s">
        <v>341</v>
      </c>
      <c r="E9" s="294">
        <f>+EAI!E15</f>
        <v>0</v>
      </c>
      <c r="F9" s="293" t="s">
        <v>335</v>
      </c>
      <c r="G9" s="293" t="s">
        <v>342</v>
      </c>
      <c r="H9" s="294">
        <f>+Memoria!C44+Memoria!C45</f>
        <v>0</v>
      </c>
      <c r="I9" s="295">
        <f>ROUND(E9+H9,2)</f>
        <v>0</v>
      </c>
    </row>
    <row r="10" spans="1:12" ht="11" thickBot="1" x14ac:dyDescent="0.25">
      <c r="A10" s="291" t="s">
        <v>302</v>
      </c>
      <c r="B10" s="292" t="s">
        <v>343</v>
      </c>
      <c r="C10" s="293" t="s">
        <v>333</v>
      </c>
      <c r="D10" s="293" t="s">
        <v>344</v>
      </c>
      <c r="E10" s="294">
        <f>+EAI!F15</f>
        <v>0</v>
      </c>
      <c r="F10" s="293" t="s">
        <v>335</v>
      </c>
      <c r="G10" s="293" t="s">
        <v>345</v>
      </c>
      <c r="H10" s="294">
        <f>+Memoria!C45</f>
        <v>0</v>
      </c>
      <c r="I10" s="295">
        <f>ROUND(E10+H10,2)</f>
        <v>0</v>
      </c>
    </row>
    <row r="11" spans="1:12" ht="10" customHeight="1" x14ac:dyDescent="0.2">
      <c r="A11" s="500"/>
      <c r="B11" s="501"/>
      <c r="C11" s="501"/>
      <c r="D11" s="501"/>
      <c r="E11" s="501"/>
      <c r="F11" s="501"/>
      <c r="G11" s="501"/>
      <c r="H11" s="501"/>
      <c r="I11" s="502"/>
      <c r="L11" s="492"/>
    </row>
    <row r="12" spans="1:12" ht="10.5" customHeight="1" x14ac:dyDescent="0.2">
      <c r="A12" s="291" t="s">
        <v>304</v>
      </c>
      <c r="B12" s="292" t="s">
        <v>346</v>
      </c>
      <c r="C12" s="293" t="s">
        <v>347</v>
      </c>
      <c r="D12" s="293" t="s">
        <v>348</v>
      </c>
      <c r="E12" s="294">
        <f>+CA!B13</f>
        <v>0</v>
      </c>
      <c r="F12" s="293" t="s">
        <v>335</v>
      </c>
      <c r="G12" s="293" t="s">
        <v>349</v>
      </c>
      <c r="H12" s="294">
        <f>+Memoria!C50</f>
        <v>0</v>
      </c>
      <c r="I12" s="295">
        <f>+ROUND(E12+H12,2)</f>
        <v>0</v>
      </c>
      <c r="L12" s="493"/>
    </row>
    <row r="13" spans="1:12" x14ac:dyDescent="0.2">
      <c r="A13" s="291" t="s">
        <v>307</v>
      </c>
      <c r="B13" s="292" t="s">
        <v>350</v>
      </c>
      <c r="C13" s="293" t="s">
        <v>347</v>
      </c>
      <c r="D13" s="293" t="s">
        <v>338</v>
      </c>
      <c r="E13" s="294">
        <f>+CA!C13</f>
        <v>0</v>
      </c>
      <c r="F13" s="293" t="s">
        <v>335</v>
      </c>
      <c r="G13" s="293" t="s">
        <v>351</v>
      </c>
      <c r="H13" s="294">
        <f>+Memoria!C52</f>
        <v>0</v>
      </c>
      <c r="I13" s="295">
        <f>+ROUND(E13+H13,2)</f>
        <v>0</v>
      </c>
    </row>
    <row r="14" spans="1:12" x14ac:dyDescent="0.2">
      <c r="A14" s="291" t="s">
        <v>309</v>
      </c>
      <c r="B14" s="292" t="s">
        <v>352</v>
      </c>
      <c r="C14" s="293" t="s">
        <v>347</v>
      </c>
      <c r="D14" s="293" t="s">
        <v>341</v>
      </c>
      <c r="E14" s="294">
        <f>+CA!E13</f>
        <v>0</v>
      </c>
      <c r="F14" s="293" t="s">
        <v>335</v>
      </c>
      <c r="G14" s="546" t="s">
        <v>697</v>
      </c>
      <c r="H14" s="294">
        <f>+Memoria!C54+Memoria!C55+Memoria!C56</f>
        <v>0</v>
      </c>
      <c r="I14" s="295">
        <f>ROUND(E14-H14,2)</f>
        <v>0</v>
      </c>
    </row>
    <row r="15" spans="1:12" x14ac:dyDescent="0.2">
      <c r="A15" s="291" t="s">
        <v>311</v>
      </c>
      <c r="B15" s="292" t="s">
        <v>353</v>
      </c>
      <c r="C15" s="293" t="s">
        <v>347</v>
      </c>
      <c r="D15" s="293" t="s">
        <v>354</v>
      </c>
      <c r="E15" s="294">
        <f>+CA!F13</f>
        <v>0</v>
      </c>
      <c r="F15" s="293" t="s">
        <v>335</v>
      </c>
      <c r="G15" s="293">
        <v>8.25</v>
      </c>
      <c r="H15" s="294">
        <f>+Memoria!C56</f>
        <v>0</v>
      </c>
      <c r="I15" s="295">
        <f>ROUND(E15-H15,2)</f>
        <v>0</v>
      </c>
    </row>
    <row r="16" spans="1:12" ht="10" x14ac:dyDescent="0.2">
      <c r="A16" s="500"/>
      <c r="B16" s="501"/>
      <c r="C16" s="501"/>
      <c r="D16" s="501"/>
      <c r="E16" s="501"/>
      <c r="F16" s="501"/>
      <c r="G16" s="501"/>
      <c r="H16" s="501"/>
      <c r="I16" s="502"/>
    </row>
    <row r="17" spans="1:9" x14ac:dyDescent="0.2">
      <c r="A17" s="291" t="s">
        <v>304</v>
      </c>
      <c r="B17" s="292" t="s">
        <v>355</v>
      </c>
      <c r="C17" s="293" t="s">
        <v>356</v>
      </c>
      <c r="D17" s="293" t="s">
        <v>348</v>
      </c>
      <c r="E17" s="294">
        <f>+CTG!B15</f>
        <v>0</v>
      </c>
      <c r="F17" s="293" t="s">
        <v>335</v>
      </c>
      <c r="G17" s="293" t="s">
        <v>349</v>
      </c>
      <c r="H17" s="294">
        <f>+Memoria!C50</f>
        <v>0</v>
      </c>
      <c r="I17" s="295">
        <f>+ROUND(E17+H17,2)</f>
        <v>0</v>
      </c>
    </row>
    <row r="18" spans="1:9" x14ac:dyDescent="0.2">
      <c r="A18" s="291" t="s">
        <v>307</v>
      </c>
      <c r="B18" s="292" t="s">
        <v>357</v>
      </c>
      <c r="C18" s="293" t="s">
        <v>356</v>
      </c>
      <c r="D18" s="293" t="s">
        <v>338</v>
      </c>
      <c r="E18" s="294">
        <f>+CTG!C15</f>
        <v>0</v>
      </c>
      <c r="F18" s="293" t="s">
        <v>335</v>
      </c>
      <c r="G18" s="293" t="s">
        <v>351</v>
      </c>
      <c r="H18" s="294">
        <f>+Memoria!C52</f>
        <v>0</v>
      </c>
      <c r="I18" s="295">
        <f>+ROUND(E18+H18,2)</f>
        <v>0</v>
      </c>
    </row>
    <row r="19" spans="1:9" x14ac:dyDescent="0.2">
      <c r="A19" s="291" t="s">
        <v>309</v>
      </c>
      <c r="B19" s="292" t="s">
        <v>358</v>
      </c>
      <c r="C19" s="293" t="s">
        <v>356</v>
      </c>
      <c r="D19" s="293" t="s">
        <v>341</v>
      </c>
      <c r="E19" s="294">
        <f>+CTG!E15</f>
        <v>0</v>
      </c>
      <c r="F19" s="293" t="s">
        <v>335</v>
      </c>
      <c r="G19" s="547" t="s">
        <v>697</v>
      </c>
      <c r="H19" s="294">
        <f>+Memoria!C54+Memoria!C55+Memoria!C56</f>
        <v>0</v>
      </c>
      <c r="I19" s="295">
        <f>+ROUND(E19-H19,2)</f>
        <v>0</v>
      </c>
    </row>
    <row r="20" spans="1:9" x14ac:dyDescent="0.2">
      <c r="A20" s="291" t="s">
        <v>311</v>
      </c>
      <c r="B20" s="292" t="s">
        <v>359</v>
      </c>
      <c r="C20" s="293" t="s">
        <v>356</v>
      </c>
      <c r="D20" s="293" t="s">
        <v>354</v>
      </c>
      <c r="E20" s="294">
        <f>+CTG!F15</f>
        <v>0</v>
      </c>
      <c r="F20" s="293" t="s">
        <v>335</v>
      </c>
      <c r="G20" s="293">
        <v>8.25</v>
      </c>
      <c r="H20" s="294">
        <f>+Memoria!C56</f>
        <v>0</v>
      </c>
      <c r="I20" s="295">
        <f>+ROUND(E20-H20,2)</f>
        <v>0</v>
      </c>
    </row>
    <row r="21" spans="1:9" ht="10" x14ac:dyDescent="0.2">
      <c r="A21" s="500"/>
      <c r="B21" s="501"/>
      <c r="C21" s="501"/>
      <c r="D21" s="501"/>
      <c r="E21" s="501"/>
      <c r="F21" s="501"/>
      <c r="G21" s="501"/>
      <c r="H21" s="501"/>
      <c r="I21" s="502"/>
    </row>
    <row r="22" spans="1:9" x14ac:dyDescent="0.2">
      <c r="A22" s="291" t="s">
        <v>304</v>
      </c>
      <c r="B22" s="292" t="s">
        <v>360</v>
      </c>
      <c r="C22" s="293" t="s">
        <v>361</v>
      </c>
      <c r="D22" s="293" t="s">
        <v>348</v>
      </c>
      <c r="E22" s="294">
        <f>+COG!B76</f>
        <v>0</v>
      </c>
      <c r="F22" s="293" t="s">
        <v>335</v>
      </c>
      <c r="G22" s="293" t="s">
        <v>349</v>
      </c>
      <c r="H22" s="294">
        <f>+Memoria!C50</f>
        <v>0</v>
      </c>
      <c r="I22" s="295">
        <f>+ROUND(E22+H22,2)</f>
        <v>0</v>
      </c>
    </row>
    <row r="23" spans="1:9" x14ac:dyDescent="0.2">
      <c r="A23" s="291" t="s">
        <v>307</v>
      </c>
      <c r="B23" s="292" t="s">
        <v>362</v>
      </c>
      <c r="C23" s="293" t="s">
        <v>361</v>
      </c>
      <c r="D23" s="293" t="s">
        <v>338</v>
      </c>
      <c r="E23" s="294">
        <f>+COG!C76</f>
        <v>0</v>
      </c>
      <c r="F23" s="293" t="s">
        <v>335</v>
      </c>
      <c r="G23" s="293" t="s">
        <v>351</v>
      </c>
      <c r="H23" s="294">
        <f>+Memoria!C52</f>
        <v>0</v>
      </c>
      <c r="I23" s="295">
        <f>+ROUND(E23+H23,2)</f>
        <v>0</v>
      </c>
    </row>
    <row r="24" spans="1:9" x14ac:dyDescent="0.2">
      <c r="A24" s="291" t="s">
        <v>309</v>
      </c>
      <c r="B24" s="292" t="s">
        <v>363</v>
      </c>
      <c r="C24" s="293" t="s">
        <v>361</v>
      </c>
      <c r="D24" s="293" t="s">
        <v>341</v>
      </c>
      <c r="E24" s="294">
        <f>+COG!E76</f>
        <v>0</v>
      </c>
      <c r="F24" s="293" t="s">
        <v>335</v>
      </c>
      <c r="G24" s="548" t="s">
        <v>697</v>
      </c>
      <c r="H24" s="294">
        <f>+Memoria!C54+Memoria!C55+Memoria!C56</f>
        <v>0</v>
      </c>
      <c r="I24" s="295">
        <f>+ROUND(E24-H24,2)</f>
        <v>0</v>
      </c>
    </row>
    <row r="25" spans="1:9" x14ac:dyDescent="0.2">
      <c r="A25" s="291" t="s">
        <v>311</v>
      </c>
      <c r="B25" s="292" t="s">
        <v>364</v>
      </c>
      <c r="C25" s="293" t="s">
        <v>361</v>
      </c>
      <c r="D25" s="293" t="s">
        <v>354</v>
      </c>
      <c r="E25" s="294">
        <f>+COG!F76</f>
        <v>0</v>
      </c>
      <c r="F25" s="293" t="s">
        <v>335</v>
      </c>
      <c r="G25" s="293">
        <v>8.25</v>
      </c>
      <c r="H25" s="294">
        <f>+Memoria!C56</f>
        <v>0</v>
      </c>
      <c r="I25" s="295">
        <f>+ROUND(E25-H25,2)</f>
        <v>0</v>
      </c>
    </row>
    <row r="26" spans="1:9" ht="10" x14ac:dyDescent="0.2">
      <c r="A26" s="500"/>
      <c r="B26" s="501"/>
      <c r="C26" s="501"/>
      <c r="D26" s="501"/>
      <c r="E26" s="501"/>
      <c r="F26" s="501"/>
      <c r="G26" s="501"/>
      <c r="H26" s="501"/>
      <c r="I26" s="502"/>
    </row>
    <row r="27" spans="1:9" x14ac:dyDescent="0.2">
      <c r="A27" s="291" t="s">
        <v>304</v>
      </c>
      <c r="B27" s="292" t="s">
        <v>365</v>
      </c>
      <c r="C27" s="293" t="s">
        <v>366</v>
      </c>
      <c r="D27" s="293" t="s">
        <v>348</v>
      </c>
      <c r="E27" s="294">
        <f>+CFG!B41</f>
        <v>0</v>
      </c>
      <c r="F27" s="293" t="s">
        <v>335</v>
      </c>
      <c r="G27" s="293" t="s">
        <v>349</v>
      </c>
      <c r="H27" s="294">
        <f>+Memoria!C50</f>
        <v>0</v>
      </c>
      <c r="I27" s="295">
        <f>+ROUND(E27+H27,2)</f>
        <v>0</v>
      </c>
    </row>
    <row r="28" spans="1:9" x14ac:dyDescent="0.2">
      <c r="A28" s="291" t="s">
        <v>307</v>
      </c>
      <c r="B28" s="292" t="s">
        <v>367</v>
      </c>
      <c r="C28" s="293" t="s">
        <v>366</v>
      </c>
      <c r="D28" s="293" t="s">
        <v>338</v>
      </c>
      <c r="E28" s="294">
        <f>+CFG!C41</f>
        <v>0</v>
      </c>
      <c r="F28" s="293" t="s">
        <v>335</v>
      </c>
      <c r="G28" s="293" t="s">
        <v>351</v>
      </c>
      <c r="H28" s="294">
        <f>+Memoria!C52</f>
        <v>0</v>
      </c>
      <c r="I28" s="295">
        <f>+ROUND(E28+H28,2)</f>
        <v>0</v>
      </c>
    </row>
    <row r="29" spans="1:9" x14ac:dyDescent="0.2">
      <c r="A29" s="291" t="s">
        <v>309</v>
      </c>
      <c r="B29" s="292" t="s">
        <v>368</v>
      </c>
      <c r="C29" s="293" t="s">
        <v>366</v>
      </c>
      <c r="D29" s="293" t="s">
        <v>341</v>
      </c>
      <c r="E29" s="294">
        <f>+CFG!E41</f>
        <v>0</v>
      </c>
      <c r="F29" s="293" t="s">
        <v>335</v>
      </c>
      <c r="G29" s="549" t="s">
        <v>697</v>
      </c>
      <c r="H29" s="294">
        <f>+Memoria!C54+Memoria!C55+Memoria!C56</f>
        <v>0</v>
      </c>
      <c r="I29" s="295">
        <f>+ROUND(E29-H29,2)</f>
        <v>0</v>
      </c>
    </row>
    <row r="30" spans="1:9" x14ac:dyDescent="0.2">
      <c r="A30" s="291" t="s">
        <v>311</v>
      </c>
      <c r="B30" s="292" t="s">
        <v>369</v>
      </c>
      <c r="C30" s="293" t="s">
        <v>366</v>
      </c>
      <c r="D30" s="293" t="s">
        <v>354</v>
      </c>
      <c r="E30" s="294">
        <f>+CFG!F41</f>
        <v>0</v>
      </c>
      <c r="F30" s="293" t="s">
        <v>335</v>
      </c>
      <c r="G30" s="293">
        <v>8.25</v>
      </c>
      <c r="H30" s="294">
        <f>+Memoria!C56</f>
        <v>0</v>
      </c>
      <c r="I30" s="295">
        <f>+ROUND(E30-H30,2)</f>
        <v>0</v>
      </c>
    </row>
    <row r="31" spans="1:9" ht="10" x14ac:dyDescent="0.2">
      <c r="A31" s="500"/>
      <c r="B31" s="501"/>
      <c r="C31" s="501"/>
      <c r="D31" s="501"/>
      <c r="E31" s="501"/>
      <c r="F31" s="501"/>
      <c r="G31" s="501"/>
      <c r="H31" s="501"/>
      <c r="I31" s="502"/>
    </row>
    <row r="32" spans="1:9" ht="20" x14ac:dyDescent="0.2">
      <c r="A32" s="291" t="s">
        <v>313</v>
      </c>
      <c r="B32" s="292" t="s">
        <v>370</v>
      </c>
      <c r="C32" s="293" t="s">
        <v>371</v>
      </c>
      <c r="D32" s="293" t="s">
        <v>372</v>
      </c>
      <c r="E32" s="294">
        <f>+EN!B27</f>
        <v>0</v>
      </c>
      <c r="F32" s="293" t="s">
        <v>373</v>
      </c>
      <c r="G32" s="293" t="s">
        <v>374</v>
      </c>
      <c r="H32" s="294">
        <f>+IPF!E25</f>
        <v>0</v>
      </c>
      <c r="I32" s="295">
        <f>+ROUND(E32-H32,2)</f>
        <v>0</v>
      </c>
    </row>
    <row r="33" spans="1:9" ht="20" x14ac:dyDescent="0.2">
      <c r="A33" s="291" t="s">
        <v>313</v>
      </c>
      <c r="B33" s="292" t="s">
        <v>375</v>
      </c>
      <c r="C33" s="293" t="s">
        <v>371</v>
      </c>
      <c r="D33" s="293" t="s">
        <v>376</v>
      </c>
      <c r="E33" s="294">
        <f>+EN!C27</f>
        <v>0</v>
      </c>
      <c r="F33" s="293" t="s">
        <v>373</v>
      </c>
      <c r="G33" s="293" t="s">
        <v>377</v>
      </c>
      <c r="H33" s="294">
        <f>+IPF!E27</f>
        <v>0</v>
      </c>
      <c r="I33" s="295">
        <f>+ROUND(E33-H33,2)</f>
        <v>0</v>
      </c>
    </row>
    <row r="34" spans="1:9" ht="30" x14ac:dyDescent="0.2">
      <c r="A34" s="291" t="s">
        <v>313</v>
      </c>
      <c r="B34" s="292" t="s">
        <v>378</v>
      </c>
      <c r="C34" s="293" t="s">
        <v>371</v>
      </c>
      <c r="D34" s="293" t="s">
        <v>234</v>
      </c>
      <c r="E34" s="294">
        <f>+EN!D27</f>
        <v>0</v>
      </c>
      <c r="F34" s="293" t="s">
        <v>373</v>
      </c>
      <c r="G34" s="293" t="s">
        <v>379</v>
      </c>
      <c r="H34" s="294">
        <f>+IPF!E29</f>
        <v>0</v>
      </c>
      <c r="I34" s="295">
        <f>+ROUND(E34-H34,2)</f>
        <v>0</v>
      </c>
    </row>
    <row r="35" spans="1:9" ht="10" x14ac:dyDescent="0.2">
      <c r="A35" s="500"/>
      <c r="B35" s="501"/>
      <c r="C35" s="501"/>
      <c r="D35" s="501"/>
      <c r="E35" s="501"/>
      <c r="F35" s="501"/>
      <c r="G35" s="501"/>
      <c r="H35" s="501"/>
      <c r="I35" s="502"/>
    </row>
    <row r="36" spans="1:9" ht="20" x14ac:dyDescent="0.2">
      <c r="A36" s="291" t="s">
        <v>316</v>
      </c>
      <c r="B36" s="292" t="s">
        <v>380</v>
      </c>
      <c r="C36" s="293" t="s">
        <v>381</v>
      </c>
      <c r="D36" s="293" t="s">
        <v>341</v>
      </c>
      <c r="E36" s="294">
        <f>+ID!B23</f>
        <v>0</v>
      </c>
      <c r="F36" s="293" t="s">
        <v>361</v>
      </c>
      <c r="G36" s="293" t="s">
        <v>382</v>
      </c>
      <c r="H36" s="294">
        <f>+COG!E70</f>
        <v>0</v>
      </c>
      <c r="I36" s="295">
        <f>+ROUND(E36-H36,2)</f>
        <v>0</v>
      </c>
    </row>
    <row r="37" spans="1:9" ht="20" x14ac:dyDescent="0.2">
      <c r="A37" s="291" t="s">
        <v>316</v>
      </c>
      <c r="B37" s="292" t="s">
        <v>383</v>
      </c>
      <c r="C37" s="293" t="s">
        <v>381</v>
      </c>
      <c r="D37" s="293" t="s">
        <v>354</v>
      </c>
      <c r="E37" s="294">
        <f>+ID!C23</f>
        <v>0</v>
      </c>
      <c r="F37" s="293" t="s">
        <v>361</v>
      </c>
      <c r="G37" s="293" t="s">
        <v>384</v>
      </c>
      <c r="H37" s="294">
        <f>+COG!F70</f>
        <v>0</v>
      </c>
      <c r="I37" s="295">
        <f>+ROUND(E37-H37,2)</f>
        <v>0</v>
      </c>
    </row>
    <row r="38" spans="1:9" ht="10" x14ac:dyDescent="0.2">
      <c r="A38" s="500"/>
      <c r="B38" s="501"/>
      <c r="C38" s="501"/>
      <c r="D38" s="501"/>
      <c r="E38" s="501"/>
      <c r="F38" s="501"/>
      <c r="G38" s="501"/>
      <c r="H38" s="501"/>
      <c r="I38" s="502"/>
    </row>
    <row r="39" spans="1:9" x14ac:dyDescent="0.2">
      <c r="A39" s="291" t="s">
        <v>319</v>
      </c>
      <c r="B39" s="296" t="s">
        <v>385</v>
      </c>
      <c r="C39" s="293" t="s">
        <v>386</v>
      </c>
      <c r="D39" s="293" t="s">
        <v>348</v>
      </c>
      <c r="E39" s="294">
        <f>+GCP!B36</f>
        <v>0</v>
      </c>
      <c r="F39" s="293" t="s">
        <v>335</v>
      </c>
      <c r="G39" s="293" t="s">
        <v>349</v>
      </c>
      <c r="H39" s="294">
        <f>+Memoria!C50</f>
        <v>0</v>
      </c>
      <c r="I39" s="295">
        <f>+ROUND(E39+H39,2)</f>
        <v>0</v>
      </c>
    </row>
    <row r="40" spans="1:9" x14ac:dyDescent="0.2">
      <c r="A40" s="291" t="s">
        <v>320</v>
      </c>
      <c r="B40" s="296" t="s">
        <v>387</v>
      </c>
      <c r="C40" s="293" t="s">
        <v>386</v>
      </c>
      <c r="D40" s="293" t="s">
        <v>338</v>
      </c>
      <c r="E40" s="294">
        <f>+GCP!C36</f>
        <v>0</v>
      </c>
      <c r="F40" s="293" t="s">
        <v>335</v>
      </c>
      <c r="G40" s="293" t="s">
        <v>351</v>
      </c>
      <c r="H40" s="294">
        <f>+Memoria!C52</f>
        <v>0</v>
      </c>
      <c r="I40" s="295">
        <f>+ROUND(E40+H40,2)</f>
        <v>0</v>
      </c>
    </row>
    <row r="41" spans="1:9" x14ac:dyDescent="0.2">
      <c r="A41" s="291" t="s">
        <v>321</v>
      </c>
      <c r="B41" s="296" t="s">
        <v>388</v>
      </c>
      <c r="C41" s="293" t="s">
        <v>386</v>
      </c>
      <c r="D41" s="293" t="s">
        <v>341</v>
      </c>
      <c r="E41" s="294">
        <f>+GCP!E36</f>
        <v>0</v>
      </c>
      <c r="F41" s="293" t="s">
        <v>335</v>
      </c>
      <c r="G41" s="550" t="s">
        <v>697</v>
      </c>
      <c r="H41" s="294">
        <f>+Memoria!C54+Memoria!C55+Memoria!C56</f>
        <v>0</v>
      </c>
      <c r="I41" s="295">
        <f t="shared" ref="I41:I42" si="0">ROUND(E41-H41,2)</f>
        <v>0</v>
      </c>
    </row>
    <row r="42" spans="1:9" x14ac:dyDescent="0.2">
      <c r="A42" s="291" t="s">
        <v>322</v>
      </c>
      <c r="B42" s="296" t="s">
        <v>389</v>
      </c>
      <c r="C42" s="293" t="s">
        <v>386</v>
      </c>
      <c r="D42" s="293" t="s">
        <v>354</v>
      </c>
      <c r="E42" s="294">
        <f>+GCP!F36</f>
        <v>0</v>
      </c>
      <c r="F42" s="293" t="s">
        <v>335</v>
      </c>
      <c r="G42" s="293">
        <v>8.25</v>
      </c>
      <c r="H42" s="294">
        <f>+Memoria!C56</f>
        <v>0</v>
      </c>
      <c r="I42" s="295">
        <f t="shared" si="0"/>
        <v>0</v>
      </c>
    </row>
    <row r="43" spans="1:9" ht="10" x14ac:dyDescent="0.2">
      <c r="A43" s="500"/>
      <c r="B43" s="501"/>
      <c r="C43" s="501"/>
      <c r="D43" s="501"/>
      <c r="E43" s="501"/>
      <c r="F43" s="501"/>
      <c r="G43" s="501"/>
      <c r="H43" s="501"/>
      <c r="I43" s="502"/>
    </row>
    <row r="44" spans="1:9" x14ac:dyDescent="0.2">
      <c r="A44" s="291" t="s">
        <v>319</v>
      </c>
      <c r="B44" s="296" t="s">
        <v>390</v>
      </c>
      <c r="C44" s="293" t="s">
        <v>386</v>
      </c>
      <c r="D44" s="293" t="s">
        <v>348</v>
      </c>
      <c r="E44" s="294">
        <f>+GCP!B36</f>
        <v>0</v>
      </c>
      <c r="F44" s="293" t="s">
        <v>347</v>
      </c>
      <c r="G44" s="293" t="s">
        <v>348</v>
      </c>
      <c r="H44" s="294">
        <f>+CA!B13</f>
        <v>0</v>
      </c>
      <c r="I44" s="295">
        <f>+ROUND(E44-H44,2)</f>
        <v>0</v>
      </c>
    </row>
    <row r="45" spans="1:9" x14ac:dyDescent="0.2">
      <c r="A45" s="291" t="s">
        <v>320</v>
      </c>
      <c r="B45" s="296" t="s">
        <v>391</v>
      </c>
      <c r="C45" s="293" t="s">
        <v>386</v>
      </c>
      <c r="D45" s="293" t="s">
        <v>338</v>
      </c>
      <c r="E45" s="294">
        <f>+GCP!C36</f>
        <v>0</v>
      </c>
      <c r="F45" s="293" t="s">
        <v>347</v>
      </c>
      <c r="G45" s="293" t="s">
        <v>338</v>
      </c>
      <c r="H45" s="294">
        <f>+CA!C13</f>
        <v>0</v>
      </c>
      <c r="I45" s="295">
        <f>+ROUND(E45-H45,2)</f>
        <v>0</v>
      </c>
    </row>
    <row r="46" spans="1:9" x14ac:dyDescent="0.2">
      <c r="A46" s="291" t="s">
        <v>321</v>
      </c>
      <c r="B46" s="296" t="s">
        <v>392</v>
      </c>
      <c r="C46" s="293" t="s">
        <v>386</v>
      </c>
      <c r="D46" s="293" t="s">
        <v>341</v>
      </c>
      <c r="E46" s="294">
        <f>+GCP!E36</f>
        <v>0</v>
      </c>
      <c r="F46" s="293" t="s">
        <v>347</v>
      </c>
      <c r="G46" s="293" t="s">
        <v>341</v>
      </c>
      <c r="H46" s="294">
        <f>+CA!E13</f>
        <v>0</v>
      </c>
      <c r="I46" s="295">
        <f>ROUND(E46-H46,2)</f>
        <v>0</v>
      </c>
    </row>
    <row r="47" spans="1:9" x14ac:dyDescent="0.2">
      <c r="A47" s="291" t="s">
        <v>322</v>
      </c>
      <c r="B47" s="296" t="s">
        <v>393</v>
      </c>
      <c r="C47" s="293" t="s">
        <v>386</v>
      </c>
      <c r="D47" s="293" t="s">
        <v>354</v>
      </c>
      <c r="E47" s="294">
        <f>+GCP!F36</f>
        <v>0</v>
      </c>
      <c r="F47" s="293" t="s">
        <v>347</v>
      </c>
      <c r="G47" s="293" t="s">
        <v>354</v>
      </c>
      <c r="H47" s="294">
        <f>+CA!F13</f>
        <v>0</v>
      </c>
      <c r="I47" s="295">
        <f>ROUND(E47-H47,2)</f>
        <v>0</v>
      </c>
    </row>
    <row r="48" spans="1:9" ht="10" x14ac:dyDescent="0.2">
      <c r="A48" s="500"/>
      <c r="B48" s="501"/>
      <c r="C48" s="501"/>
      <c r="D48" s="501"/>
      <c r="E48" s="501"/>
      <c r="F48" s="501"/>
      <c r="G48" s="501"/>
      <c r="H48" s="501"/>
      <c r="I48" s="502"/>
    </row>
    <row r="49" spans="1:9" x14ac:dyDescent="0.2">
      <c r="A49" s="291" t="s">
        <v>319</v>
      </c>
      <c r="B49" s="296" t="s">
        <v>394</v>
      </c>
      <c r="C49" s="293" t="s">
        <v>386</v>
      </c>
      <c r="D49" s="293" t="s">
        <v>348</v>
      </c>
      <c r="E49" s="294">
        <f>+GCP!B36</f>
        <v>0</v>
      </c>
      <c r="F49" s="293" t="s">
        <v>356</v>
      </c>
      <c r="G49" s="293" t="s">
        <v>348</v>
      </c>
      <c r="H49" s="294">
        <f>+CTG!B15</f>
        <v>0</v>
      </c>
      <c r="I49" s="295">
        <f>+ROUND(E49-H49,2)</f>
        <v>0</v>
      </c>
    </row>
    <row r="50" spans="1:9" x14ac:dyDescent="0.2">
      <c r="A50" s="291" t="s">
        <v>320</v>
      </c>
      <c r="B50" s="296" t="s">
        <v>395</v>
      </c>
      <c r="C50" s="293" t="s">
        <v>386</v>
      </c>
      <c r="D50" s="293" t="s">
        <v>338</v>
      </c>
      <c r="E50" s="294">
        <f>+GCP!C36</f>
        <v>0</v>
      </c>
      <c r="F50" s="293" t="s">
        <v>356</v>
      </c>
      <c r="G50" s="293" t="s">
        <v>338</v>
      </c>
      <c r="H50" s="294">
        <f>+CTG!C15</f>
        <v>0</v>
      </c>
      <c r="I50" s="295">
        <f>+ROUND(E50-H50,2)</f>
        <v>0</v>
      </c>
    </row>
    <row r="51" spans="1:9" x14ac:dyDescent="0.2">
      <c r="A51" s="291" t="s">
        <v>321</v>
      </c>
      <c r="B51" s="296" t="s">
        <v>396</v>
      </c>
      <c r="C51" s="293" t="s">
        <v>386</v>
      </c>
      <c r="D51" s="293" t="s">
        <v>341</v>
      </c>
      <c r="E51" s="294">
        <f>+GCP!E36</f>
        <v>0</v>
      </c>
      <c r="F51" s="293" t="s">
        <v>356</v>
      </c>
      <c r="G51" s="293" t="s">
        <v>341</v>
      </c>
      <c r="H51" s="294">
        <f>+CTG!E15</f>
        <v>0</v>
      </c>
      <c r="I51" s="295">
        <f>ROUND(E51-H51,2)</f>
        <v>0</v>
      </c>
    </row>
    <row r="52" spans="1:9" x14ac:dyDescent="0.2">
      <c r="A52" s="291" t="s">
        <v>322</v>
      </c>
      <c r="B52" s="296" t="s">
        <v>397</v>
      </c>
      <c r="C52" s="293" t="s">
        <v>386</v>
      </c>
      <c r="D52" s="293" t="s">
        <v>354</v>
      </c>
      <c r="E52" s="294">
        <f>+GCP!F36</f>
        <v>0</v>
      </c>
      <c r="F52" s="293" t="s">
        <v>356</v>
      </c>
      <c r="G52" s="293" t="s">
        <v>354</v>
      </c>
      <c r="H52" s="294">
        <f>+CTG!F15</f>
        <v>0</v>
      </c>
      <c r="I52" s="295">
        <f>ROUND(E52-H52,2)</f>
        <v>0</v>
      </c>
    </row>
    <row r="53" spans="1:9" ht="10" x14ac:dyDescent="0.2">
      <c r="A53" s="500"/>
      <c r="B53" s="501"/>
      <c r="C53" s="501"/>
      <c r="D53" s="501"/>
      <c r="E53" s="501"/>
      <c r="F53" s="501"/>
      <c r="G53" s="501"/>
      <c r="H53" s="501"/>
      <c r="I53" s="502"/>
    </row>
    <row r="54" spans="1:9" x14ac:dyDescent="0.2">
      <c r="A54" s="291" t="s">
        <v>319</v>
      </c>
      <c r="B54" s="296" t="s">
        <v>398</v>
      </c>
      <c r="C54" s="293" t="s">
        <v>386</v>
      </c>
      <c r="D54" s="293" t="s">
        <v>348</v>
      </c>
      <c r="E54" s="294">
        <f>+GCP!B36</f>
        <v>0</v>
      </c>
      <c r="F54" s="293" t="s">
        <v>361</v>
      </c>
      <c r="G54" s="293" t="s">
        <v>348</v>
      </c>
      <c r="H54" s="294">
        <f>+COG!B76</f>
        <v>0</v>
      </c>
      <c r="I54" s="295">
        <f>+ROUND(E54-H54,2)</f>
        <v>0</v>
      </c>
    </row>
    <row r="55" spans="1:9" x14ac:dyDescent="0.2">
      <c r="A55" s="291" t="s">
        <v>320</v>
      </c>
      <c r="B55" s="296" t="s">
        <v>399</v>
      </c>
      <c r="C55" s="293" t="s">
        <v>386</v>
      </c>
      <c r="D55" s="293" t="s">
        <v>338</v>
      </c>
      <c r="E55" s="294">
        <f>+GCP!C36</f>
        <v>0</v>
      </c>
      <c r="F55" s="293" t="s">
        <v>361</v>
      </c>
      <c r="G55" s="293" t="s">
        <v>338</v>
      </c>
      <c r="H55" s="294">
        <f>+COG!C76</f>
        <v>0</v>
      </c>
      <c r="I55" s="295">
        <f>+ROUND(E55-H55,2)</f>
        <v>0</v>
      </c>
    </row>
    <row r="56" spans="1:9" x14ac:dyDescent="0.2">
      <c r="A56" s="291" t="s">
        <v>321</v>
      </c>
      <c r="B56" s="296" t="s">
        <v>400</v>
      </c>
      <c r="C56" s="293" t="s">
        <v>386</v>
      </c>
      <c r="D56" s="293" t="s">
        <v>341</v>
      </c>
      <c r="E56" s="294">
        <f>+GCP!E36</f>
        <v>0</v>
      </c>
      <c r="F56" s="293" t="s">
        <v>361</v>
      </c>
      <c r="G56" s="293" t="s">
        <v>341</v>
      </c>
      <c r="H56" s="294">
        <f>+CTG!E15</f>
        <v>0</v>
      </c>
      <c r="I56" s="295">
        <f>ROUND(E56-H56,2)</f>
        <v>0</v>
      </c>
    </row>
    <row r="57" spans="1:9" x14ac:dyDescent="0.2">
      <c r="A57" s="291" t="s">
        <v>322</v>
      </c>
      <c r="B57" s="296" t="s">
        <v>401</v>
      </c>
      <c r="C57" s="293" t="s">
        <v>386</v>
      </c>
      <c r="D57" s="293" t="s">
        <v>354</v>
      </c>
      <c r="E57" s="294">
        <f>+GCP!F36</f>
        <v>0</v>
      </c>
      <c r="F57" s="293" t="s">
        <v>361</v>
      </c>
      <c r="G57" s="293" t="s">
        <v>354</v>
      </c>
      <c r="H57" s="294">
        <f>+COG!F76</f>
        <v>0</v>
      </c>
      <c r="I57" s="295">
        <f>ROUND(E57-H57,2)</f>
        <v>0</v>
      </c>
    </row>
    <row r="58" spans="1:9" ht="10" x14ac:dyDescent="0.2">
      <c r="A58" s="500"/>
      <c r="B58" s="501"/>
      <c r="C58" s="501"/>
      <c r="D58" s="501"/>
      <c r="E58" s="501"/>
      <c r="F58" s="501"/>
      <c r="G58" s="501"/>
      <c r="H58" s="501"/>
      <c r="I58" s="502"/>
    </row>
    <row r="59" spans="1:9" x14ac:dyDescent="0.2">
      <c r="A59" s="291" t="s">
        <v>319</v>
      </c>
      <c r="B59" s="296" t="s">
        <v>402</v>
      </c>
      <c r="C59" s="293" t="s">
        <v>386</v>
      </c>
      <c r="D59" s="293" t="s">
        <v>348</v>
      </c>
      <c r="E59" s="294">
        <f>+GCP!B36</f>
        <v>0</v>
      </c>
      <c r="F59" s="293" t="s">
        <v>366</v>
      </c>
      <c r="G59" s="293" t="s">
        <v>348</v>
      </c>
      <c r="H59" s="294">
        <f>+CFG!B41</f>
        <v>0</v>
      </c>
      <c r="I59" s="295">
        <f>+ROUND(E59-H59,2)</f>
        <v>0</v>
      </c>
    </row>
    <row r="60" spans="1:9" x14ac:dyDescent="0.2">
      <c r="A60" s="291" t="s">
        <v>320</v>
      </c>
      <c r="B60" s="296" t="s">
        <v>403</v>
      </c>
      <c r="C60" s="293" t="s">
        <v>386</v>
      </c>
      <c r="D60" s="293" t="s">
        <v>338</v>
      </c>
      <c r="E60" s="294">
        <f>+GCP!C36</f>
        <v>0</v>
      </c>
      <c r="F60" s="293" t="s">
        <v>366</v>
      </c>
      <c r="G60" s="293" t="s">
        <v>338</v>
      </c>
      <c r="H60" s="294">
        <f>+CFG!C41</f>
        <v>0</v>
      </c>
      <c r="I60" s="295">
        <f>+ROUND(E60-H60,2)</f>
        <v>0</v>
      </c>
    </row>
    <row r="61" spans="1:9" x14ac:dyDescent="0.2">
      <c r="A61" s="291" t="s">
        <v>321</v>
      </c>
      <c r="B61" s="296" t="s">
        <v>404</v>
      </c>
      <c r="C61" s="293" t="s">
        <v>386</v>
      </c>
      <c r="D61" s="293" t="s">
        <v>341</v>
      </c>
      <c r="E61" s="294">
        <f>+GCP!E36</f>
        <v>0</v>
      </c>
      <c r="F61" s="293" t="s">
        <v>366</v>
      </c>
      <c r="G61" s="293" t="s">
        <v>341</v>
      </c>
      <c r="H61" s="294">
        <f>+CFG!E41</f>
        <v>0</v>
      </c>
      <c r="I61" s="295">
        <f>ROUND(E61-H61,2)</f>
        <v>0</v>
      </c>
    </row>
    <row r="62" spans="1:9" x14ac:dyDescent="0.2">
      <c r="A62" s="297" t="s">
        <v>322</v>
      </c>
      <c r="B62" s="298" t="s">
        <v>405</v>
      </c>
      <c r="C62" s="299" t="s">
        <v>386</v>
      </c>
      <c r="D62" s="299" t="s">
        <v>354</v>
      </c>
      <c r="E62" s="300">
        <f>+GCP!F36</f>
        <v>0</v>
      </c>
      <c r="F62" s="299" t="s">
        <v>366</v>
      </c>
      <c r="G62" s="299" t="s">
        <v>354</v>
      </c>
      <c r="H62" s="300">
        <f>+CFG!F41</f>
        <v>0</v>
      </c>
      <c r="I62" s="301">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formula1>"Trimestral,Cuenta Pública"</formula1>
    </dataValidation>
    <dataValidation type="list" allowBlank="1" showInputMessage="1" showErrorMessage="1" sqref="I3">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activeCell="G16" sqref="G16"/>
    </sheetView>
  </sheetViews>
  <sheetFormatPr baseColWidth="10" defaultColWidth="9.36328125" defaultRowHeight="10" x14ac:dyDescent="0.35"/>
  <cols>
    <col min="1" max="1" width="78.453125" style="8" customWidth="1"/>
    <col min="2" max="3" width="20.08984375" style="8" customWidth="1"/>
    <col min="4" max="4" width="9.1796875" style="8" bestFit="1" customWidth="1"/>
    <col min="5" max="16384" width="9.36328125" style="8"/>
  </cols>
  <sheetData>
    <row r="1" spans="1:4" ht="45" customHeight="1" x14ac:dyDescent="0.35">
      <c r="A1" s="503" t="s">
        <v>683</v>
      </c>
      <c r="B1" s="504"/>
      <c r="C1" s="505"/>
    </row>
    <row r="2" spans="1:4" ht="10.5" x14ac:dyDescent="0.35">
      <c r="A2" s="9" t="s">
        <v>100</v>
      </c>
      <c r="B2" s="9" t="s">
        <v>684</v>
      </c>
      <c r="C2" s="9" t="s">
        <v>101</v>
      </c>
    </row>
    <row r="3" spans="1:4" s="12" customFormat="1" ht="10.5" x14ac:dyDescent="0.35">
      <c r="A3" s="10" t="s">
        <v>102</v>
      </c>
      <c r="B3" s="11"/>
      <c r="C3" s="11"/>
    </row>
    <row r="4" spans="1:4" ht="10.5" x14ac:dyDescent="0.35">
      <c r="A4" s="13" t="s">
        <v>103</v>
      </c>
      <c r="B4" s="14">
        <f>SUM(B5:B11)</f>
        <v>0</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35">
      <c r="A12" s="15"/>
      <c r="B12" s="11"/>
      <c r="C12" s="11"/>
      <c r="D12" s="12"/>
    </row>
    <row r="13" spans="1:4" ht="31.5" x14ac:dyDescent="0.35">
      <c r="A13" s="13" t="s">
        <v>111</v>
      </c>
      <c r="B13" s="14">
        <f>SUM(B14:B15)</f>
        <v>0</v>
      </c>
      <c r="C13" s="14">
        <f>SUM(C14:C15)</f>
        <v>0</v>
      </c>
      <c r="D13" s="12"/>
    </row>
    <row r="14" spans="1:4" ht="20"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35">
      <c r="A16" s="15"/>
      <c r="B16" s="11"/>
      <c r="C16" s="11"/>
      <c r="D16" s="12"/>
    </row>
    <row r="17" spans="1:5" ht="11.25" customHeight="1" x14ac:dyDescent="0.3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35">
      <c r="A23" s="18"/>
      <c r="B23" s="11"/>
      <c r="C23" s="11"/>
      <c r="D23" s="12"/>
    </row>
    <row r="24" spans="1:5" ht="11.25" customHeight="1" x14ac:dyDescent="0.35">
      <c r="A24" s="10" t="s">
        <v>120</v>
      </c>
      <c r="B24" s="14">
        <f>SUM(B4+B13+B17)</f>
        <v>0</v>
      </c>
      <c r="C24" s="19">
        <f>SUM(C4+C13+C17)</f>
        <v>0</v>
      </c>
      <c r="D24" s="12"/>
    </row>
    <row r="25" spans="1:5" ht="11.25" customHeight="1" x14ac:dyDescent="0.35">
      <c r="A25" s="20"/>
      <c r="B25" s="11"/>
      <c r="C25" s="11"/>
      <c r="D25" s="12"/>
      <c r="E25" s="12"/>
    </row>
    <row r="26" spans="1:5" s="12" customFormat="1" ht="11.25" customHeight="1" x14ac:dyDescent="0.35">
      <c r="A26" s="10" t="s">
        <v>121</v>
      </c>
      <c r="B26" s="11"/>
      <c r="C26" s="11"/>
      <c r="E26" s="8"/>
    </row>
    <row r="27" spans="1:5" ht="11.25" customHeight="1" x14ac:dyDescent="0.35">
      <c r="A27" s="13" t="s">
        <v>122</v>
      </c>
      <c r="B27" s="14">
        <f>SUM(B28:B30)</f>
        <v>0</v>
      </c>
      <c r="C27" s="14">
        <f>SUM(C28:C30)</f>
        <v>0</v>
      </c>
      <c r="D27" s="12"/>
    </row>
    <row r="28" spans="1:5" ht="11.25" customHeight="1" x14ac:dyDescent="0.2">
      <c r="A28" s="15" t="s">
        <v>123</v>
      </c>
      <c r="B28" s="16">
        <v>0</v>
      </c>
      <c r="C28" s="16">
        <v>0</v>
      </c>
      <c r="D28" s="17">
        <v>5110</v>
      </c>
    </row>
    <row r="29" spans="1:5" ht="11.25" customHeight="1" x14ac:dyDescent="0.2">
      <c r="A29" s="15" t="s">
        <v>124</v>
      </c>
      <c r="B29" s="16">
        <v>0</v>
      </c>
      <c r="C29" s="16">
        <v>0</v>
      </c>
      <c r="D29" s="17">
        <v>5120</v>
      </c>
    </row>
    <row r="30" spans="1:5" ht="11.25" customHeight="1" x14ac:dyDescent="0.2">
      <c r="A30" s="15" t="s">
        <v>125</v>
      </c>
      <c r="B30" s="16">
        <v>0</v>
      </c>
      <c r="C30" s="16">
        <v>0</v>
      </c>
      <c r="D30" s="17">
        <v>5130</v>
      </c>
    </row>
    <row r="31" spans="1:5" ht="11.25" customHeight="1" x14ac:dyDescent="0.35">
      <c r="A31" s="15"/>
      <c r="B31" s="11"/>
      <c r="C31" s="11"/>
      <c r="D31" s="12"/>
    </row>
    <row r="32" spans="1:5" ht="11.25" customHeight="1" x14ac:dyDescent="0.3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5">
      <c r="A42" s="15"/>
      <c r="B42" s="11"/>
      <c r="C42" s="11"/>
      <c r="D42" s="12"/>
    </row>
    <row r="43" spans="1:4" ht="11.25" customHeight="1" x14ac:dyDescent="0.3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5">
      <c r="A47" s="15"/>
      <c r="B47" s="11"/>
      <c r="C47" s="11"/>
      <c r="D47" s="12"/>
    </row>
    <row r="48" spans="1:4" ht="11.25" customHeight="1" x14ac:dyDescent="0.3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5">
      <c r="A54" s="15"/>
      <c r="B54" s="11"/>
      <c r="C54" s="11"/>
      <c r="D54" s="12"/>
    </row>
    <row r="55" spans="1:4" ht="11.25" customHeight="1" x14ac:dyDescent="0.35">
      <c r="A55" s="13" t="s">
        <v>146</v>
      </c>
      <c r="B55" s="14">
        <f>SUM(B56:B61)</f>
        <v>0</v>
      </c>
      <c r="C55" s="14">
        <f>SUM(C56:C61)</f>
        <v>0</v>
      </c>
      <c r="D55" s="12"/>
    </row>
    <row r="56" spans="1:4" ht="11.25" customHeight="1" x14ac:dyDescent="0.2">
      <c r="A56" s="15" t="s">
        <v>147</v>
      </c>
      <c r="B56" s="16">
        <v>0</v>
      </c>
      <c r="C56" s="16">
        <v>0</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5">
      <c r="A62" s="15"/>
      <c r="B62" s="11"/>
      <c r="C62" s="11"/>
      <c r="D62" s="12"/>
    </row>
    <row r="63" spans="1:4" ht="11.25" customHeight="1" x14ac:dyDescent="0.35">
      <c r="A63" s="13" t="s">
        <v>153</v>
      </c>
      <c r="B63" s="14">
        <f>SUM(B64)</f>
        <v>0</v>
      </c>
      <c r="C63" s="14">
        <f>SUM(C64)</f>
        <v>0</v>
      </c>
      <c r="D63" s="12"/>
    </row>
    <row r="64" spans="1:4" ht="11.25" customHeight="1" x14ac:dyDescent="0.2">
      <c r="A64" s="15" t="s">
        <v>154</v>
      </c>
      <c r="B64" s="16">
        <v>0</v>
      </c>
      <c r="C64" s="16">
        <v>0</v>
      </c>
      <c r="D64" s="17">
        <v>5610</v>
      </c>
    </row>
    <row r="65" spans="1:8" ht="11.25" customHeight="1" x14ac:dyDescent="0.35">
      <c r="A65" s="18"/>
      <c r="B65" s="11"/>
      <c r="C65" s="11"/>
      <c r="D65" s="12"/>
    </row>
    <row r="66" spans="1:8" ht="11.25" customHeight="1" x14ac:dyDescent="0.35">
      <c r="A66" s="10" t="s">
        <v>155</v>
      </c>
      <c r="B66" s="14">
        <f>B63+B55+B48+B43+B32+B27</f>
        <v>0</v>
      </c>
      <c r="C66" s="19">
        <f>C63+C55+C48+C43+C32+C27</f>
        <v>0</v>
      </c>
      <c r="D66" s="12"/>
      <c r="E66" s="12"/>
    </row>
    <row r="67" spans="1:8" ht="11.25" customHeight="1" x14ac:dyDescent="0.35">
      <c r="A67" s="20"/>
      <c r="B67" s="11"/>
      <c r="C67" s="11"/>
      <c r="D67" s="12"/>
      <c r="E67" s="12"/>
    </row>
    <row r="68" spans="1:8" s="12" customFormat="1" ht="10.5" x14ac:dyDescent="0.35">
      <c r="A68" s="10" t="s">
        <v>156</v>
      </c>
      <c r="B68" s="14">
        <f>B24-B66</f>
        <v>0</v>
      </c>
      <c r="C68" s="14">
        <f>C24-C66</f>
        <v>0</v>
      </c>
      <c r="E68" s="8"/>
    </row>
    <row r="69" spans="1:8" s="12" customFormat="1" ht="10.5" x14ac:dyDescent="0.35">
      <c r="A69" s="18"/>
      <c r="B69" s="11"/>
      <c r="C69" s="11"/>
      <c r="E69" s="8"/>
    </row>
    <row r="70" spans="1:8" s="22" customFormat="1" ht="10.5" x14ac:dyDescent="0.2">
      <c r="A70" s="21"/>
      <c r="B70" s="8"/>
      <c r="C70" s="8"/>
      <c r="D70" s="12"/>
      <c r="E70" s="8"/>
      <c r="F70" s="8"/>
      <c r="G70" s="8"/>
      <c r="H70" s="8"/>
    </row>
    <row r="71" spans="1:8" ht="12.5" x14ac:dyDescent="0.3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activeCell="E26" sqref="E26"/>
    </sheetView>
  </sheetViews>
  <sheetFormatPr baseColWidth="10" defaultColWidth="9.36328125" defaultRowHeight="10" x14ac:dyDescent="0.35"/>
  <cols>
    <col min="1" max="1" width="48.08984375" style="41" customWidth="1"/>
    <col min="2" max="2" width="12.36328125" style="41" customWidth="1"/>
    <col min="3" max="3" width="12.36328125" style="42" customWidth="1"/>
    <col min="4" max="4" width="48.08984375" style="42" customWidth="1"/>
    <col min="5" max="6" width="12.36328125" style="42" customWidth="1"/>
    <col min="7" max="16384" width="9.36328125" style="24"/>
  </cols>
  <sheetData>
    <row r="1" spans="1:6" ht="45" customHeight="1" x14ac:dyDescent="0.35">
      <c r="A1" s="506" t="s">
        <v>685</v>
      </c>
      <c r="B1" s="507"/>
      <c r="C1" s="507"/>
      <c r="D1" s="507"/>
      <c r="E1" s="507"/>
      <c r="F1" s="508"/>
    </row>
    <row r="2" spans="1:6" ht="10.5" x14ac:dyDescent="0.35">
      <c r="A2" s="25" t="s">
        <v>100</v>
      </c>
      <c r="B2" s="25" t="s">
        <v>684</v>
      </c>
      <c r="C2" s="25" t="s">
        <v>101</v>
      </c>
      <c r="D2" s="25" t="s">
        <v>100</v>
      </c>
      <c r="E2" s="25" t="s">
        <v>684</v>
      </c>
      <c r="F2" s="25" t="s">
        <v>101</v>
      </c>
    </row>
    <row r="3" spans="1:6" s="27" customFormat="1" ht="10.5" x14ac:dyDescent="0.35">
      <c r="A3" s="10" t="s">
        <v>158</v>
      </c>
      <c r="B3" s="26"/>
      <c r="C3" s="26"/>
      <c r="D3" s="10" t="s">
        <v>159</v>
      </c>
      <c r="E3" s="26"/>
      <c r="F3" s="26"/>
    </row>
    <row r="4" spans="1:6" ht="10.5" x14ac:dyDescent="0.35">
      <c r="A4" s="13" t="s">
        <v>160</v>
      </c>
      <c r="B4" s="26"/>
      <c r="C4" s="26"/>
      <c r="D4" s="13" t="s">
        <v>161</v>
      </c>
      <c r="E4" s="26"/>
      <c r="F4" s="26"/>
    </row>
    <row r="5" spans="1:6" x14ac:dyDescent="0.35">
      <c r="A5" s="15" t="s">
        <v>162</v>
      </c>
      <c r="B5" s="28">
        <v>0</v>
      </c>
      <c r="C5" s="28">
        <v>0</v>
      </c>
      <c r="D5" s="15" t="s">
        <v>163</v>
      </c>
      <c r="E5" s="28">
        <v>0</v>
      </c>
      <c r="F5" s="29">
        <v>0</v>
      </c>
    </row>
    <row r="6" spans="1:6" x14ac:dyDescent="0.35">
      <c r="A6" s="15" t="s">
        <v>164</v>
      </c>
      <c r="B6" s="28">
        <v>0</v>
      </c>
      <c r="C6" s="28">
        <v>0</v>
      </c>
      <c r="D6" s="15" t="s">
        <v>165</v>
      </c>
      <c r="E6" s="28">
        <v>0</v>
      </c>
      <c r="F6" s="29">
        <v>0</v>
      </c>
    </row>
    <row r="7" spans="1:6" x14ac:dyDescent="0.35">
      <c r="A7" s="15" t="s">
        <v>166</v>
      </c>
      <c r="B7" s="28">
        <v>0</v>
      </c>
      <c r="C7" s="28">
        <v>0</v>
      </c>
      <c r="D7" s="15" t="s">
        <v>167</v>
      </c>
      <c r="E7" s="28">
        <v>0</v>
      </c>
      <c r="F7" s="29">
        <v>0</v>
      </c>
    </row>
    <row r="8" spans="1:6" x14ac:dyDescent="0.35">
      <c r="A8" s="15" t="s">
        <v>168</v>
      </c>
      <c r="B8" s="28">
        <v>0</v>
      </c>
      <c r="C8" s="28">
        <v>0</v>
      </c>
      <c r="D8" s="15" t="s">
        <v>169</v>
      </c>
      <c r="E8" s="28">
        <v>0</v>
      </c>
      <c r="F8" s="29">
        <v>0</v>
      </c>
    </row>
    <row r="9" spans="1:6" x14ac:dyDescent="0.35">
      <c r="A9" s="15" t="s">
        <v>170</v>
      </c>
      <c r="B9" s="28">
        <v>0</v>
      </c>
      <c r="C9" s="28">
        <v>0</v>
      </c>
      <c r="D9" s="15" t="s">
        <v>171</v>
      </c>
      <c r="E9" s="28">
        <v>0</v>
      </c>
      <c r="F9" s="29">
        <v>0</v>
      </c>
    </row>
    <row r="10" spans="1:6" ht="20" x14ac:dyDescent="0.35">
      <c r="A10" s="15" t="s">
        <v>172</v>
      </c>
      <c r="B10" s="28">
        <v>0</v>
      </c>
      <c r="C10" s="28">
        <v>0</v>
      </c>
      <c r="D10" s="15" t="s">
        <v>173</v>
      </c>
      <c r="E10" s="28">
        <v>0</v>
      </c>
      <c r="F10" s="29">
        <v>0</v>
      </c>
    </row>
    <row r="11" spans="1:6" x14ac:dyDescent="0.35">
      <c r="A11" s="15" t="s">
        <v>174</v>
      </c>
      <c r="B11" s="28">
        <v>0</v>
      </c>
      <c r="C11" s="28">
        <v>0</v>
      </c>
      <c r="D11" s="15" t="s">
        <v>175</v>
      </c>
      <c r="E11" s="28">
        <v>0</v>
      </c>
      <c r="F11" s="29">
        <v>0</v>
      </c>
    </row>
    <row r="12" spans="1:6" x14ac:dyDescent="0.35">
      <c r="A12" s="18"/>
      <c r="B12" s="26"/>
      <c r="C12" s="26"/>
      <c r="D12" s="15" t="s">
        <v>176</v>
      </c>
      <c r="E12" s="28">
        <v>0</v>
      </c>
      <c r="F12" s="29">
        <v>0</v>
      </c>
    </row>
    <row r="13" spans="1:6" ht="10.5" x14ac:dyDescent="0.35">
      <c r="A13" s="13" t="s">
        <v>177</v>
      </c>
      <c r="B13" s="30">
        <f>SUM(B5:B11)</f>
        <v>0</v>
      </c>
      <c r="C13" s="30">
        <f>SUM(C5:C11)</f>
        <v>0</v>
      </c>
      <c r="D13" s="18"/>
      <c r="E13" s="31"/>
      <c r="F13" s="32"/>
    </row>
    <row r="14" spans="1:6" ht="10.5" x14ac:dyDescent="0.35">
      <c r="A14" s="20"/>
      <c r="B14" s="26"/>
      <c r="C14" s="26"/>
      <c r="D14" s="13" t="s">
        <v>178</v>
      </c>
      <c r="E14" s="14">
        <f>SUM(E5:E12)</f>
        <v>0</v>
      </c>
      <c r="F14" s="19">
        <f>SUM(F5:F12)</f>
        <v>0</v>
      </c>
    </row>
    <row r="15" spans="1:6" ht="10.5" x14ac:dyDescent="0.35">
      <c r="A15" s="13" t="s">
        <v>179</v>
      </c>
      <c r="B15" s="26"/>
      <c r="C15" s="26"/>
      <c r="D15" s="20"/>
      <c r="E15" s="26"/>
      <c r="F15" s="32"/>
    </row>
    <row r="16" spans="1:6" ht="10.5" x14ac:dyDescent="0.35">
      <c r="A16" s="15" t="s">
        <v>180</v>
      </c>
      <c r="B16" s="28">
        <v>0</v>
      </c>
      <c r="C16" s="28">
        <v>0</v>
      </c>
      <c r="D16" s="13" t="s">
        <v>181</v>
      </c>
      <c r="E16" s="26"/>
      <c r="F16" s="26"/>
    </row>
    <row r="17" spans="1:6" x14ac:dyDescent="0.35">
      <c r="A17" s="15" t="s">
        <v>182</v>
      </c>
      <c r="B17" s="28">
        <v>0</v>
      </c>
      <c r="C17" s="28">
        <v>0</v>
      </c>
      <c r="D17" s="15" t="s">
        <v>183</v>
      </c>
      <c r="E17" s="28">
        <v>0</v>
      </c>
      <c r="F17" s="29">
        <v>0</v>
      </c>
    </row>
    <row r="18" spans="1:6" x14ac:dyDescent="0.35">
      <c r="A18" s="15" t="s">
        <v>184</v>
      </c>
      <c r="B18" s="28">
        <v>0</v>
      </c>
      <c r="C18" s="28">
        <v>0</v>
      </c>
      <c r="D18" s="15" t="s">
        <v>185</v>
      </c>
      <c r="E18" s="28">
        <v>0</v>
      </c>
      <c r="F18" s="29">
        <v>0</v>
      </c>
    </row>
    <row r="19" spans="1:6" x14ac:dyDescent="0.35">
      <c r="A19" s="15" t="s">
        <v>186</v>
      </c>
      <c r="B19" s="28">
        <v>0</v>
      </c>
      <c r="C19" s="28">
        <v>0</v>
      </c>
      <c r="D19" s="15" t="s">
        <v>187</v>
      </c>
      <c r="E19" s="28">
        <v>0</v>
      </c>
      <c r="F19" s="29">
        <v>0</v>
      </c>
    </row>
    <row r="20" spans="1:6" x14ac:dyDescent="0.35">
      <c r="A20" s="15" t="s">
        <v>188</v>
      </c>
      <c r="B20" s="28">
        <v>0</v>
      </c>
      <c r="C20" s="28">
        <v>0</v>
      </c>
      <c r="D20" s="15" t="s">
        <v>189</v>
      </c>
      <c r="E20" s="28">
        <v>0</v>
      </c>
      <c r="F20" s="29">
        <v>0</v>
      </c>
    </row>
    <row r="21" spans="1:6" ht="20" x14ac:dyDescent="0.35">
      <c r="A21" s="15" t="s">
        <v>190</v>
      </c>
      <c r="B21" s="28">
        <v>0</v>
      </c>
      <c r="C21" s="28">
        <v>0</v>
      </c>
      <c r="D21" s="15" t="s">
        <v>191</v>
      </c>
      <c r="E21" s="28">
        <v>0</v>
      </c>
      <c r="F21" s="29">
        <v>0</v>
      </c>
    </row>
    <row r="22" spans="1:6" x14ac:dyDescent="0.35">
      <c r="A22" s="15" t="s">
        <v>192</v>
      </c>
      <c r="B22" s="28">
        <v>0</v>
      </c>
      <c r="C22" s="28">
        <v>0</v>
      </c>
      <c r="D22" s="15" t="s">
        <v>193</v>
      </c>
      <c r="E22" s="28">
        <v>0</v>
      </c>
      <c r="F22" s="29">
        <v>0</v>
      </c>
    </row>
    <row r="23" spans="1:6" x14ac:dyDescent="0.35">
      <c r="A23" s="15" t="s">
        <v>194</v>
      </c>
      <c r="B23" s="28">
        <v>0</v>
      </c>
      <c r="C23" s="28">
        <v>0</v>
      </c>
      <c r="D23" s="18"/>
      <c r="E23" s="26"/>
      <c r="F23" s="32"/>
    </row>
    <row r="24" spans="1:6" ht="10.5" x14ac:dyDescent="0.35">
      <c r="A24" s="15" t="s">
        <v>195</v>
      </c>
      <c r="B24" s="28">
        <v>0</v>
      </c>
      <c r="C24" s="28">
        <v>0</v>
      </c>
      <c r="D24" s="13" t="s">
        <v>196</v>
      </c>
      <c r="E24" s="30">
        <f>SUM(E17:E22)</f>
        <v>0</v>
      </c>
      <c r="F24" s="19">
        <f>SUM(F17:F22)</f>
        <v>0</v>
      </c>
    </row>
    <row r="25" spans="1:6" s="27" customFormat="1" ht="10.5" x14ac:dyDescent="0.35">
      <c r="A25" s="18"/>
      <c r="B25" s="26"/>
      <c r="C25" s="26"/>
      <c r="D25" s="18"/>
      <c r="E25" s="26"/>
      <c r="F25" s="32"/>
    </row>
    <row r="26" spans="1:6" ht="10.5" x14ac:dyDescent="0.35">
      <c r="A26" s="13" t="s">
        <v>197</v>
      </c>
      <c r="B26" s="30">
        <f>SUM(B16:B24)</f>
        <v>0</v>
      </c>
      <c r="C26" s="30">
        <f>SUM(C16:C24)</f>
        <v>0</v>
      </c>
      <c r="D26" s="33" t="s">
        <v>198</v>
      </c>
      <c r="E26" s="30">
        <f>SUM(E24+E14)</f>
        <v>0</v>
      </c>
      <c r="F26" s="19">
        <f>SUM(F14+F24)</f>
        <v>0</v>
      </c>
    </row>
    <row r="27" spans="1:6" ht="10.5" x14ac:dyDescent="0.35">
      <c r="A27" s="20"/>
      <c r="B27" s="26"/>
      <c r="C27" s="26"/>
      <c r="D27" s="20"/>
      <c r="E27" s="26"/>
      <c r="F27" s="32"/>
    </row>
    <row r="28" spans="1:6" ht="10.5" x14ac:dyDescent="0.35">
      <c r="A28" s="13" t="s">
        <v>199</v>
      </c>
      <c r="B28" s="30">
        <f>B13+B26</f>
        <v>0</v>
      </c>
      <c r="C28" s="30">
        <f>C13+C26</f>
        <v>0</v>
      </c>
      <c r="D28" s="10" t="s">
        <v>200</v>
      </c>
      <c r="E28" s="26"/>
      <c r="F28" s="26"/>
    </row>
    <row r="29" spans="1:6" ht="10.5" x14ac:dyDescent="0.35">
      <c r="A29" s="34"/>
      <c r="B29" s="35"/>
      <c r="C29" s="36"/>
      <c r="D29" s="20"/>
      <c r="E29" s="26"/>
      <c r="F29" s="26"/>
    </row>
    <row r="30" spans="1:6" ht="10.5" x14ac:dyDescent="0.35">
      <c r="A30" s="37"/>
      <c r="B30" s="35"/>
      <c r="C30" s="36"/>
      <c r="D30" s="13" t="s">
        <v>201</v>
      </c>
      <c r="E30" s="30">
        <f>SUM(E31:E33)</f>
        <v>0</v>
      </c>
      <c r="F30" s="19">
        <f>SUM(F31:F33)</f>
        <v>0</v>
      </c>
    </row>
    <row r="31" spans="1:6" x14ac:dyDescent="0.35">
      <c r="A31" s="37"/>
      <c r="B31" s="35"/>
      <c r="C31" s="36"/>
      <c r="D31" s="15" t="s">
        <v>138</v>
      </c>
      <c r="E31" s="28">
        <v>0</v>
      </c>
      <c r="F31" s="29">
        <v>0</v>
      </c>
    </row>
    <row r="32" spans="1:6" x14ac:dyDescent="0.35">
      <c r="A32" s="37"/>
      <c r="B32" s="35"/>
      <c r="C32" s="36"/>
      <c r="D32" s="15" t="s">
        <v>202</v>
      </c>
      <c r="E32" s="28">
        <v>0</v>
      </c>
      <c r="F32" s="29">
        <v>0</v>
      </c>
    </row>
    <row r="33" spans="1:6" x14ac:dyDescent="0.35">
      <c r="A33" s="37"/>
      <c r="B33" s="35"/>
      <c r="C33" s="36"/>
      <c r="D33" s="15" t="s">
        <v>203</v>
      </c>
      <c r="E33" s="28">
        <v>0</v>
      </c>
      <c r="F33" s="29">
        <v>0</v>
      </c>
    </row>
    <row r="34" spans="1:6" x14ac:dyDescent="0.35">
      <c r="A34" s="37"/>
      <c r="B34" s="35"/>
      <c r="C34" s="36"/>
      <c r="D34" s="18"/>
      <c r="E34" s="26"/>
      <c r="F34" s="32"/>
    </row>
    <row r="35" spans="1:6" ht="10.5" x14ac:dyDescent="0.35">
      <c r="A35" s="37"/>
      <c r="B35" s="35"/>
      <c r="C35" s="36"/>
      <c r="D35" s="13" t="s">
        <v>204</v>
      </c>
      <c r="E35" s="30">
        <f>SUM(E36:E40)</f>
        <v>0</v>
      </c>
      <c r="F35" s="19">
        <f>SUM(F36:F40)</f>
        <v>0</v>
      </c>
    </row>
    <row r="36" spans="1:6" x14ac:dyDescent="0.35">
      <c r="A36" s="37"/>
      <c r="B36" s="35"/>
      <c r="C36" s="36"/>
      <c r="D36" s="15" t="s">
        <v>205</v>
      </c>
      <c r="E36" s="28">
        <v>0</v>
      </c>
      <c r="F36" s="29">
        <v>0</v>
      </c>
    </row>
    <row r="37" spans="1:6" x14ac:dyDescent="0.35">
      <c r="A37" s="37"/>
      <c r="B37" s="35"/>
      <c r="C37" s="36"/>
      <c r="D37" s="15" t="s">
        <v>206</v>
      </c>
      <c r="E37" s="28">
        <v>0</v>
      </c>
      <c r="F37" s="29">
        <v>0</v>
      </c>
    </row>
    <row r="38" spans="1:6" x14ac:dyDescent="0.35">
      <c r="A38" s="37"/>
      <c r="B38" s="35"/>
      <c r="C38" s="36"/>
      <c r="D38" s="15" t="s">
        <v>207</v>
      </c>
      <c r="E38" s="28">
        <v>0</v>
      </c>
      <c r="F38" s="29">
        <v>0</v>
      </c>
    </row>
    <row r="39" spans="1:6" x14ac:dyDescent="0.35">
      <c r="A39" s="37"/>
      <c r="B39" s="35"/>
      <c r="C39" s="36"/>
      <c r="D39" s="15" t="s">
        <v>208</v>
      </c>
      <c r="E39" s="28">
        <v>0</v>
      </c>
      <c r="F39" s="29">
        <v>0</v>
      </c>
    </row>
    <row r="40" spans="1:6" x14ac:dyDescent="0.35">
      <c r="A40" s="37"/>
      <c r="B40" s="35"/>
      <c r="C40" s="36"/>
      <c r="D40" s="15" t="s">
        <v>209</v>
      </c>
      <c r="E40" s="28">
        <v>0</v>
      </c>
      <c r="F40" s="29">
        <v>0</v>
      </c>
    </row>
    <row r="41" spans="1:6" x14ac:dyDescent="0.35">
      <c r="A41" s="37"/>
      <c r="B41" s="35"/>
      <c r="C41" s="36"/>
      <c r="D41" s="18"/>
      <c r="E41" s="26"/>
      <c r="F41" s="32"/>
    </row>
    <row r="42" spans="1:6" ht="21" x14ac:dyDescent="0.35">
      <c r="A42" s="37"/>
      <c r="B42" s="38"/>
      <c r="C42" s="36"/>
      <c r="D42" s="13" t="s">
        <v>210</v>
      </c>
      <c r="E42" s="30">
        <f>SUM(E43:E44)</f>
        <v>0</v>
      </c>
      <c r="F42" s="19">
        <f>SUM(F43:F44)</f>
        <v>0</v>
      </c>
    </row>
    <row r="43" spans="1:6" x14ac:dyDescent="0.35">
      <c r="A43" s="34"/>
      <c r="B43" s="35"/>
      <c r="C43" s="36"/>
      <c r="D43" s="15" t="s">
        <v>211</v>
      </c>
      <c r="E43" s="28">
        <v>0</v>
      </c>
      <c r="F43" s="29">
        <v>0</v>
      </c>
    </row>
    <row r="44" spans="1:6" x14ac:dyDescent="0.35">
      <c r="A44" s="34"/>
      <c r="B44" s="35"/>
      <c r="C44" s="36"/>
      <c r="D44" s="15" t="s">
        <v>212</v>
      </c>
      <c r="E44" s="28">
        <v>0</v>
      </c>
      <c r="F44" s="29">
        <v>0</v>
      </c>
    </row>
    <row r="45" spans="1:6" x14ac:dyDescent="0.35">
      <c r="A45" s="34"/>
      <c r="B45" s="35"/>
      <c r="C45" s="36"/>
      <c r="D45" s="18"/>
      <c r="E45" s="26"/>
      <c r="F45" s="32"/>
    </row>
    <row r="46" spans="1:6" ht="10.5" x14ac:dyDescent="0.35">
      <c r="A46" s="34"/>
      <c r="B46" s="35"/>
      <c r="C46" s="36"/>
      <c r="D46" s="13" t="s">
        <v>213</v>
      </c>
      <c r="E46" s="30">
        <f>SUM(E42+E35+E30)</f>
        <v>0</v>
      </c>
      <c r="F46" s="19">
        <f>SUM(F42+F35+F30)</f>
        <v>0</v>
      </c>
    </row>
    <row r="47" spans="1:6" ht="10.5" x14ac:dyDescent="0.35">
      <c r="A47" s="34"/>
      <c r="B47" s="35"/>
      <c r="C47" s="36"/>
      <c r="D47" s="20"/>
      <c r="E47" s="26"/>
      <c r="F47" s="32"/>
    </row>
    <row r="48" spans="1:6" ht="10.5" x14ac:dyDescent="0.35">
      <c r="A48" s="34"/>
      <c r="B48" s="35"/>
      <c r="C48" s="36"/>
      <c r="D48" s="13" t="s">
        <v>214</v>
      </c>
      <c r="E48" s="30">
        <f>E46+E26</f>
        <v>0</v>
      </c>
      <c r="F48" s="30">
        <f>F46+F26</f>
        <v>0</v>
      </c>
    </row>
    <row r="49" spans="1:6" x14ac:dyDescent="0.35">
      <c r="A49" s="34"/>
      <c r="B49" s="35"/>
      <c r="C49" s="35"/>
      <c r="D49" s="39"/>
      <c r="E49" s="36"/>
      <c r="F49" s="36"/>
    </row>
    <row r="51" spans="1:6" ht="12.5" x14ac:dyDescent="0.3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XFD1048576"/>
    </sheetView>
  </sheetViews>
  <sheetFormatPr baseColWidth="10" defaultColWidth="9.36328125" defaultRowHeight="10" x14ac:dyDescent="0.35"/>
  <cols>
    <col min="1" max="1" width="45" style="41" customWidth="1"/>
    <col min="2" max="5" width="16.1796875" style="42" customWidth="1"/>
    <col min="6" max="6" width="14.1796875" style="42" customWidth="1"/>
    <col min="7" max="16384" width="9.36328125" style="24"/>
  </cols>
  <sheetData>
    <row r="1" spans="1:6" ht="45" customHeight="1" x14ac:dyDescent="0.35">
      <c r="A1" s="503" t="s">
        <v>686</v>
      </c>
      <c r="B1" s="504"/>
      <c r="C1" s="504"/>
      <c r="D1" s="504"/>
      <c r="E1" s="504"/>
      <c r="F1" s="505"/>
    </row>
    <row r="2" spans="1:6" s="41" customFormat="1" ht="60.75" customHeight="1" x14ac:dyDescent="0.35">
      <c r="A2" s="43" t="s">
        <v>100</v>
      </c>
      <c r="B2" s="44" t="s">
        <v>215</v>
      </c>
      <c r="C2" s="44" t="s">
        <v>216</v>
      </c>
      <c r="D2" s="44" t="s">
        <v>217</v>
      </c>
      <c r="E2" s="44" t="s">
        <v>218</v>
      </c>
      <c r="F2" s="44" t="s">
        <v>219</v>
      </c>
    </row>
    <row r="3" spans="1:6" s="41" customFormat="1" ht="11.25" customHeight="1" x14ac:dyDescent="0.35">
      <c r="A3" s="45"/>
      <c r="B3" s="46"/>
      <c r="C3" s="46"/>
      <c r="D3" s="46"/>
      <c r="E3" s="46"/>
      <c r="F3" s="46"/>
    </row>
    <row r="4" spans="1:6" ht="11.25" customHeight="1" x14ac:dyDescent="0.25">
      <c r="A4" s="47" t="s">
        <v>281</v>
      </c>
      <c r="B4" s="48">
        <f>SUM(B5:B7)</f>
        <v>0</v>
      </c>
      <c r="C4" s="46"/>
      <c r="D4" s="46"/>
      <c r="E4" s="46"/>
      <c r="F4" s="48">
        <f>SUM(B4:E4)</f>
        <v>0</v>
      </c>
    </row>
    <row r="5" spans="1:6" ht="11.25" customHeight="1" x14ac:dyDescent="0.25">
      <c r="A5" s="49" t="s">
        <v>138</v>
      </c>
      <c r="B5" s="50">
        <v>0</v>
      </c>
      <c r="C5" s="46"/>
      <c r="D5" s="46"/>
      <c r="E5" s="46"/>
      <c r="F5" s="48">
        <f>SUM(B5:E5)</f>
        <v>0</v>
      </c>
    </row>
    <row r="6" spans="1:6" ht="11.25" customHeight="1" x14ac:dyDescent="0.25">
      <c r="A6" s="49" t="s">
        <v>202</v>
      </c>
      <c r="B6" s="50">
        <v>0</v>
      </c>
      <c r="C6" s="46"/>
      <c r="D6" s="46"/>
      <c r="E6" s="46"/>
      <c r="F6" s="48">
        <f>SUM(B6:E6)</f>
        <v>0</v>
      </c>
    </row>
    <row r="7" spans="1:6" ht="11.25" customHeight="1" x14ac:dyDescent="0.25">
      <c r="A7" s="49" t="s">
        <v>203</v>
      </c>
      <c r="B7" s="50">
        <v>0</v>
      </c>
      <c r="C7" s="46"/>
      <c r="D7" s="46"/>
      <c r="E7" s="46"/>
      <c r="F7" s="48">
        <f>SUM(B7:E7)</f>
        <v>0</v>
      </c>
    </row>
    <row r="8" spans="1:6" ht="11.25" customHeight="1" x14ac:dyDescent="0.35">
      <c r="A8" s="51"/>
      <c r="B8" s="46"/>
      <c r="C8" s="46"/>
      <c r="D8" s="46"/>
      <c r="E8" s="46"/>
      <c r="F8" s="46"/>
    </row>
    <row r="9" spans="1:6" ht="11.25" customHeight="1" x14ac:dyDescent="0.25">
      <c r="A9" s="47" t="s">
        <v>687</v>
      </c>
      <c r="B9" s="46"/>
      <c r="C9" s="48">
        <f>SUM(C10:C14)</f>
        <v>0</v>
      </c>
      <c r="D9" s="48">
        <f>D10</f>
        <v>0</v>
      </c>
      <c r="E9" s="46"/>
      <c r="F9" s="48">
        <f t="shared" ref="F9:F14" si="0">SUM(B9:E9)</f>
        <v>0</v>
      </c>
    </row>
    <row r="10" spans="1:6" ht="11.25" customHeight="1" x14ac:dyDescent="0.25">
      <c r="A10" s="49" t="s">
        <v>156</v>
      </c>
      <c r="B10" s="46"/>
      <c r="C10" s="46"/>
      <c r="D10" s="50">
        <v>0</v>
      </c>
      <c r="E10" s="46"/>
      <c r="F10" s="48">
        <f t="shared" si="0"/>
        <v>0</v>
      </c>
    </row>
    <row r="11" spans="1:6" ht="11.25" customHeight="1" x14ac:dyDescent="0.25">
      <c r="A11" s="49" t="s">
        <v>206</v>
      </c>
      <c r="B11" s="46"/>
      <c r="C11" s="50">
        <v>0</v>
      </c>
      <c r="D11" s="46"/>
      <c r="E11" s="46"/>
      <c r="F11" s="48">
        <f t="shared" si="0"/>
        <v>0</v>
      </c>
    </row>
    <row r="12" spans="1:6" ht="11.25" customHeight="1" x14ac:dyDescent="0.25">
      <c r="A12" s="49" t="s">
        <v>207</v>
      </c>
      <c r="B12" s="46"/>
      <c r="C12" s="50">
        <v>0</v>
      </c>
      <c r="D12" s="46"/>
      <c r="E12" s="46"/>
      <c r="F12" s="48">
        <f t="shared" si="0"/>
        <v>0</v>
      </c>
    </row>
    <row r="13" spans="1:6" ht="11.25" customHeight="1" x14ac:dyDescent="0.25">
      <c r="A13" s="49" t="s">
        <v>208</v>
      </c>
      <c r="B13" s="46"/>
      <c r="C13" s="50">
        <v>0</v>
      </c>
      <c r="D13" s="46"/>
      <c r="E13" s="46"/>
      <c r="F13" s="48">
        <f t="shared" si="0"/>
        <v>0</v>
      </c>
    </row>
    <row r="14" spans="1:6" ht="11.25" customHeight="1" x14ac:dyDescent="0.25">
      <c r="A14" s="49" t="s">
        <v>209</v>
      </c>
      <c r="B14" s="46"/>
      <c r="C14" s="50">
        <v>0</v>
      </c>
      <c r="D14" s="46"/>
      <c r="E14" s="46"/>
      <c r="F14" s="48">
        <f t="shared" si="0"/>
        <v>0</v>
      </c>
    </row>
    <row r="15" spans="1:6" ht="11.25" customHeight="1" x14ac:dyDescent="0.35">
      <c r="A15" s="51"/>
      <c r="B15" s="46"/>
      <c r="C15" s="46"/>
      <c r="D15" s="46"/>
      <c r="E15" s="46"/>
      <c r="F15" s="46"/>
    </row>
    <row r="16" spans="1:6" ht="21" x14ac:dyDescent="0.25">
      <c r="A16" s="47" t="s">
        <v>283</v>
      </c>
      <c r="B16" s="46"/>
      <c r="C16" s="46"/>
      <c r="D16" s="46"/>
      <c r="E16" s="48">
        <f>SUM(E17:E18)</f>
        <v>0</v>
      </c>
      <c r="F16" s="48">
        <f>SUM(B16:E16)</f>
        <v>0</v>
      </c>
    </row>
    <row r="17" spans="1:6" ht="11.25" customHeight="1" x14ac:dyDescent="0.25">
      <c r="A17" s="49" t="s">
        <v>211</v>
      </c>
      <c r="B17" s="46"/>
      <c r="C17" s="46"/>
      <c r="D17" s="46"/>
      <c r="E17" s="50">
        <v>0</v>
      </c>
      <c r="F17" s="48">
        <f>SUM(B17:E17)</f>
        <v>0</v>
      </c>
    </row>
    <row r="18" spans="1:6" ht="11.25" customHeight="1" x14ac:dyDescent="0.25">
      <c r="A18" s="49" t="s">
        <v>212</v>
      </c>
      <c r="B18" s="46"/>
      <c r="C18" s="46"/>
      <c r="D18" s="46"/>
      <c r="E18" s="50">
        <v>0</v>
      </c>
      <c r="F18" s="48">
        <f>SUM(B18:E18)</f>
        <v>0</v>
      </c>
    </row>
    <row r="19" spans="1:6" ht="11.25" customHeight="1" x14ac:dyDescent="0.35">
      <c r="A19" s="51"/>
      <c r="B19" s="46"/>
      <c r="C19" s="46"/>
      <c r="D19" s="46"/>
      <c r="E19" s="46"/>
      <c r="F19" s="46"/>
    </row>
    <row r="20" spans="1:6" ht="11.25" customHeight="1" x14ac:dyDescent="0.25">
      <c r="A20" s="47" t="s">
        <v>688</v>
      </c>
      <c r="B20" s="48">
        <f>B4</f>
        <v>0</v>
      </c>
      <c r="C20" s="48">
        <f>C9</f>
        <v>0</v>
      </c>
      <c r="D20" s="48">
        <f>D9</f>
        <v>0</v>
      </c>
      <c r="E20" s="48">
        <f>E16</f>
        <v>0</v>
      </c>
      <c r="F20" s="48">
        <f>SUM(B20:E20)</f>
        <v>0</v>
      </c>
    </row>
    <row r="21" spans="1:6" ht="11.25" customHeight="1" x14ac:dyDescent="0.35">
      <c r="A21" s="52"/>
      <c r="B21" s="46"/>
      <c r="C21" s="46"/>
      <c r="D21" s="46"/>
      <c r="E21" s="46"/>
      <c r="F21" s="46"/>
    </row>
    <row r="22" spans="1:6" ht="11.25" customHeight="1" x14ac:dyDescent="0.25">
      <c r="A22" s="47" t="s">
        <v>689</v>
      </c>
      <c r="B22" s="48">
        <f>SUM(B23:B25)</f>
        <v>0</v>
      </c>
      <c r="C22" s="46"/>
      <c r="D22" s="46"/>
      <c r="E22" s="46"/>
      <c r="F22" s="48">
        <f>SUM(B22:E22)</f>
        <v>0</v>
      </c>
    </row>
    <row r="23" spans="1:6" ht="11.25" customHeight="1" x14ac:dyDescent="0.25">
      <c r="A23" s="49" t="s">
        <v>138</v>
      </c>
      <c r="B23" s="50">
        <v>0</v>
      </c>
      <c r="C23" s="46"/>
      <c r="D23" s="46"/>
      <c r="E23" s="46"/>
      <c r="F23" s="48">
        <f>SUM(B23:E23)</f>
        <v>0</v>
      </c>
    </row>
    <row r="24" spans="1:6" ht="11.25" customHeight="1" x14ac:dyDescent="0.25">
      <c r="A24" s="49" t="s">
        <v>202</v>
      </c>
      <c r="B24" s="50">
        <v>0</v>
      </c>
      <c r="C24" s="46"/>
      <c r="D24" s="46"/>
      <c r="E24" s="46"/>
      <c r="F24" s="48">
        <f>SUM(B24:E24)</f>
        <v>0</v>
      </c>
    </row>
    <row r="25" spans="1:6" ht="11.25" customHeight="1" x14ac:dyDescent="0.25">
      <c r="A25" s="49" t="s">
        <v>203</v>
      </c>
      <c r="B25" s="50">
        <v>0</v>
      </c>
      <c r="C25" s="46"/>
      <c r="D25" s="46"/>
      <c r="E25" s="46"/>
      <c r="F25" s="48">
        <f>SUM(B25:E25)</f>
        <v>0</v>
      </c>
    </row>
    <row r="26" spans="1:6" ht="11.25" customHeight="1" x14ac:dyDescent="0.35">
      <c r="A26" s="51"/>
      <c r="B26" s="46"/>
      <c r="C26" s="46"/>
      <c r="D26" s="46"/>
      <c r="E26" s="46"/>
      <c r="F26" s="46"/>
    </row>
    <row r="27" spans="1:6" ht="21" x14ac:dyDescent="0.25">
      <c r="A27" s="47" t="s">
        <v>690</v>
      </c>
      <c r="B27" s="46"/>
      <c r="C27" s="48">
        <f>C29</f>
        <v>0</v>
      </c>
      <c r="D27" s="48">
        <f>SUM(D28:D32)</f>
        <v>0</v>
      </c>
      <c r="E27" s="46"/>
      <c r="F27" s="48">
        <f t="shared" ref="F27:F32" si="1">SUM(B27:E27)</f>
        <v>0</v>
      </c>
    </row>
    <row r="28" spans="1:6" ht="11.25" customHeight="1" x14ac:dyDescent="0.25">
      <c r="A28" s="49" t="s">
        <v>156</v>
      </c>
      <c r="B28" s="46"/>
      <c r="C28" s="46"/>
      <c r="D28" s="50">
        <v>0</v>
      </c>
      <c r="E28" s="46"/>
      <c r="F28" s="48">
        <f t="shared" si="1"/>
        <v>0</v>
      </c>
    </row>
    <row r="29" spans="1:6" ht="11.25" customHeight="1" x14ac:dyDescent="0.25">
      <c r="A29" s="49" t="s">
        <v>206</v>
      </c>
      <c r="B29" s="46"/>
      <c r="C29" s="50">
        <v>0</v>
      </c>
      <c r="D29" s="50">
        <v>0</v>
      </c>
      <c r="E29" s="46"/>
      <c r="F29" s="48">
        <f t="shared" si="1"/>
        <v>0</v>
      </c>
    </row>
    <row r="30" spans="1:6" ht="11.25" customHeight="1" x14ac:dyDescent="0.25">
      <c r="A30" s="49" t="s">
        <v>207</v>
      </c>
      <c r="B30" s="46"/>
      <c r="C30" s="46"/>
      <c r="D30" s="53">
        <v>0</v>
      </c>
      <c r="E30" s="46"/>
      <c r="F30" s="48">
        <f t="shared" si="1"/>
        <v>0</v>
      </c>
    </row>
    <row r="31" spans="1:6" ht="11.25" customHeight="1" x14ac:dyDescent="0.25">
      <c r="A31" s="49" t="s">
        <v>208</v>
      </c>
      <c r="B31" s="46"/>
      <c r="C31" s="46"/>
      <c r="D31" s="53">
        <v>0</v>
      </c>
      <c r="E31" s="46"/>
      <c r="F31" s="48">
        <f t="shared" si="1"/>
        <v>0</v>
      </c>
    </row>
    <row r="32" spans="1:6" ht="11.25" customHeight="1" x14ac:dyDescent="0.25">
      <c r="A32" s="49" t="s">
        <v>209</v>
      </c>
      <c r="B32" s="46"/>
      <c r="C32" s="46"/>
      <c r="D32" s="53">
        <v>0</v>
      </c>
      <c r="E32" s="46"/>
      <c r="F32" s="48">
        <f t="shared" si="1"/>
        <v>0</v>
      </c>
    </row>
    <row r="33" spans="1:6" ht="11.25" customHeight="1" x14ac:dyDescent="0.35">
      <c r="A33" s="51"/>
      <c r="B33" s="46"/>
      <c r="C33" s="46"/>
      <c r="D33" s="46"/>
      <c r="E33" s="46"/>
      <c r="F33" s="46"/>
    </row>
    <row r="34" spans="1:6" ht="21" x14ac:dyDescent="0.25">
      <c r="A34" s="47" t="s">
        <v>691</v>
      </c>
      <c r="B34" s="46"/>
      <c r="C34" s="46"/>
      <c r="D34" s="46"/>
      <c r="E34" s="48">
        <f>SUM(E35:E36)</f>
        <v>0</v>
      </c>
      <c r="F34" s="48">
        <f>SUM(B34:E34)</f>
        <v>0</v>
      </c>
    </row>
    <row r="35" spans="1:6" ht="11.25" customHeight="1" x14ac:dyDescent="0.25">
      <c r="A35" s="49" t="s">
        <v>211</v>
      </c>
      <c r="B35" s="46"/>
      <c r="C35" s="46"/>
      <c r="D35" s="46"/>
      <c r="E35" s="50">
        <v>0</v>
      </c>
      <c r="F35" s="48">
        <f>SUM(B35:E35)</f>
        <v>0</v>
      </c>
    </row>
    <row r="36" spans="1:6" ht="11.25" customHeight="1" x14ac:dyDescent="0.25">
      <c r="A36" s="49" t="s">
        <v>212</v>
      </c>
      <c r="B36" s="46"/>
      <c r="C36" s="46"/>
      <c r="D36" s="46"/>
      <c r="E36" s="50">
        <v>0</v>
      </c>
      <c r="F36" s="48">
        <f>SUM(B36:E36)</f>
        <v>0</v>
      </c>
    </row>
    <row r="37" spans="1:6" ht="11.25" customHeight="1" x14ac:dyDescent="0.35">
      <c r="A37" s="51"/>
      <c r="B37" s="46"/>
      <c r="C37" s="46"/>
      <c r="D37" s="46"/>
      <c r="E37" s="46"/>
      <c r="F37" s="46"/>
    </row>
    <row r="38" spans="1:6" ht="11.25" customHeight="1" x14ac:dyDescent="0.35">
      <c r="A38" s="47" t="s">
        <v>692</v>
      </c>
      <c r="B38" s="54">
        <f>B20+B22</f>
        <v>0</v>
      </c>
      <c r="C38" s="54">
        <f>+C20+C27</f>
        <v>0</v>
      </c>
      <c r="D38" s="54">
        <f>D20+D27</f>
        <v>0</v>
      </c>
      <c r="E38" s="54">
        <f>+E20+E34</f>
        <v>0</v>
      </c>
      <c r="F38" s="54">
        <f>SUM(B38:E38)</f>
        <v>0</v>
      </c>
    </row>
    <row r="39" spans="1:6" x14ac:dyDescent="0.35">
      <c r="A39" s="55"/>
      <c r="B39" s="56"/>
      <c r="C39" s="56"/>
      <c r="D39" s="56"/>
      <c r="E39" s="56"/>
      <c r="F39" s="56"/>
    </row>
    <row r="40" spans="1:6" ht="12.5" x14ac:dyDescent="0.3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XFD1048576"/>
    </sheetView>
  </sheetViews>
  <sheetFormatPr baseColWidth="10" defaultColWidth="9.36328125" defaultRowHeight="10" x14ac:dyDescent="0.35"/>
  <cols>
    <col min="1" max="1" width="66.81640625" style="41" customWidth="1"/>
    <col min="2" max="2" width="24" style="41" customWidth="1"/>
    <col min="3" max="3" width="20.08984375" style="42" customWidth="1"/>
    <col min="4" max="4" width="7.08984375" style="24" customWidth="1"/>
    <col min="5" max="16384" width="9.36328125" style="24"/>
  </cols>
  <sheetData>
    <row r="1" spans="1:3" ht="45" customHeight="1" x14ac:dyDescent="0.35">
      <c r="A1" s="503" t="s">
        <v>693</v>
      </c>
      <c r="B1" s="504"/>
      <c r="C1" s="505"/>
    </row>
    <row r="2" spans="1:3" s="59" customFormat="1" ht="15" customHeight="1" x14ac:dyDescent="0.35">
      <c r="A2" s="57" t="s">
        <v>100</v>
      </c>
      <c r="B2" s="58" t="s">
        <v>220</v>
      </c>
      <c r="C2" s="58" t="s">
        <v>221</v>
      </c>
    </row>
    <row r="3" spans="1:3" s="27" customFormat="1" ht="11.25" customHeight="1" x14ac:dyDescent="0.35">
      <c r="A3" s="60" t="s">
        <v>158</v>
      </c>
      <c r="B3" s="61">
        <f>B4+B13</f>
        <v>0</v>
      </c>
      <c r="C3" s="61">
        <f>C4+C13</f>
        <v>0</v>
      </c>
    </row>
    <row r="4" spans="1:3" ht="11.25" customHeight="1" x14ac:dyDescent="0.35">
      <c r="A4" s="62" t="s">
        <v>160</v>
      </c>
      <c r="B4" s="61">
        <f>SUM(B5:B11)</f>
        <v>0</v>
      </c>
      <c r="C4" s="61">
        <f>SUM(C5:C11)</f>
        <v>0</v>
      </c>
    </row>
    <row r="5" spans="1:3" ht="11.25" customHeight="1" x14ac:dyDescent="0.35">
      <c r="A5" s="63" t="s">
        <v>162</v>
      </c>
      <c r="B5" s="64">
        <v>0</v>
      </c>
      <c r="C5" s="64">
        <v>0</v>
      </c>
    </row>
    <row r="6" spans="1:3" ht="11.25" customHeight="1" x14ac:dyDescent="0.35">
      <c r="A6" s="63" t="s">
        <v>164</v>
      </c>
      <c r="B6" s="64">
        <v>0</v>
      </c>
      <c r="C6" s="64">
        <v>0</v>
      </c>
    </row>
    <row r="7" spans="1:3" ht="11.25" customHeight="1" x14ac:dyDescent="0.35">
      <c r="A7" s="63" t="s">
        <v>166</v>
      </c>
      <c r="B7" s="64">
        <v>0</v>
      </c>
      <c r="C7" s="64">
        <v>0</v>
      </c>
    </row>
    <row r="8" spans="1:3" ht="11.25" customHeight="1" x14ac:dyDescent="0.35">
      <c r="A8" s="63" t="s">
        <v>168</v>
      </c>
      <c r="B8" s="64">
        <v>0</v>
      </c>
      <c r="C8" s="64">
        <v>0</v>
      </c>
    </row>
    <row r="9" spans="1:3" ht="11.25" customHeight="1" x14ac:dyDescent="0.35">
      <c r="A9" s="63" t="s">
        <v>170</v>
      </c>
      <c r="B9" s="64">
        <v>0</v>
      </c>
      <c r="C9" s="64">
        <v>0</v>
      </c>
    </row>
    <row r="10" spans="1:3" ht="11.25" customHeight="1" x14ac:dyDescent="0.35">
      <c r="A10" s="63" t="s">
        <v>172</v>
      </c>
      <c r="B10" s="64">
        <v>0</v>
      </c>
      <c r="C10" s="64">
        <v>0</v>
      </c>
    </row>
    <row r="11" spans="1:3" ht="11.25" customHeight="1" x14ac:dyDescent="0.35">
      <c r="A11" s="63" t="s">
        <v>174</v>
      </c>
      <c r="B11" s="64">
        <v>0</v>
      </c>
      <c r="C11" s="64">
        <v>0</v>
      </c>
    </row>
    <row r="12" spans="1:3" ht="11.25" customHeight="1" x14ac:dyDescent="0.35">
      <c r="A12" s="65"/>
      <c r="B12" s="64"/>
      <c r="C12" s="64"/>
    </row>
    <row r="13" spans="1:3" ht="11.25" customHeight="1" x14ac:dyDescent="0.35">
      <c r="A13" s="62" t="s">
        <v>179</v>
      </c>
      <c r="B13" s="61">
        <f>SUM(B14:B22)</f>
        <v>0</v>
      </c>
      <c r="C13" s="61">
        <f>SUM(C14:C22)</f>
        <v>0</v>
      </c>
    </row>
    <row r="14" spans="1:3" ht="11.25" customHeight="1" x14ac:dyDescent="0.35">
      <c r="A14" s="63" t="s">
        <v>180</v>
      </c>
      <c r="B14" s="64">
        <v>0</v>
      </c>
      <c r="C14" s="64">
        <v>0</v>
      </c>
    </row>
    <row r="15" spans="1:3" ht="11.25" customHeight="1" x14ac:dyDescent="0.35">
      <c r="A15" s="63" t="s">
        <v>182</v>
      </c>
      <c r="B15" s="64">
        <v>0</v>
      </c>
      <c r="C15" s="64">
        <v>0</v>
      </c>
    </row>
    <row r="16" spans="1:3" ht="11.25" customHeight="1" x14ac:dyDescent="0.35">
      <c r="A16" s="63" t="s">
        <v>184</v>
      </c>
      <c r="B16" s="64">
        <v>0</v>
      </c>
      <c r="C16" s="64">
        <v>0</v>
      </c>
    </row>
    <row r="17" spans="1:3" ht="11.25" customHeight="1" x14ac:dyDescent="0.35">
      <c r="A17" s="63" t="s">
        <v>186</v>
      </c>
      <c r="B17" s="64">
        <v>0</v>
      </c>
      <c r="C17" s="64">
        <v>0</v>
      </c>
    </row>
    <row r="18" spans="1:3" ht="11.25" customHeight="1" x14ac:dyDescent="0.35">
      <c r="A18" s="63" t="s">
        <v>188</v>
      </c>
      <c r="B18" s="64">
        <v>0</v>
      </c>
      <c r="C18" s="64">
        <v>0</v>
      </c>
    </row>
    <row r="19" spans="1:3" ht="11.25" customHeight="1" x14ac:dyDescent="0.35">
      <c r="A19" s="63" t="s">
        <v>190</v>
      </c>
      <c r="B19" s="64">
        <v>0</v>
      </c>
      <c r="C19" s="64">
        <v>0</v>
      </c>
    </row>
    <row r="20" spans="1:3" ht="11.25" customHeight="1" x14ac:dyDescent="0.35">
      <c r="A20" s="63" t="s">
        <v>192</v>
      </c>
      <c r="B20" s="64">
        <v>0</v>
      </c>
      <c r="C20" s="64">
        <v>0</v>
      </c>
    </row>
    <row r="21" spans="1:3" ht="11.25" customHeight="1" x14ac:dyDescent="0.35">
      <c r="A21" s="63" t="s">
        <v>194</v>
      </c>
      <c r="B21" s="64">
        <v>0</v>
      </c>
      <c r="C21" s="64">
        <v>0</v>
      </c>
    </row>
    <row r="22" spans="1:3" ht="11.25" customHeight="1" x14ac:dyDescent="0.35">
      <c r="A22" s="63" t="s">
        <v>195</v>
      </c>
      <c r="B22" s="64">
        <v>0</v>
      </c>
      <c r="C22" s="64">
        <v>0</v>
      </c>
    </row>
    <row r="23" spans="1:3" s="27" customFormat="1" ht="11.25" customHeight="1" x14ac:dyDescent="0.35">
      <c r="A23" s="66"/>
      <c r="B23" s="64"/>
      <c r="C23" s="64"/>
    </row>
    <row r="24" spans="1:3" s="27" customFormat="1" ht="11.25" customHeight="1" x14ac:dyDescent="0.35">
      <c r="A24" s="60" t="s">
        <v>159</v>
      </c>
      <c r="B24" s="61">
        <f>B25+B35</f>
        <v>0</v>
      </c>
      <c r="C24" s="61">
        <f>C25+C35</f>
        <v>0</v>
      </c>
    </row>
    <row r="25" spans="1:3" ht="11.25" customHeight="1" x14ac:dyDescent="0.35">
      <c r="A25" s="62" t="s">
        <v>161</v>
      </c>
      <c r="B25" s="61">
        <f>SUM(B26:B33)</f>
        <v>0</v>
      </c>
      <c r="C25" s="61">
        <f>SUM(C26:C33)</f>
        <v>0</v>
      </c>
    </row>
    <row r="26" spans="1:3" ht="11.25" customHeight="1" x14ac:dyDescent="0.35">
      <c r="A26" s="63" t="s">
        <v>163</v>
      </c>
      <c r="B26" s="64">
        <v>0</v>
      </c>
      <c r="C26" s="64">
        <v>0</v>
      </c>
    </row>
    <row r="27" spans="1:3" ht="11.25" customHeight="1" x14ac:dyDescent="0.35">
      <c r="A27" s="63" t="s">
        <v>165</v>
      </c>
      <c r="B27" s="64">
        <v>0</v>
      </c>
      <c r="C27" s="64">
        <v>0</v>
      </c>
    </row>
    <row r="28" spans="1:3" ht="11.25" customHeight="1" x14ac:dyDescent="0.35">
      <c r="A28" s="63" t="s">
        <v>167</v>
      </c>
      <c r="B28" s="64">
        <v>0</v>
      </c>
      <c r="C28" s="64">
        <v>0</v>
      </c>
    </row>
    <row r="29" spans="1:3" ht="11.25" customHeight="1" x14ac:dyDescent="0.35">
      <c r="A29" s="63" t="s">
        <v>169</v>
      </c>
      <c r="B29" s="64">
        <v>0</v>
      </c>
      <c r="C29" s="64">
        <v>0</v>
      </c>
    </row>
    <row r="30" spans="1:3" ht="11.25" customHeight="1" x14ac:dyDescent="0.35">
      <c r="A30" s="63" t="s">
        <v>171</v>
      </c>
      <c r="B30" s="64">
        <v>0</v>
      </c>
      <c r="C30" s="64">
        <v>0</v>
      </c>
    </row>
    <row r="31" spans="1:3" ht="11.25" customHeight="1" x14ac:dyDescent="0.35">
      <c r="A31" s="63" t="s">
        <v>173</v>
      </c>
      <c r="B31" s="64">
        <v>0</v>
      </c>
      <c r="C31" s="64">
        <v>0</v>
      </c>
    </row>
    <row r="32" spans="1:3" ht="11.25" customHeight="1" x14ac:dyDescent="0.35">
      <c r="A32" s="63" t="s">
        <v>175</v>
      </c>
      <c r="B32" s="64">
        <v>0</v>
      </c>
      <c r="C32" s="64">
        <v>0</v>
      </c>
    </row>
    <row r="33" spans="1:3" ht="11.25" customHeight="1" x14ac:dyDescent="0.35">
      <c r="A33" s="63" t="s">
        <v>176</v>
      </c>
      <c r="B33" s="64">
        <v>0</v>
      </c>
      <c r="C33" s="64">
        <v>0</v>
      </c>
    </row>
    <row r="34" spans="1:3" ht="11.25" customHeight="1" x14ac:dyDescent="0.35">
      <c r="A34" s="65"/>
      <c r="B34" s="64"/>
      <c r="C34" s="64"/>
    </row>
    <row r="35" spans="1:3" ht="11.25" customHeight="1" x14ac:dyDescent="0.35">
      <c r="A35" s="62" t="s">
        <v>181</v>
      </c>
      <c r="B35" s="61">
        <f>SUM(B36:B41)</f>
        <v>0</v>
      </c>
      <c r="C35" s="61">
        <f>SUM(C36:C41)</f>
        <v>0</v>
      </c>
    </row>
    <row r="36" spans="1:3" ht="11.25" customHeight="1" x14ac:dyDescent="0.35">
      <c r="A36" s="63" t="s">
        <v>183</v>
      </c>
      <c r="B36" s="64">
        <v>0</v>
      </c>
      <c r="C36" s="64">
        <v>0</v>
      </c>
    </row>
    <row r="37" spans="1:3" ht="11.25" customHeight="1" x14ac:dyDescent="0.35">
      <c r="A37" s="63" t="s">
        <v>185</v>
      </c>
      <c r="B37" s="64">
        <v>0</v>
      </c>
      <c r="C37" s="64">
        <v>0</v>
      </c>
    </row>
    <row r="38" spans="1:3" ht="11.25" customHeight="1" x14ac:dyDescent="0.35">
      <c r="A38" s="63" t="s">
        <v>187</v>
      </c>
      <c r="B38" s="64">
        <v>0</v>
      </c>
      <c r="C38" s="64">
        <v>0</v>
      </c>
    </row>
    <row r="39" spans="1:3" ht="11.25" customHeight="1" x14ac:dyDescent="0.35">
      <c r="A39" s="63" t="s">
        <v>189</v>
      </c>
      <c r="B39" s="64">
        <v>0</v>
      </c>
      <c r="C39" s="64">
        <v>0</v>
      </c>
    </row>
    <row r="40" spans="1:3" ht="11.25" customHeight="1" x14ac:dyDescent="0.35">
      <c r="A40" s="63" t="s">
        <v>191</v>
      </c>
      <c r="B40" s="64">
        <v>0</v>
      </c>
      <c r="C40" s="64">
        <v>0</v>
      </c>
    </row>
    <row r="41" spans="1:3" ht="11.25" customHeight="1" x14ac:dyDescent="0.35">
      <c r="A41" s="63" t="s">
        <v>193</v>
      </c>
      <c r="B41" s="64">
        <v>0</v>
      </c>
      <c r="C41" s="64">
        <v>0</v>
      </c>
    </row>
    <row r="42" spans="1:3" ht="11.25" customHeight="1" x14ac:dyDescent="0.35">
      <c r="A42" s="65"/>
      <c r="B42" s="64"/>
      <c r="C42" s="64"/>
    </row>
    <row r="43" spans="1:3" s="27" customFormat="1" ht="11.25" customHeight="1" x14ac:dyDescent="0.35">
      <c r="A43" s="60" t="s">
        <v>200</v>
      </c>
      <c r="B43" s="61">
        <f>B45+B50+B57</f>
        <v>0</v>
      </c>
      <c r="C43" s="61">
        <f>C45+C50+C57</f>
        <v>0</v>
      </c>
    </row>
    <row r="44" spans="1:3" s="27" customFormat="1" ht="11.25" customHeight="1" x14ac:dyDescent="0.35">
      <c r="A44" s="60"/>
      <c r="B44" s="64"/>
      <c r="C44" s="64"/>
    </row>
    <row r="45" spans="1:3" ht="11.25" customHeight="1" x14ac:dyDescent="0.35">
      <c r="A45" s="62" t="s">
        <v>201</v>
      </c>
      <c r="B45" s="61">
        <f>SUM(B46:B48)</f>
        <v>0</v>
      </c>
      <c r="C45" s="61">
        <f>SUM(C46:C48)</f>
        <v>0</v>
      </c>
    </row>
    <row r="46" spans="1:3" ht="11.25" customHeight="1" x14ac:dyDescent="0.35">
      <c r="A46" s="63" t="s">
        <v>138</v>
      </c>
      <c r="B46" s="64">
        <v>0</v>
      </c>
      <c r="C46" s="64">
        <v>0</v>
      </c>
    </row>
    <row r="47" spans="1:3" ht="11.25" customHeight="1" x14ac:dyDescent="0.35">
      <c r="A47" s="63" t="s">
        <v>202</v>
      </c>
      <c r="B47" s="64">
        <v>0</v>
      </c>
      <c r="C47" s="64">
        <v>0</v>
      </c>
    </row>
    <row r="48" spans="1:3" ht="11.25" customHeight="1" x14ac:dyDescent="0.35">
      <c r="A48" s="63" t="s">
        <v>203</v>
      </c>
      <c r="B48" s="64">
        <v>0</v>
      </c>
      <c r="C48" s="64">
        <v>0</v>
      </c>
    </row>
    <row r="49" spans="1:3" ht="11.25" customHeight="1" x14ac:dyDescent="0.35">
      <c r="A49" s="65"/>
      <c r="B49" s="64"/>
      <c r="C49" s="64"/>
    </row>
    <row r="50" spans="1:3" ht="11.25" customHeight="1" x14ac:dyDescent="0.35">
      <c r="A50" s="62" t="s">
        <v>204</v>
      </c>
      <c r="B50" s="61">
        <f>SUM(B51:B55)</f>
        <v>0</v>
      </c>
      <c r="C50" s="61">
        <f>SUM(C51:C55)</f>
        <v>0</v>
      </c>
    </row>
    <row r="51" spans="1:3" ht="11.25" customHeight="1" x14ac:dyDescent="0.35">
      <c r="A51" s="63" t="s">
        <v>205</v>
      </c>
      <c r="B51" s="64">
        <v>0</v>
      </c>
      <c r="C51" s="64">
        <v>0</v>
      </c>
    </row>
    <row r="52" spans="1:3" ht="11.25" customHeight="1" x14ac:dyDescent="0.35">
      <c r="A52" s="63" t="s">
        <v>206</v>
      </c>
      <c r="B52" s="64">
        <v>0</v>
      </c>
      <c r="C52" s="64">
        <v>0</v>
      </c>
    </row>
    <row r="53" spans="1:3" ht="11.25" customHeight="1" x14ac:dyDescent="0.35">
      <c r="A53" s="63" t="s">
        <v>207</v>
      </c>
      <c r="B53" s="64">
        <v>0</v>
      </c>
      <c r="C53" s="64">
        <v>0</v>
      </c>
    </row>
    <row r="54" spans="1:3" ht="11.25" customHeight="1" x14ac:dyDescent="0.35">
      <c r="A54" s="63" t="s">
        <v>208</v>
      </c>
      <c r="B54" s="64">
        <v>0</v>
      </c>
      <c r="C54" s="64">
        <v>0</v>
      </c>
    </row>
    <row r="55" spans="1:3" ht="11.25" customHeight="1" x14ac:dyDescent="0.35">
      <c r="A55" s="63" t="s">
        <v>209</v>
      </c>
      <c r="B55" s="64">
        <v>0</v>
      </c>
      <c r="C55" s="64">
        <v>0</v>
      </c>
    </row>
    <row r="56" spans="1:3" ht="11.25" customHeight="1" x14ac:dyDescent="0.35">
      <c r="A56" s="65"/>
      <c r="B56" s="64"/>
      <c r="C56" s="64"/>
    </row>
    <row r="57" spans="1:3" ht="11.25" customHeight="1" x14ac:dyDescent="0.35">
      <c r="A57" s="62" t="s">
        <v>210</v>
      </c>
      <c r="B57" s="61">
        <f>SUM(B58:B59)</f>
        <v>0</v>
      </c>
      <c r="C57" s="61">
        <f>SUM(C58:C59)</f>
        <v>0</v>
      </c>
    </row>
    <row r="58" spans="1:3" ht="11.25" customHeight="1" x14ac:dyDescent="0.35">
      <c r="A58" s="63" t="s">
        <v>211</v>
      </c>
      <c r="B58" s="64">
        <v>0</v>
      </c>
      <c r="C58" s="64">
        <v>0</v>
      </c>
    </row>
    <row r="59" spans="1:3" ht="11.25" customHeight="1" x14ac:dyDescent="0.35">
      <c r="A59" s="63" t="s">
        <v>212</v>
      </c>
      <c r="B59" s="64">
        <v>0</v>
      </c>
      <c r="C59" s="64">
        <v>0</v>
      </c>
    </row>
    <row r="60" spans="1:3" ht="11.25" customHeight="1" x14ac:dyDescent="0.35">
      <c r="A60" s="67"/>
      <c r="B60" s="64"/>
      <c r="C60" s="64"/>
    </row>
    <row r="62" spans="1:3" ht="27" customHeight="1" x14ac:dyDescent="0.35">
      <c r="A62" s="509" t="s">
        <v>157</v>
      </c>
      <c r="B62" s="510"/>
      <c r="C62" s="510"/>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XFD1048576"/>
    </sheetView>
  </sheetViews>
  <sheetFormatPr baseColWidth="10" defaultColWidth="9.36328125" defaultRowHeight="10" x14ac:dyDescent="0.2"/>
  <cols>
    <col min="1" max="1" width="70.6328125" style="68" customWidth="1"/>
    <col min="2" max="3" width="20.08984375" style="68" customWidth="1"/>
    <col min="4" max="16384" width="9.36328125" style="68"/>
  </cols>
  <sheetData>
    <row r="1" spans="1:22" ht="45" customHeight="1" x14ac:dyDescent="0.2">
      <c r="A1" s="503" t="s">
        <v>694</v>
      </c>
      <c r="B1" s="504"/>
      <c r="C1" s="505"/>
    </row>
    <row r="2" spans="1:22" ht="15" customHeight="1" x14ac:dyDescent="0.2">
      <c r="A2" s="69" t="s">
        <v>100</v>
      </c>
      <c r="B2" s="43" t="s">
        <v>684</v>
      </c>
      <c r="C2" s="43" t="s">
        <v>101</v>
      </c>
      <c r="V2" s="68" t="s">
        <v>101</v>
      </c>
    </row>
    <row r="3" spans="1:22" ht="11.25" customHeight="1" x14ac:dyDescent="0.2">
      <c r="A3" s="60" t="s">
        <v>222</v>
      </c>
      <c r="B3" s="70"/>
      <c r="C3" s="70"/>
    </row>
    <row r="4" spans="1:22" ht="11.25" customHeight="1" x14ac:dyDescent="0.2">
      <c r="A4" s="62" t="s">
        <v>220</v>
      </c>
      <c r="B4" s="71">
        <f>SUM(B5:B14)</f>
        <v>0</v>
      </c>
      <c r="C4" s="71">
        <f>SUM(C5:C14)</f>
        <v>0</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0</v>
      </c>
      <c r="C11" s="73">
        <v>0</v>
      </c>
      <c r="D11" s="74">
        <v>700000</v>
      </c>
    </row>
    <row r="12" spans="1:22" ht="20"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0</v>
      </c>
      <c r="C16" s="71">
        <f>SUM(C17:C32)</f>
        <v>0</v>
      </c>
      <c r="D16" s="72" t="s">
        <v>223</v>
      </c>
    </row>
    <row r="17" spans="1:4" ht="11.25" customHeight="1" x14ac:dyDescent="0.2">
      <c r="A17" s="63" t="s">
        <v>123</v>
      </c>
      <c r="B17" s="73">
        <v>0</v>
      </c>
      <c r="C17" s="73">
        <v>0</v>
      </c>
      <c r="D17" s="74">
        <v>1000</v>
      </c>
    </row>
    <row r="18" spans="1:4" ht="11.25" customHeight="1" x14ac:dyDescent="0.2">
      <c r="A18" s="63" t="s">
        <v>124</v>
      </c>
      <c r="B18" s="73">
        <v>0</v>
      </c>
      <c r="C18" s="73">
        <v>0</v>
      </c>
      <c r="D18" s="74">
        <v>2000</v>
      </c>
    </row>
    <row r="19" spans="1:4" ht="11.25" customHeight="1" x14ac:dyDescent="0.2">
      <c r="A19" s="63" t="s">
        <v>125</v>
      </c>
      <c r="B19" s="73">
        <v>0</v>
      </c>
      <c r="C19" s="73">
        <v>0</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0</v>
      </c>
      <c r="C33" s="71">
        <f>C4-C16</f>
        <v>0</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0</v>
      </c>
      <c r="C41" s="71">
        <f>SUM(C42:C44)</f>
        <v>0</v>
      </c>
      <c r="D41" s="72" t="s">
        <v>223</v>
      </c>
    </row>
    <row r="42" spans="1:4" ht="11.25" customHeight="1" x14ac:dyDescent="0.2">
      <c r="A42" s="63" t="s">
        <v>184</v>
      </c>
      <c r="B42" s="73">
        <v>0</v>
      </c>
      <c r="C42" s="73">
        <v>0</v>
      </c>
      <c r="D42" s="72">
        <v>6000</v>
      </c>
    </row>
    <row r="43" spans="1:4" ht="11.25" customHeight="1" x14ac:dyDescent="0.2">
      <c r="A43" s="63" t="s">
        <v>186</v>
      </c>
      <c r="B43" s="73">
        <v>0</v>
      </c>
      <c r="C43" s="73">
        <v>0</v>
      </c>
      <c r="D43" s="72">
        <v>5000</v>
      </c>
    </row>
    <row r="44" spans="1:4" ht="11.25" customHeight="1" x14ac:dyDescent="0.2">
      <c r="A44" s="63" t="s">
        <v>231</v>
      </c>
      <c r="B44" s="73">
        <v>0</v>
      </c>
      <c r="C44" s="73">
        <v>0</v>
      </c>
      <c r="D44" s="72">
        <v>7000</v>
      </c>
    </row>
    <row r="45" spans="1:4" ht="11.25" customHeight="1" x14ac:dyDescent="0.2">
      <c r="A45" s="60" t="s">
        <v>232</v>
      </c>
      <c r="B45" s="71">
        <f>B36-B41</f>
        <v>0</v>
      </c>
      <c r="C45" s="71">
        <f>C36-C41</f>
        <v>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0</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0</v>
      </c>
      <c r="D58" s="72" t="s">
        <v>223</v>
      </c>
    </row>
    <row r="59" spans="1:4" ht="11.25" customHeight="1" x14ac:dyDescent="0.2">
      <c r="A59" s="60" t="s">
        <v>245</v>
      </c>
      <c r="B59" s="71">
        <f>B48-B54</f>
        <v>0</v>
      </c>
      <c r="C59" s="71">
        <f>C48-C54</f>
        <v>0</v>
      </c>
      <c r="D59" s="72" t="s">
        <v>223</v>
      </c>
    </row>
    <row r="60" spans="1:4" ht="11.25" customHeight="1" x14ac:dyDescent="0.2">
      <c r="A60" s="75"/>
      <c r="B60" s="38"/>
      <c r="C60" s="38"/>
      <c r="D60" s="72" t="s">
        <v>223</v>
      </c>
    </row>
    <row r="61" spans="1:4" ht="11.25" customHeight="1" x14ac:dyDescent="0.2">
      <c r="A61" s="60" t="s">
        <v>246</v>
      </c>
      <c r="B61" s="71">
        <f>B59+B45+B33</f>
        <v>0</v>
      </c>
      <c r="C61" s="71">
        <f>C59+C45+C33</f>
        <v>0</v>
      </c>
      <c r="D61" s="72" t="s">
        <v>223</v>
      </c>
    </row>
    <row r="62" spans="1:4" ht="11.25" customHeight="1" x14ac:dyDescent="0.2">
      <c r="A62" s="75"/>
      <c r="B62" s="38"/>
      <c r="C62" s="38"/>
      <c r="D62" s="72" t="s">
        <v>223</v>
      </c>
    </row>
    <row r="63" spans="1:4" ht="11.25" customHeight="1" x14ac:dyDescent="0.2">
      <c r="A63" s="60" t="s">
        <v>247</v>
      </c>
      <c r="B63" s="71">
        <v>0</v>
      </c>
      <c r="C63" s="71">
        <v>0</v>
      </c>
      <c r="D63" s="72" t="s">
        <v>223</v>
      </c>
    </row>
    <row r="64" spans="1:4" ht="11.25" customHeight="1" x14ac:dyDescent="0.2">
      <c r="A64" s="75"/>
      <c r="B64" s="38"/>
      <c r="C64" s="38"/>
      <c r="D64" s="72" t="s">
        <v>223</v>
      </c>
    </row>
    <row r="65" spans="1:4" ht="11.25" customHeight="1" x14ac:dyDescent="0.2">
      <c r="A65" s="60" t="s">
        <v>248</v>
      </c>
      <c r="B65" s="71">
        <f>B63+B61</f>
        <v>0</v>
      </c>
      <c r="C65" s="71">
        <f>C63+C61</f>
        <v>0</v>
      </c>
      <c r="D65" s="72" t="s">
        <v>223</v>
      </c>
    </row>
    <row r="66" spans="1:4" ht="11.25" customHeight="1" x14ac:dyDescent="0.2">
      <c r="A66" s="66"/>
      <c r="B66" s="77"/>
      <c r="C66" s="78"/>
    </row>
    <row r="68" spans="1:4" ht="27.75" customHeight="1" x14ac:dyDescent="0.2">
      <c r="A68" s="509" t="s">
        <v>157</v>
      </c>
      <c r="B68" s="511"/>
      <c r="C68" s="511"/>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XFD1048576"/>
    </sheetView>
  </sheetViews>
  <sheetFormatPr baseColWidth="10" defaultColWidth="9.36328125" defaultRowHeight="10" x14ac:dyDescent="0.2"/>
  <cols>
    <col min="1" max="1" width="51.1796875" style="79" customWidth="1"/>
    <col min="2" max="6" width="16.1796875" style="79" customWidth="1"/>
    <col min="7" max="16384" width="9.36328125" style="79"/>
  </cols>
  <sheetData>
    <row r="1" spans="1:6" ht="45" customHeight="1" x14ac:dyDescent="0.2">
      <c r="A1" s="503" t="s">
        <v>695</v>
      </c>
      <c r="B1" s="504"/>
      <c r="C1" s="504"/>
      <c r="D1" s="504"/>
      <c r="E1" s="504"/>
      <c r="F1" s="505"/>
    </row>
    <row r="2" spans="1:6" ht="10.5" x14ac:dyDescent="0.2">
      <c r="A2" s="43" t="s">
        <v>100</v>
      </c>
      <c r="B2" s="80" t="s">
        <v>249</v>
      </c>
      <c r="C2" s="80" t="s">
        <v>250</v>
      </c>
      <c r="D2" s="80" t="s">
        <v>251</v>
      </c>
      <c r="E2" s="80" t="s">
        <v>252</v>
      </c>
      <c r="F2" s="80" t="s">
        <v>253</v>
      </c>
    </row>
    <row r="3" spans="1:6" ht="10.5" x14ac:dyDescent="0.2">
      <c r="A3" s="81" t="s">
        <v>158</v>
      </c>
      <c r="B3" s="71">
        <f>B4+B12</f>
        <v>0</v>
      </c>
      <c r="C3" s="71">
        <f t="shared" ref="C3:F3" si="0">C4+C12</f>
        <v>0</v>
      </c>
      <c r="D3" s="71">
        <f t="shared" si="0"/>
        <v>0</v>
      </c>
      <c r="E3" s="71">
        <f t="shared" si="0"/>
        <v>0</v>
      </c>
      <c r="F3" s="71">
        <f t="shared" si="0"/>
        <v>0</v>
      </c>
    </row>
    <row r="4" spans="1:6" ht="10.5" x14ac:dyDescent="0.2">
      <c r="A4" s="82" t="s">
        <v>160</v>
      </c>
      <c r="B4" s="71">
        <f>SUM(B5:B11)</f>
        <v>0</v>
      </c>
      <c r="C4" s="71">
        <f>SUM(C5:C11)</f>
        <v>0</v>
      </c>
      <c r="D4" s="71">
        <f>SUM(D5:D11)</f>
        <v>0</v>
      </c>
      <c r="E4" s="71">
        <f>SUM(E5:E11)</f>
        <v>0</v>
      </c>
      <c r="F4" s="71">
        <f>SUM(F5:F11)</f>
        <v>0</v>
      </c>
    </row>
    <row r="5" spans="1:6" x14ac:dyDescent="0.2">
      <c r="A5" s="83" t="s">
        <v>162</v>
      </c>
      <c r="B5" s="73">
        <v>0</v>
      </c>
      <c r="C5" s="73">
        <v>0</v>
      </c>
      <c r="D5" s="73">
        <v>0</v>
      </c>
      <c r="E5" s="73">
        <f>B5+C5-D5</f>
        <v>0</v>
      </c>
      <c r="F5" s="73">
        <f t="shared" ref="F5:F11" si="1">E5-B5</f>
        <v>0</v>
      </c>
    </row>
    <row r="6" spans="1:6" x14ac:dyDescent="0.2">
      <c r="A6" s="83" t="s">
        <v>164</v>
      </c>
      <c r="B6" s="73">
        <v>0</v>
      </c>
      <c r="C6" s="73">
        <v>0</v>
      </c>
      <c r="D6" s="73">
        <v>0</v>
      </c>
      <c r="E6" s="73">
        <f t="shared" ref="E6:E11" si="2">B6+C6-D6</f>
        <v>0</v>
      </c>
      <c r="F6" s="73">
        <f t="shared" si="1"/>
        <v>0</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ht="10.5" x14ac:dyDescent="0.2">
      <c r="A12" s="82" t="s">
        <v>179</v>
      </c>
      <c r="B12" s="71">
        <f>SUM(B13:B21)</f>
        <v>0</v>
      </c>
      <c r="C12" s="71">
        <f>SUM(C13:C21)</f>
        <v>0</v>
      </c>
      <c r="D12" s="71">
        <f>SUM(D13:D21)</f>
        <v>0</v>
      </c>
      <c r="E12" s="71">
        <f>SUM(E13:E21)</f>
        <v>0</v>
      </c>
      <c r="F12" s="71">
        <f>SUM(F13:F21)</f>
        <v>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0</v>
      </c>
      <c r="C16" s="73">
        <v>0</v>
      </c>
      <c r="D16" s="73">
        <v>0</v>
      </c>
      <c r="E16" s="73">
        <f t="shared" si="4"/>
        <v>0</v>
      </c>
      <c r="F16" s="73">
        <f t="shared" si="3"/>
        <v>0</v>
      </c>
    </row>
    <row r="17" spans="1:6" x14ac:dyDescent="0.2">
      <c r="A17" s="83" t="s">
        <v>188</v>
      </c>
      <c r="B17" s="73">
        <v>0</v>
      </c>
      <c r="C17" s="73">
        <v>0</v>
      </c>
      <c r="D17" s="73">
        <v>0</v>
      </c>
      <c r="E17" s="73">
        <f t="shared" si="4"/>
        <v>0</v>
      </c>
      <c r="F17" s="73">
        <f t="shared" si="3"/>
        <v>0</v>
      </c>
    </row>
    <row r="18" spans="1:6" x14ac:dyDescent="0.2">
      <c r="A18" s="83" t="s">
        <v>190</v>
      </c>
      <c r="B18" s="73">
        <v>0</v>
      </c>
      <c r="C18" s="73">
        <v>0</v>
      </c>
      <c r="D18" s="73">
        <v>0</v>
      </c>
      <c r="E18" s="73">
        <f t="shared" si="4"/>
        <v>0</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ERIKA LETICIA MARTINEZ BALDERAS</cp:lastModifiedBy>
  <dcterms:created xsi:type="dcterms:W3CDTF">2022-05-30T14:17:15Z</dcterms:created>
  <dcterms:modified xsi:type="dcterms:W3CDTF">2025-04-25T18:54:57Z</dcterms:modified>
</cp:coreProperties>
</file>