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-105" yWindow="-105" windowWidth="23250" windowHeight="12450" tabRatio="863" activeTab="6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<sst xmlns="http://schemas.openxmlformats.org/spreadsheetml/2006/main" count="875" uniqueCount="605">
  <si>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</si>
  <si>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</si>
  <si>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</si>
  <si>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</si>
  <si>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</si>
  <si>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</si>
  <si>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</si>
  <si>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</si>
  <si>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</si>
  <si>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</si>
  <si>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</si>
  <si>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</si>
  <si>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</si>
  <si>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</si>
  <si>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</si>
  <si>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</si>
  <si>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</si>
  <si>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</si>
  <si>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</si>
  <si>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</si>
  <si>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</si>
  <si>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</si>
  <si>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</si>
  <si>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</si>
  <si>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</si>
  <si>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</si>
  <si>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</si>
  <si>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</si>
  <si>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</si>
  <si>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</si>
  <si>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</si>
  <si>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</si>
  <si>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</si>
  <si>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</si>
  <si>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</si>
  <si>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</si>
  <si>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</si>
  <si>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</si>
  <si>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</si>
  <si>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</si>
  <si>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</si>
  <si>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</si>
  <si>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</si>
  <si>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</si>
  <si>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</si>
  <si>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</si>
  <si>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</si>
  <si>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</si>
  <si>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</si>
  <si>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</si>
  <si>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</si>
  <si>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</si>
  <si>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</si>
  <si>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</si>
  <si>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</si>
  <si>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</si>
  <si>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</si>
  <si>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</si>
  <si>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</si>
  <si>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</si>
  <si>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</si>
  <si>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</si>
  <si>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</si>
  <si>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</si>
  <si>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</si>
  <si>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</si>
  <si>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</si>
  <si>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</si>
  <si>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</si>
  <si>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</si>
  <si>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</si>
  <si>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</si>
  <si>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</si>
  <si>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</si>
  <si>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</si>
  <si>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</si>
  <si>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</si>
  <si>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</si>
  <si>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</si>
  <si>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</si>
  <si>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</si>
  <si>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</si>
  <si>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</si>
  <si>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</si>
  <si>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</si>
  <si>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</si>
  <si>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</si>
  <si>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</si>
  <si>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</si>
  <si>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</si>
  <si>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</si>
  <si>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</si>
  <si>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</si>
  <si>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</si>
  <si>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</si>
  <si>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</si>
  <si>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</si>
  <si>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</si>
  <si>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</si>
  <si>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</si>
  <si>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</si>
  <si>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</si>
  <si>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</si>
  <si>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</si>
  <si>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</si>
  <si>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</si>
  <si>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</si>
  <si>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</si>
  <si>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</si>
  <si>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</si>
  <si>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</si>
  <si>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</si>
  <si>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</si>
  <si>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</si>
  <si>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</si>
  <si>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</si>
  <si>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</si>
  <si>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</si>
  <si>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</si>
  <si>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</si>
  <si>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</si>
  <si>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</si>
  <si>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</si>
  <si>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</si>
  <si>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</si>
  <si>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</si>
  <si>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</si>
  <si>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</si>
  <si>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</si>
  <si>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</si>
  <si>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</si>
  <si>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</si>
  <si>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</si>
  <si>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</si>
  <si>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</si>
  <si>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</si>
  <si>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</si>
  <si>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</si>
  <si>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</si>
  <si>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</si>
  <si>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</si>
  <si>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</si>
  <si>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</si>
  <si>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</si>
  <si>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</si>
  <si>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</si>
  <si>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</si>
  <si>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</si>
  <si>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</si>
  <si>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</si>
  <si>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</si>
  <si>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</si>
  <si>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</si>
  <si>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</si>
  <si>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</si>
  <si>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</si>
  <si>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</si>
  <si>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</si>
  <si>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</si>
  <si>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</si>
  <si>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</si>
  <si>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</si>
  <si>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</si>
  <si>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</si>
  <si>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</si>
  <si>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</si>
  <si>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</si>
  <si>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</si>
  <si>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</si>
  <si>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</si>
  <si>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</si>
  <si>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</si>
  <si>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</si>
  <si>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</si>
  <si>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</si>
  <si>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</si>
  <si>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</si>
  <si>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</si>
  <si>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</si>
  <si>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</si>
  <si>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</si>
  <si>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</si>
  <si>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</si>
  <si>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</si>
  <si>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</si>
  <si>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</si>
  <si>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</si>
  <si>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</si>
  <si>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</si>
  <si>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</si>
  <si>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</si>
  <si>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</si>
  <si>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</si>
  <si>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</si>
  <si>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</si>
  <si>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</si>
  <si>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</si>
  <si>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</si>
  <si>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</si>
  <si>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</si>
  <si>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</si>
  <si>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</si>
  <si>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</si>
  <si>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</si>
  <si>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</si>
  <si>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</si>
  <si>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</si>
  <si>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</si>
  <si>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</si>
  <si>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</si>
  <si>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</si>
  <si>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</si>
  <si>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</si>
  <si>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</si>
  <si>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</si>
  <si>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</si>
  <si>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</si>
  <si>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</si>
  <si>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</si>
  <si>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</si>
  <si>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</si>
  <si>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</si>
  <si>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</si>
  <si>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</si>
  <si>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</si>
  <si>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</si>
  <si>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</si>
  <si>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</si>
  <si>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</si>
  <si>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</si>
  <si>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</si>
  <si>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</si>
  <si>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</si>
  <si>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</si>
  <si>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</si>
  <si>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</si>
  <si>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</si>
  <si>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</si>
  <si>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</si>
  <si>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</si>
  <si>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</si>
  <si>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</si>
  <si>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</si>
  <si>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</si>
  <si>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</si>
  <si>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</si>
  <si>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</si>
  <si>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</si>
  <si>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</si>
  <si>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</si>
  <si>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</si>
  <si>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</si>
  <si>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</si>
  <si>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</si>
  <si>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</si>
  <si>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</si>
  <si>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</si>
  <si>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</si>
  <si>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</si>
  <si>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</si>
  <si>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</si>
  <si>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</si>
  <si>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</si>
  <si>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</si>
  <si>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</si>
  <si>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</si>
  <si>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</si>
  <si>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</si>
  <si>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</si>
  <si>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</si>
  <si>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</si>
  <si>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</si>
  <si>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</si>
  <si>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</si>
  <si>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</si>
  <si>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</si>
  <si>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</si>
  <si>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</si>
  <si>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</si>
  <si>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</si>
  <si>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</si>
  <si>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</si>
  <si>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</si>
  <si>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</si>
  <si>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</si>
  <si>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</si>
  <si>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</si>
  <si>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</si>
  <si>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</si>
  <si>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</si>
  <si>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</si>
  <si>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</si>
  <si>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</si>
  <si>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</si>
  <si>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</si>
  <si>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</si>
  <si>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</si>
  <si>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</si>
  <si>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</si>
  <si>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</si>
  <si>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</si>
  <si>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</si>
  <si>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</si>
  <si>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</si>
  <si>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</si>
  <si>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</si>
  <si>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</si>
  <si>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</si>
  <si>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</si>
  <si>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</si>
  <si>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</si>
  <si>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</si>
  <si>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</si>
  <si>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</si>
  <si>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</si>
  <si>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</si>
  <si>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</si>
  <si>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</si>
  <si>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</si>
  <si>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</si>
  <si>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</si>
  <si>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</si>
  <si>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</si>
  <si>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</si>
  <si>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</si>
  <si>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</si>
  <si>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</si>
  <si>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</si>
  <si>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</si>
  <si>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</si>
  <si>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</si>
  <si>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</si>
  <si>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</si>
  <si>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</si>
  <si>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</si>
  <si>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</si>
  <si>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</si>
  <si>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</si>
  <si>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</si>
  <si>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</si>
  <si>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</si>
  <si>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</si>
  <si>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</si>
  <si>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</si>
  <si>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</si>
  <si>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</si>
  <si>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</si>
  <si>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</si>
  <si>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</si>
  <si>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</si>
  <si>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</si>
  <si>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</si>
  <si>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</si>
  <si>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</si>
  <si>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</si>
  <si>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</si>
  <si>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</si>
  <si>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</si>
  <si>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</si>
  <si>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</si>
  <si>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</si>
  <si>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</si>
  <si>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</si>
  <si>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</si>
  <si>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</si>
  <si>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</si>
  <si>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</si>
  <si>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</si>
  <si>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</si>
  <si>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</si>
  <si>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</si>
  <si>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</si>
  <si>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</si>
  <si>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</si>
  <si>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</si>
  <si>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</si>
  <si>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</si>
  <si>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</si>
  <si>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</si>
  <si>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</si>
  <si>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</si>
  <si>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</si>
  <si>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</si>
  <si>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</si>
  <si>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</si>
  <si>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</si>
  <si>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</si>
  <si>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</si>
  <si>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</si>
  <si>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</si>
  <si>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</si>
  <si>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</si>
  <si>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</si>
  <si>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</si>
  <si>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</si>
  <si>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</si>
  <si>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</si>
  <si>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</si>
  <si>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</si>
  <si>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</si>
  <si>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</si>
  <si>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</si>
  <si>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</si>
  <si>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</si>
  <si>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</si>
  <si>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</si>
  <si>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</si>
  <si>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</si>
  <si>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</si>
  <si>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</si>
  <si>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</si>
  <si>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</si>
  <si>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</si>
  <si>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</si>
  <si>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</si>
  <si>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</si>
  <si>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</si>
  <si>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</si>
  <si>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</si>
  <si>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</si>
  <si>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</si>
  <si>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</si>
  <si>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</si>
  <si>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</si>
  <si>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</si>
  <si>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</si>
  <si>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</si>
  <si>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</si>
  <si>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</si>
  <si>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</si>
  <si>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</si>
  <si>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</si>
  <si>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</si>
  <si>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</si>
  <si>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</si>
  <si>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</si>
  <si>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</si>
  <si>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</si>
  <si>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</si>
  <si>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</si>
  <si>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</si>
  <si>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</si>
  <si>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</si>
  <si>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</si>
  <si>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</si>
  <si>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</si>
  <si>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</si>
  <si>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</si>
  <si>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</si>
  <si>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</si>
  <si>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</si>
  <si>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</si>
  <si>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</si>
  <si>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</si>
  <si>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</si>
  <si>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</si>
  <si>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</si>
  <si>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</si>
  <si>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</si>
  <si>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</si>
  <si>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</si>
  <si>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</si>
  <si>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</si>
  <si>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</si>
  <si>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</si>
  <si>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</si>
  <si>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</si>
  <si>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</si>
  <si>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</si>
  <si>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</si>
  <si>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</si>
  <si>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</si>
  <si>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</si>
  <si>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</si>
  <si>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</si>
  <si>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</si>
  <si>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</si>
  <si>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</si>
  <si>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</si>
  <si>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</si>
  <si>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</si>
  <si>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</si>
  <si>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</si>
  <si>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</si>
  <si>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</si>
  <si>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</si>
  <si>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</si>
  <si>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</si>
  <si>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</si>
  <si>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</si>
  <si>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</si>
  <si>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</si>
  <si>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</si>
  <si>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</si>
  <si>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</si>
  <si>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</si>
  <si>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</si>
  <si>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</si>
  <si>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</si>
  <si>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</si>
  <si>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</si>
  <si>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</si>
  <si>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</si>
  <si>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</si>
  <si>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</si>
  <si>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</si>
  <si>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</si>
  <si>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</si>
  <si>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</si>
  <si>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</si>
  <si>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</si>
  <si>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</si>
  <si>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</si>
  <si>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</si>
  <si>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</si>
  <si>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</si>
  <si>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</si>
  <si>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</si>
  <si>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</si>
  <si>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</si>
  <si>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</si>
  <si>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</si>
  <si>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</si>
  <si>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</si>
  <si>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</si>
  <si>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</si>
  <si>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</si>
  <si>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</si>
  <si>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</si>
  <si>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</si>
  <si>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</si>
  <si>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</si>
  <si>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</si>
  <si>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</si>
  <si>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</si>
  <si>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</si>
  <si>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</si>
  <si>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</si>
  <si>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</si>
  <si>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</si>
  <si>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</si>
  <si>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</si>
  <si>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</si>
  <si>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</si>
  <si>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</si>
  <si>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</si>
  <si>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</si>
  <si>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</si>
  <si>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</si>
  <si>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</si>
  <si>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</si>
  <si>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</si>
  <si>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</si>
  <si>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</si>
  <si>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</si>
  <si>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</si>
  <si>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</si>
  <si>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</si>
  <si>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</si>
  <si>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</si>
  <si>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</si>
  <si>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</si>
  <si>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</si>
  <si>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</si>
  <si>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</si>
  <si>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</si>
  <si>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</si>
  <si>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</si>
  <si>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</si>
  <si>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</si>
  <si>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</si>
  <si>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</si>
  <si>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</si>
  <si>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</si>
  <si>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</si>
  <si>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</si>
  <si>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</si>
  <si>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</si>
  <si>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</si>
  <si>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</si>
  <si>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</si>
  <si>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</si>
  <si>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</si>
  <si>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</si>
  <si>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</si>
  <si>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</si>
  <si>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</si>
  <si>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</si>
  <si>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</si>
  <si>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</si>
  <si>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</si>
  <si>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</si>
  <si>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</si>
  <si>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</si>
  <si>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</si>
  <si>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</si>
  <si>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</si>
  <si>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</si>
  <si>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</si>
  <si>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</si>
  <si>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</si>
  <si>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Comisión Municipal del Deporte Apaseo el Grande</t>
  </si>
  <si>
    <t>Del 1 de Enero 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</si>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</sst>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1"/>
  <sheetViews>
    <sheetView zoomScaleNormal="100" zoomScaleSheetLayoutView="100" workbookViewId="0">
      <pane ySplit="5" topLeftCell="A7" activePane="bottomLeft" state="frozen"/>
      <selection activeCell="A14" sqref="A14:B14"/>
      <selection pane="bottomLeft" sqref="A1:D5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601</v>
      </c>
      <c r="B1" s="163"/>
      <c r="C1" s="115" t="s">
        <v>495</v>
      </c>
      <c r="D1" s="116">
        <v>2024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17" t="s">
        <v>501</v>
      </c>
    </row>
    <row r="3" spans="1:4" ht="16.149999999999999" customHeight="1" x14ac:dyDescent="0.2">
      <c r="A3" s="166" t="s">
        <v>602</v>
      </c>
      <c r="B3" s="167"/>
      <c r="C3" s="10" t="s">
        <v>497</v>
      </c>
      <c r="D3" s="118">
        <v>4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0" spans="1:3" ht="15" x14ac:dyDescent="0.25">
      <c r="A50" s="161" t="s">
        <v>603</v>
      </c>
      <c r="B50" s="161"/>
      <c r="C50" s="161"/>
    </row>
    <row r="51" spans="1:3" ht="15" x14ac:dyDescent="0.25">
      <c r="A51" s="161" t="s">
        <v>604</v>
      </c>
      <c r="B51" s="161"/>
      <c r="C51" s="161"/>
    </row>
  </sheetData>
  <sheetProtection formatCells="0" formatColumns="0" formatRows="0" autoFilter="0" pivotTables="0"/>
  <mergeCells count="6">
    <mergeCell ref="A51:C51"/>
    <mergeCell ref="A1:B1"/>
    <mergeCell ref="A2:B2"/>
    <mergeCell ref="A3:B3"/>
    <mergeCell ref="A4:D4"/>
    <mergeCell ref="A50:C50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8"/>
  <sheetViews>
    <sheetView topLeftCell="A195" zoomScaleNormal="100" workbookViewId="0">
      <selection sqref="A1: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601</v>
      </c>
      <c r="B1" s="165"/>
      <c r="C1" s="165"/>
      <c r="D1" s="10" t="s">
        <v>498</v>
      </c>
      <c r="E1" s="19">
        <v>2024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9" t="s">
        <v>501</v>
      </c>
    </row>
    <row r="3" spans="1:5" s="11" customFormat="1" ht="18.95" customHeight="1" x14ac:dyDescent="0.25">
      <c r="A3" s="165" t="s">
        <v>602</v>
      </c>
      <c r="B3" s="165"/>
      <c r="C3" s="165"/>
      <c r="D3" s="10" t="s">
        <v>500</v>
      </c>
      <c r="E3" s="19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4360669.9800000004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29590.83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29590.83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29590.83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4331079.1500000004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4331079.1500000004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4331079.1500000004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4005082.27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3365118.45</v>
      </c>
      <c r="D95" s="124">
        <f>C95/$C$94</f>
        <v>0.84021206635538104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2609694.39</v>
      </c>
      <c r="D96" s="124">
        <f t="shared" ref="D96:D159" si="0">C96/$C$94</f>
        <v>0.65159570117894239</v>
      </c>
      <c r="E96" s="42"/>
    </row>
    <row r="97" spans="1:5" x14ac:dyDescent="0.2">
      <c r="A97" s="44">
        <v>5111</v>
      </c>
      <c r="B97" s="42" t="s">
        <v>280</v>
      </c>
      <c r="C97" s="45">
        <v>1337741.51</v>
      </c>
      <c r="D97" s="46">
        <f t="shared" si="0"/>
        <v>0.33401099398639816</v>
      </c>
      <c r="E97" s="42"/>
    </row>
    <row r="98" spans="1:5" x14ac:dyDescent="0.2">
      <c r="A98" s="44">
        <v>5112</v>
      </c>
      <c r="B98" s="42" t="s">
        <v>281</v>
      </c>
      <c r="C98" s="45">
        <v>240008.18</v>
      </c>
      <c r="D98" s="46">
        <f t="shared" si="0"/>
        <v>5.9925905092581278E-2</v>
      </c>
      <c r="E98" s="42"/>
    </row>
    <row r="99" spans="1:5" x14ac:dyDescent="0.2">
      <c r="A99" s="44">
        <v>5113</v>
      </c>
      <c r="B99" s="42" t="s">
        <v>282</v>
      </c>
      <c r="C99" s="45">
        <v>233318.37</v>
      </c>
      <c r="D99" s="46">
        <f t="shared" si="0"/>
        <v>5.8255574859889206E-2</v>
      </c>
      <c r="E99" s="42"/>
    </row>
    <row r="100" spans="1:5" x14ac:dyDescent="0.2">
      <c r="A100" s="44">
        <v>5114</v>
      </c>
      <c r="B100" s="42" t="s">
        <v>283</v>
      </c>
      <c r="C100" s="45">
        <v>281938.73</v>
      </c>
      <c r="D100" s="46">
        <f t="shared" si="0"/>
        <v>7.0395240595145125E-2</v>
      </c>
      <c r="E100" s="42"/>
    </row>
    <row r="101" spans="1:5" x14ac:dyDescent="0.2">
      <c r="A101" s="44">
        <v>5115</v>
      </c>
      <c r="B101" s="42" t="s">
        <v>284</v>
      </c>
      <c r="C101" s="45">
        <v>157790.6</v>
      </c>
      <c r="D101" s="46">
        <f t="shared" si="0"/>
        <v>3.9397592699138236E-2</v>
      </c>
      <c r="E101" s="42"/>
    </row>
    <row r="102" spans="1:5" x14ac:dyDescent="0.2">
      <c r="A102" s="44">
        <v>5116</v>
      </c>
      <c r="B102" s="42" t="s">
        <v>285</v>
      </c>
      <c r="C102" s="45">
        <v>358897</v>
      </c>
      <c r="D102" s="46">
        <f t="shared" si="0"/>
        <v>8.9610393945790276E-2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434659.17</v>
      </c>
      <c r="D103" s="124">
        <f t="shared" si="0"/>
        <v>0.10852690174576614</v>
      </c>
      <c r="E103" s="42"/>
    </row>
    <row r="104" spans="1:5" x14ac:dyDescent="0.2">
      <c r="A104" s="44">
        <v>5121</v>
      </c>
      <c r="B104" s="42" t="s">
        <v>287</v>
      </c>
      <c r="C104" s="45">
        <v>51587.95</v>
      </c>
      <c r="D104" s="46">
        <f t="shared" si="0"/>
        <v>1.2880621800560415E-2</v>
      </c>
      <c r="E104" s="42"/>
    </row>
    <row r="105" spans="1:5" x14ac:dyDescent="0.2">
      <c r="A105" s="44">
        <v>5122</v>
      </c>
      <c r="B105" s="42" t="s">
        <v>288</v>
      </c>
      <c r="C105" s="45">
        <v>15736</v>
      </c>
      <c r="D105" s="46">
        <f t="shared" si="0"/>
        <v>3.9290079302166242E-3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47732.47</v>
      </c>
      <c r="D107" s="46">
        <f t="shared" si="0"/>
        <v>1.1917974908415552E-2</v>
      </c>
      <c r="E107" s="42"/>
    </row>
    <row r="108" spans="1:5" x14ac:dyDescent="0.2">
      <c r="A108" s="44">
        <v>5125</v>
      </c>
      <c r="B108" s="42" t="s">
        <v>291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292</v>
      </c>
      <c r="C109" s="45">
        <v>149104.20000000001</v>
      </c>
      <c r="D109" s="46">
        <f t="shared" si="0"/>
        <v>3.7228748362265231E-2</v>
      </c>
      <c r="E109" s="42"/>
    </row>
    <row r="110" spans="1:5" x14ac:dyDescent="0.2">
      <c r="A110" s="44">
        <v>5127</v>
      </c>
      <c r="B110" s="42" t="s">
        <v>293</v>
      </c>
      <c r="C110" s="45">
        <v>79769.34</v>
      </c>
      <c r="D110" s="46">
        <f t="shared" si="0"/>
        <v>1.9917029070166889E-2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90729.21</v>
      </c>
      <c r="D112" s="46">
        <f t="shared" si="0"/>
        <v>2.2653519674141427E-2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320764.88999999996</v>
      </c>
      <c r="D113" s="124">
        <f t="shared" si="0"/>
        <v>8.0089463430672539E-2</v>
      </c>
      <c r="E113" s="42"/>
    </row>
    <row r="114" spans="1:5" x14ac:dyDescent="0.2">
      <c r="A114" s="44">
        <v>5131</v>
      </c>
      <c r="B114" s="42" t="s">
        <v>297</v>
      </c>
      <c r="C114" s="45">
        <v>12875.13</v>
      </c>
      <c r="D114" s="46">
        <f t="shared" si="0"/>
        <v>3.214698009187212E-3</v>
      </c>
      <c r="E114" s="42"/>
    </row>
    <row r="115" spans="1:5" x14ac:dyDescent="0.2">
      <c r="A115" s="44">
        <v>5132</v>
      </c>
      <c r="B115" s="42" t="s">
        <v>298</v>
      </c>
      <c r="C115" s="45">
        <v>26100</v>
      </c>
      <c r="D115" s="46">
        <f t="shared" si="0"/>
        <v>6.5167200672759211E-3</v>
      </c>
      <c r="E115" s="42"/>
    </row>
    <row r="116" spans="1:5" x14ac:dyDescent="0.2">
      <c r="A116" s="44">
        <v>5133</v>
      </c>
      <c r="B116" s="42" t="s">
        <v>299</v>
      </c>
      <c r="C116" s="45">
        <v>145718.1</v>
      </c>
      <c r="D116" s="46">
        <f t="shared" si="0"/>
        <v>3.6383297564571628E-2</v>
      </c>
      <c r="E116" s="42"/>
    </row>
    <row r="117" spans="1:5" x14ac:dyDescent="0.2">
      <c r="A117" s="44">
        <v>5134</v>
      </c>
      <c r="B117" s="42" t="s">
        <v>300</v>
      </c>
      <c r="C117" s="45">
        <v>0</v>
      </c>
      <c r="D117" s="46">
        <f t="shared" si="0"/>
        <v>0</v>
      </c>
      <c r="E117" s="42"/>
    </row>
    <row r="118" spans="1:5" x14ac:dyDescent="0.2">
      <c r="A118" s="44">
        <v>5135</v>
      </c>
      <c r="B118" s="42" t="s">
        <v>301</v>
      </c>
      <c r="C118" s="45">
        <v>81992.12</v>
      </c>
      <c r="D118" s="46">
        <f t="shared" si="0"/>
        <v>2.0472018918103272E-2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304</v>
      </c>
      <c r="C121" s="45">
        <v>10000</v>
      </c>
      <c r="D121" s="46">
        <f t="shared" si="0"/>
        <v>2.4968276119831118E-3</v>
      </c>
      <c r="E121" s="42"/>
    </row>
    <row r="122" spans="1:5" x14ac:dyDescent="0.2">
      <c r="A122" s="44">
        <v>5139</v>
      </c>
      <c r="B122" s="42" t="s">
        <v>305</v>
      </c>
      <c r="C122" s="45">
        <v>44079.54</v>
      </c>
      <c r="D122" s="46">
        <f t="shared" si="0"/>
        <v>1.1005901259551405E-2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613244.46</v>
      </c>
      <c r="D123" s="124">
        <f t="shared" si="0"/>
        <v>0.15311657006236729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613244.46</v>
      </c>
      <c r="D133" s="124">
        <f t="shared" si="0"/>
        <v>0.15311657006236729</v>
      </c>
      <c r="E133" s="42"/>
    </row>
    <row r="134" spans="1:5" x14ac:dyDescent="0.2">
      <c r="A134" s="44">
        <v>5241</v>
      </c>
      <c r="B134" s="42" t="s">
        <v>315</v>
      </c>
      <c r="C134" s="45">
        <v>613244.46</v>
      </c>
      <c r="D134" s="46">
        <f t="shared" si="0"/>
        <v>0.15311657006236729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26719.360000000001</v>
      </c>
      <c r="D181" s="124">
        <f t="shared" si="1"/>
        <v>6.6713635822517074E-3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26719.360000000001</v>
      </c>
      <c r="D182" s="124">
        <f t="shared" si="1"/>
        <v>6.6713635822517074E-3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26529.4</v>
      </c>
      <c r="D187" s="46">
        <f t="shared" si="1"/>
        <v>6.6239338449344768E-3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189.96</v>
      </c>
      <c r="D189" s="46">
        <f t="shared" si="1"/>
        <v>4.7429737317231192E-5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7" spans="1:5" ht="15" x14ac:dyDescent="0.25">
      <c r="A217" s="161" t="s">
        <v>603</v>
      </c>
      <c r="B217" s="161"/>
      <c r="C217" s="161"/>
    </row>
    <row r="218" spans="1:5" ht="15" x14ac:dyDescent="0.25">
      <c r="A218" s="161" t="s">
        <v>604</v>
      </c>
      <c r="B218" s="161"/>
      <c r="C218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A218:C218"/>
    <mergeCell ref="A1:C1"/>
    <mergeCell ref="A2:C2"/>
    <mergeCell ref="A3:C3"/>
    <mergeCell ref="A4:C4"/>
    <mergeCell ref="A217:C217"/>
  </mergeCells>
  <pageMargins left="0.7" right="0.7" top="0.75" bottom="0.75" header="0.3" footer="0.3"/>
  <pageSetup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opLeftCell="A148" zoomScale="80" zoomScaleNormal="80" workbookViewId="0">
      <selection sqref="A1:I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601</v>
      </c>
      <c r="B1" s="172"/>
      <c r="C1" s="172"/>
      <c r="D1" s="172"/>
      <c r="E1" s="172"/>
      <c r="F1" s="172"/>
      <c r="G1" s="10" t="s">
        <v>498</v>
      </c>
      <c r="H1" s="19">
        <v>2024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9" t="s">
        <v>501</v>
      </c>
    </row>
    <row r="3" spans="1:8" s="11" customFormat="1" ht="18.95" customHeight="1" x14ac:dyDescent="0.25">
      <c r="A3" s="171" t="s">
        <v>602</v>
      </c>
      <c r="B3" s="172"/>
      <c r="C3" s="172"/>
      <c r="D3" s="172"/>
      <c r="E3" s="172"/>
      <c r="F3" s="172"/>
      <c r="G3" s="10" t="s">
        <v>500</v>
      </c>
      <c r="H3" s="19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68489</v>
      </c>
      <c r="D15" s="18">
        <v>68489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647361.42000000004</v>
      </c>
      <c r="D64" s="18">
        <f t="shared" ref="D64:E64" si="0">SUM(D65:D72)</f>
        <v>26529.4</v>
      </c>
      <c r="E64" s="18">
        <f t="shared" si="0"/>
        <v>85123.98</v>
      </c>
    </row>
    <row r="65" spans="1:9" x14ac:dyDescent="0.2">
      <c r="A65" s="16">
        <v>1241</v>
      </c>
      <c r="B65" s="14" t="s">
        <v>158</v>
      </c>
      <c r="C65" s="18">
        <v>85972.89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0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26529.4</v>
      </c>
      <c r="E69" s="18">
        <v>85123.98</v>
      </c>
    </row>
    <row r="70" spans="1:9" x14ac:dyDescent="0.2">
      <c r="A70" s="16">
        <v>1246</v>
      </c>
      <c r="B70" s="14" t="s">
        <v>163</v>
      </c>
      <c r="C70" s="18">
        <v>561388.53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1899.51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1899.51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128535.73000000001</v>
      </c>
      <c r="D110" s="18">
        <f>SUM(D111:D119)</f>
        <v>128535.73000000001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89484.800000000003</v>
      </c>
      <c r="D112" s="18">
        <f t="shared" ref="D112:D119" si="1">C112</f>
        <v>89484.800000000003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39050.93</v>
      </c>
      <c r="D117" s="18">
        <f t="shared" si="1"/>
        <v>39050.93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  <row r="177" spans="1:3" ht="15" x14ac:dyDescent="0.25">
      <c r="A177" s="161" t="s">
        <v>603</v>
      </c>
      <c r="B177" s="161"/>
      <c r="C177" s="161"/>
    </row>
    <row r="178" spans="1:3" ht="15" x14ac:dyDescent="0.25">
      <c r="A178" s="161" t="s">
        <v>604</v>
      </c>
      <c r="B178" s="161"/>
      <c r="C178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A178:C178"/>
    <mergeCell ref="A1:F1"/>
    <mergeCell ref="A2:F2"/>
    <mergeCell ref="A3:F3"/>
    <mergeCell ref="A4:F4"/>
    <mergeCell ref="A177:C177"/>
  </mergeCells>
  <pageMargins left="0.70866141732283472" right="0.70866141732283472" top="0.74803149606299213" bottom="0.74803149606299213" header="0.31496062992125984" footer="0.31496062992125984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opLeftCell="A10" workbookViewId="0">
      <selection sqref="A1:E34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601</v>
      </c>
      <c r="B1" s="173"/>
      <c r="C1" s="173"/>
      <c r="D1" s="21" t="s">
        <v>498</v>
      </c>
      <c r="E1" s="22">
        <v>2024</v>
      </c>
    </row>
    <row r="2" spans="1:5" ht="18.95" customHeight="1" x14ac:dyDescent="0.2">
      <c r="A2" s="173" t="s">
        <v>504</v>
      </c>
      <c r="B2" s="173"/>
      <c r="C2" s="173"/>
      <c r="D2" s="21" t="s">
        <v>499</v>
      </c>
      <c r="E2" s="22" t="s">
        <v>501</v>
      </c>
    </row>
    <row r="3" spans="1:5" ht="18.95" customHeight="1" x14ac:dyDescent="0.2">
      <c r="A3" s="173" t="s">
        <v>602</v>
      </c>
      <c r="B3" s="173"/>
      <c r="C3" s="173"/>
      <c r="D3" s="21" t="s">
        <v>500</v>
      </c>
      <c r="E3" s="22">
        <v>4</v>
      </c>
    </row>
    <row r="4" spans="1:5" ht="18.95" customHeight="1" x14ac:dyDescent="0.2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0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355587.71</v>
      </c>
    </row>
    <row r="16" spans="1:5" x14ac:dyDescent="0.2">
      <c r="A16" s="27">
        <v>3220</v>
      </c>
      <c r="B16" s="23" t="s">
        <v>388</v>
      </c>
      <c r="C16" s="28">
        <v>836212.3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  <row r="33" spans="2:4" ht="15" x14ac:dyDescent="0.25">
      <c r="B33" s="161" t="s">
        <v>603</v>
      </c>
      <c r="C33" s="161"/>
      <c r="D33" s="161"/>
    </row>
    <row r="34" spans="2:4" ht="15" x14ac:dyDescent="0.25">
      <c r="B34" s="161" t="s">
        <v>604</v>
      </c>
      <c r="C34" s="161"/>
      <c r="D34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B34:D34"/>
    <mergeCell ref="A1:C1"/>
    <mergeCell ref="A2:C2"/>
    <mergeCell ref="A3:C3"/>
    <mergeCell ref="A4:C4"/>
    <mergeCell ref="B33:D33"/>
  </mergeCells>
  <pageMargins left="0.7" right="0.7" top="0.75" bottom="0.75" header="0.3" footer="0.3"/>
  <pageSetup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"/>
  <sheetViews>
    <sheetView topLeftCell="A135" zoomScale="130" zoomScaleNormal="130" workbookViewId="0">
      <selection sqref="A1:E152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601</v>
      </c>
      <c r="B1" s="173"/>
      <c r="C1" s="173"/>
      <c r="D1" s="21" t="s">
        <v>498</v>
      </c>
      <c r="E1" s="22">
        <v>2024</v>
      </c>
    </row>
    <row r="2" spans="1:5" s="29" customFormat="1" ht="18.95" customHeight="1" x14ac:dyDescent="0.25">
      <c r="A2" s="173" t="s">
        <v>505</v>
      </c>
      <c r="B2" s="173"/>
      <c r="C2" s="173"/>
      <c r="D2" s="21" t="s">
        <v>499</v>
      </c>
      <c r="E2" s="22" t="s">
        <v>501</v>
      </c>
    </row>
    <row r="3" spans="1:5" s="29" customFormat="1" ht="18.95" customHeight="1" x14ac:dyDescent="0.25">
      <c r="A3" s="173" t="s">
        <v>602</v>
      </c>
      <c r="B3" s="173"/>
      <c r="C3" s="173"/>
      <c r="D3" s="21" t="s">
        <v>500</v>
      </c>
      <c r="E3" s="22">
        <v>4</v>
      </c>
    </row>
    <row r="4" spans="1:5" s="29" customFormat="1" ht="18.95" customHeight="1" x14ac:dyDescent="0.25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689387.69</v>
      </c>
      <c r="D10" s="28">
        <v>1489261.85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689387.69</v>
      </c>
      <c r="D16" s="84">
        <f>SUM(D9:D15)</f>
        <v>1489261.85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537024.82999999996</v>
      </c>
      <c r="D29" s="84">
        <f>SUM(D30:D37)</f>
        <v>0</v>
      </c>
    </row>
    <row r="30" spans="1:4" x14ac:dyDescent="0.2">
      <c r="A30" s="27">
        <v>1241</v>
      </c>
      <c r="B30" s="23" t="s">
        <v>158</v>
      </c>
      <c r="C30" s="28">
        <v>22821.64</v>
      </c>
      <c r="D30" s="28">
        <v>0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514203.19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537024.82999999996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355587.71</v>
      </c>
      <c r="D48" s="84">
        <v>-41854.31</v>
      </c>
      <c r="E48" s="156"/>
    </row>
    <row r="49" spans="1:4" x14ac:dyDescent="0.2">
      <c r="A49" s="27"/>
      <c r="B49" s="85" t="s">
        <v>510</v>
      </c>
      <c r="C49" s="84">
        <f>C54+C66+C94+C97+C50</f>
        <v>116204.16</v>
      </c>
      <c r="D49" s="84">
        <f>D54+D66+D94+D97+D50</f>
        <v>875040.83999999985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26719.360000000001</v>
      </c>
      <c r="D66" s="84">
        <f>D67+D76+D79+D85</f>
        <v>16016.960000000001</v>
      </c>
    </row>
    <row r="67" spans="1:4" x14ac:dyDescent="0.2">
      <c r="A67" s="27">
        <v>5510</v>
      </c>
      <c r="B67" s="23" t="s">
        <v>358</v>
      </c>
      <c r="C67" s="28">
        <f>SUM(C68:C75)</f>
        <v>26719.360000000001</v>
      </c>
      <c r="D67" s="28">
        <f>SUM(D68:D75)</f>
        <v>16016.960000000001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26529.4</v>
      </c>
      <c r="D72" s="28">
        <v>15827.01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189.96</v>
      </c>
      <c r="D74" s="28">
        <v>189.95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89484.800000000003</v>
      </c>
      <c r="D97" s="84">
        <f>SUM(D98:D102)</f>
        <v>859023.87999999989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145792.54999999999</v>
      </c>
    </row>
    <row r="99" spans="1:4" x14ac:dyDescent="0.2">
      <c r="A99" s="27">
        <v>2112</v>
      </c>
      <c r="B99" s="23" t="s">
        <v>524</v>
      </c>
      <c r="C99" s="28">
        <v>50000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9000</v>
      </c>
      <c r="D100" s="28">
        <v>713231.33</v>
      </c>
    </row>
    <row r="101" spans="1:4" x14ac:dyDescent="0.2">
      <c r="A101" s="27">
        <v>2115</v>
      </c>
      <c r="B101" s="23" t="s">
        <v>526</v>
      </c>
      <c r="C101" s="28">
        <v>30484.799999999999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471791.87</v>
      </c>
      <c r="D145" s="84">
        <f>D48+D49+D103-D109-D112</f>
        <v>833186.5299999998</v>
      </c>
    </row>
    <row r="147" spans="1:4" x14ac:dyDescent="0.2">
      <c r="B147" s="23" t="s">
        <v>518</v>
      </c>
    </row>
    <row r="151" spans="1:4" ht="15" x14ac:dyDescent="0.25">
      <c r="B151" s="161" t="s">
        <v>603</v>
      </c>
      <c r="C151" s="161"/>
      <c r="D151" s="161"/>
    </row>
    <row r="152" spans="1:4" ht="15" x14ac:dyDescent="0.25">
      <c r="B152" s="161" t="s">
        <v>604</v>
      </c>
      <c r="C152" s="161"/>
      <c r="D152" s="161"/>
    </row>
  </sheetData>
  <sheetProtection formatCells="0" formatColumns="0" formatRows="0" insertColumns="0" insertRows="0" insertHyperlinks="0" deleteColumns="0" deleteRows="0" sort="0" autoFilter="0" pivotTables="0"/>
  <mergeCells count="6">
    <mergeCell ref="B152:D152"/>
    <mergeCell ref="A1:C1"/>
    <mergeCell ref="A2:C2"/>
    <mergeCell ref="A3:C3"/>
    <mergeCell ref="A4:C4"/>
    <mergeCell ref="B151:D151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topLeftCell="A7" workbookViewId="0">
      <selection sqref="A1:E28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601</v>
      </c>
      <c r="B1" s="175"/>
      <c r="C1" s="176"/>
    </row>
    <row r="2" spans="1:3" s="30" customFormat="1" ht="18" customHeight="1" x14ac:dyDescent="0.25">
      <c r="A2" s="177" t="s">
        <v>506</v>
      </c>
      <c r="B2" s="178"/>
      <c r="C2" s="179"/>
    </row>
    <row r="3" spans="1:3" s="30" customFormat="1" ht="18" customHeight="1" x14ac:dyDescent="0.25">
      <c r="A3" s="177" t="s">
        <v>602</v>
      </c>
      <c r="B3" s="178"/>
      <c r="C3" s="179"/>
    </row>
    <row r="4" spans="1:3" s="32" customFormat="1" ht="18" customHeight="1" x14ac:dyDescent="0.2">
      <c r="A4" s="180" t="s">
        <v>507</v>
      </c>
      <c r="B4" s="181"/>
      <c r="C4" s="182"/>
    </row>
    <row r="5" spans="1:3" s="32" customFormat="1" ht="18" customHeight="1" x14ac:dyDescent="0.2">
      <c r="A5" s="183" t="s">
        <v>406</v>
      </c>
      <c r="B5" s="184"/>
      <c r="C5" s="147">
        <v>2024</v>
      </c>
    </row>
    <row r="6" spans="1:3" x14ac:dyDescent="0.2">
      <c r="A6" s="47" t="s">
        <v>435</v>
      </c>
      <c r="B6" s="47"/>
      <c r="C6" s="92">
        <v>4360669.9800000004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4360669.9800000004</v>
      </c>
    </row>
    <row r="23" spans="1:3" x14ac:dyDescent="0.2">
      <c r="B23" s="31" t="s">
        <v>518</v>
      </c>
    </row>
    <row r="27" spans="1:3" ht="15" x14ac:dyDescent="0.25">
      <c r="A27" s="161" t="s">
        <v>603</v>
      </c>
      <c r="B27" s="161"/>
      <c r="C27" s="161"/>
    </row>
    <row r="28" spans="1:3" ht="15" x14ac:dyDescent="0.25">
      <c r="A28" s="161" t="s">
        <v>604</v>
      </c>
      <c r="B28" s="161"/>
      <c r="C28" s="161"/>
    </row>
  </sheetData>
  <mergeCells count="7">
    <mergeCell ref="A27:C27"/>
    <mergeCell ref="A28:C28"/>
    <mergeCell ref="A1:C1"/>
    <mergeCell ref="A2:C2"/>
    <mergeCell ref="A3:C3"/>
    <mergeCell ref="A4:C4"/>
    <mergeCell ref="A5:B5"/>
  </mergeCells>
  <pageMargins left="0.7" right="0.7" top="0.75" bottom="0.75" header="0.3" footer="0.3"/>
  <pageSetup scale="84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showGridLines="0" tabSelected="1" workbookViewId="0">
      <selection sqref="A1:F4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601</v>
      </c>
      <c r="B1" s="186"/>
      <c r="C1" s="187"/>
    </row>
    <row r="2" spans="1:3" s="33" customFormat="1" ht="18.95" customHeight="1" x14ac:dyDescent="0.25">
      <c r="A2" s="188" t="s">
        <v>508</v>
      </c>
      <c r="B2" s="189"/>
      <c r="C2" s="190"/>
    </row>
    <row r="3" spans="1:3" s="33" customFormat="1" ht="18.95" customHeight="1" x14ac:dyDescent="0.25">
      <c r="A3" s="188" t="s">
        <v>602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47">
        <v>2024</v>
      </c>
    </row>
    <row r="6" spans="1:3" x14ac:dyDescent="0.2">
      <c r="A6" s="72" t="s">
        <v>448</v>
      </c>
      <c r="B6" s="47"/>
      <c r="C6" s="96">
        <v>4515387.74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537024.82999999996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22821.64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514203.19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26719.360000000001</v>
      </c>
    </row>
    <row r="32" spans="1:3" x14ac:dyDescent="0.2">
      <c r="A32" s="78" t="s">
        <v>470</v>
      </c>
      <c r="B32" s="65" t="s">
        <v>358</v>
      </c>
      <c r="C32" s="97">
        <v>26719.360000000001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4005082.27</v>
      </c>
    </row>
    <row r="42" spans="1:3" x14ac:dyDescent="0.2">
      <c r="B42" s="31" t="s">
        <v>518</v>
      </c>
    </row>
    <row r="45" spans="1:3" ht="15" x14ac:dyDescent="0.25">
      <c r="A45" s="161" t="s">
        <v>603</v>
      </c>
      <c r="B45" s="161"/>
      <c r="C45" s="161"/>
    </row>
    <row r="46" spans="1:3" ht="15" x14ac:dyDescent="0.25">
      <c r="A46" s="161" t="s">
        <v>604</v>
      </c>
      <c r="B46" s="161"/>
      <c r="C46" s="161"/>
    </row>
  </sheetData>
  <mergeCells count="7">
    <mergeCell ref="A45:C45"/>
    <mergeCell ref="A46:C46"/>
    <mergeCell ref="A1:C1"/>
    <mergeCell ref="A2:C2"/>
    <mergeCell ref="A3:C3"/>
    <mergeCell ref="A4:C4"/>
    <mergeCell ref="A5:B5"/>
  </mergeCells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opLeftCell="A50" workbookViewId="0">
      <selection activeCell="C70" sqref="C70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601</v>
      </c>
      <c r="B1" s="194"/>
      <c r="C1" s="194"/>
      <c r="D1" s="194"/>
      <c r="E1" s="194"/>
      <c r="F1" s="194"/>
      <c r="G1" s="21" t="s">
        <v>498</v>
      </c>
      <c r="H1" s="22">
        <v>2024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1" t="s">
        <v>499</v>
      </c>
      <c r="H2" s="22" t="s">
        <v>501</v>
      </c>
    </row>
    <row r="3" spans="1:10" ht="18.95" customHeight="1" x14ac:dyDescent="0.2">
      <c r="A3" s="195" t="s">
        <v>602</v>
      </c>
      <c r="B3" s="196"/>
      <c r="C3" s="196"/>
      <c r="D3" s="196"/>
      <c r="E3" s="196"/>
      <c r="F3" s="196"/>
      <c r="G3" s="21" t="s">
        <v>500</v>
      </c>
      <c r="H3" s="22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553</v>
      </c>
      <c r="C39" s="193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554</v>
      </c>
      <c r="C48" s="193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600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518</v>
      </c>
    </row>
    <row r="62" spans="1:3" ht="15" x14ac:dyDescent="0.25">
      <c r="A62" s="161" t="s">
        <v>603</v>
      </c>
      <c r="B62" s="161"/>
      <c r="C62" s="161"/>
    </row>
    <row r="63" spans="1:3" ht="15" x14ac:dyDescent="0.25">
      <c r="A63" s="161" t="s">
        <v>604</v>
      </c>
      <c r="B63" s="161"/>
      <c r="C63" s="161"/>
    </row>
  </sheetData>
  <sheetProtection formatCells="0" formatColumns="0" formatRows="0" insertColumns="0" insertRows="0" insertHyperlinks="0" deleteColumns="0" deleteRows="0" sort="0" autoFilter="0" pivotTables="0"/>
  <mergeCells count="8">
    <mergeCell ref="A62:C62"/>
    <mergeCell ref="A63:C63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2025-01-28T22:58:33Z</cp:lastPrinted>
  <dcterms:created xsi:type="dcterms:W3CDTF">2012-12-11T20:36:24Z</dcterms:created>
  <dcterms:modified xsi:type="dcterms:W3CDTF">2025-01-28T22:58:59Z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