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45621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63" i="6"/>
  <c r="G55" i="6"/>
  <c r="G47" i="6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B33" i="6"/>
  <c r="B23" i="6"/>
  <c r="B13" i="6"/>
  <c r="B5" i="6"/>
  <c r="G43" i="6" l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<sst xmlns="http://schemas.openxmlformats.org/spreadsheetml/2006/main" count="209" uniqueCount="144">
  <si>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</si>
  <si>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</si>
  <si>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</si>
  <si>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</si>
  <si>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</si>
  <si>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</si>
  <si>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</si>
  <si>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</si>
  <si>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</si>
  <si>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</si>
  <si>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</si>
  <si>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</si>
  <si>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</si>
  <si>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</si>
  <si>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</si>
  <si>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</si>
  <si>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</si>
  <si>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</si>
  <si>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</si>
  <si>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</si>
  <si>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</si>
  <si>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</si>
  <si>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</si>
  <si>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</si>
  <si>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</si>
  <si>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</si>
  <si>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</si>
  <si>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</si>
  <si>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</si>
  <si>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</si>
  <si>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</si>
  <si>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</si>
  <si>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</si>
  <si>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</si>
  <si>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</si>
  <si>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</si>
  <si>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</si>
  <si>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</si>
  <si>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</si>
  <si>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</si>
  <si>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</si>
  <si>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</si>
  <si>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</si>
  <si>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</si>
  <si>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</si>
  <si>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</si>
  <si>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</si>
  <si>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</si>
  <si>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</si>
  <si>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</si>
  <si>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</si>
  <si>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</si>
  <si>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</si>
  <si>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</si>
  <si>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</si>
  <si>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</si>
  <si>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</si>
  <si>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</si>
  <si>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</si>
  <si>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</si>
  <si>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</si>
  <si>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</si>
  <si>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</si>
  <si>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</si>
  <si>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</si>
  <si>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</si>
  <si>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</si>
  <si>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</si>
  <si>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</si>
  <si>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</si>
  <si>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</si>
  <si>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</si>
  <si>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</si>
  <si>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</si>
  <si>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</si>
  <si>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</si>
  <si>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</si>
  <si>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</si>
  <si>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</si>
  <si>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</si>
  <si>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</si>
  <si>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</si>
  <si>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</si>
  <si>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</si>
  <si>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</si>
  <si>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</si>
  <si>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</si>
  <si>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</si>
  <si>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</si>
  <si>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</si>
  <si>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</si>
  <si>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</si>
  <si>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</si>
  <si>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</si>
  <si>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</si>
  <si>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</si>
  <si>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</si>
  <si>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</si>
  <si>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</si>
  <si>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</si>
  <si>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</si>
  <si>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</si>
  <si>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</si>
  <si>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</si>
  <si>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</si>
  <si>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</si>
  <si>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</si>
  <si>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</si>
  <si>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</si>
  <si>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</si>
  <si>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</si>
  <si>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</si>
  <si>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</si>
  <si>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</si>
  <si>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</si>
  <si>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</si>
  <si>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</si>
  <si>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</si>
  <si>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</si>
  <si>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</si>
  <si>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</si>
  <si>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</si>
  <si>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</si>
  <si>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</si>
  <si>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</si>
  <si>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</si>
  <si>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</si>
  <si>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</si>
  <si>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</si>
  <si>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</si>
  <si>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</si>
  <si>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</si>
  <si>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</si>
  <si>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</si>
  <si>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</si>
  <si>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Comisión Municipal del Deporte Apaseo el Grande
Estado Analítico del Ejercicio del Presupuesto de Egresos
Clasificación por Objeto del Gasto (Capítulo y Concepto)
Del 1 de Enero al 31 de Diciembre de 2023</t>
  </si>
  <si>
    <t>Comisión Municipal del Deporte Apaseo el Grande
Estado Analítico del Ejercicio del Presupuesto de Egresos
Clasificación Económica (por Tipo de Gasto)
Del 1 de Enero al 31 de Diciembre de 2023</t>
  </si>
  <si>
    <t>31120M04F010000 DIRECCION GENERAL</t>
  </si>
  <si>
    <t>Comisión Municipal del Deporte Apaseo el Grande
Estado Analítico del Ejercicio del Presupuesto de Egresos
Clasificación Administrativa
Del 1 de Enero al 31 de Diciembre de 2023</t>
  </si>
  <si>
    <t>Comisión Municipal del Deporte Apaseo el Grande
Estado Analítico del Ejercicio del Presupuesto de Egresos
Clasificación Administrativa (Poderes)
Del 1 de Enero al 31 de Diciembre de 2023</t>
  </si>
  <si>
    <t>Comisión Municipal del Deporte Apaseo el Grande
Estado Analítico del Ejercicio del Presupuesto de Egresos
Clasificación Administrativa (Sector Paraestatal)
Del 1 de Enero al 31 de Diciembre de 2023</t>
  </si>
  <si>
    <t>Comisión Municipal del Deporte Apaseo el Grande
Estado Analítico del Ejercicio del Presupuesto de Egresos
Clasificación Funcional (Finalidad y Función)
Del 1 de Enero al 31 de Diciembre de 2023</t>
  </si>
  <si>
    <t>PROF. SEBASTIAN LAZARO LUNA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</si>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</sst>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2" xfId="0" applyNumberFormat="1" applyFont="1" applyFill="1" applyBorder="1" applyProtection="1">
      <protection locked="0"/>
    </xf>
    <xf numFmtId="0" fontId="3" fillId="0" borderId="0" xfId="0" applyFont="1" applyBorder="1" applyProtection="1"/>
    <xf numFmtId="4" fontId="3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/>
    <xf numFmtId="4" fontId="7" fillId="0" borderId="10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1"/>
    </xf>
    <xf numFmtId="0" fontId="3" fillId="0" borderId="2" xfId="9" applyFont="1" applyFill="1" applyBorder="1" applyAlignment="1">
      <alignment horizontal="left" vertical="center" indent="1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0" fillId="0" borderId="0" xfId="0"/>
    <xf numFmtId="0" fontId="0" fillId="0" borderId="0" xfId="31" applyFont="1" applyFill="1" applyBorder="1" applyAlignment="1" applyProtection="1">
      <alignment vertical="top"/>
      <protection locked="0"/>
    </xf>
    <xf numFmtId="0" fontId="0" fillId="0" borderId="13" xfId="31" applyFont="1" applyFill="1" applyBorder="1" applyAlignment="1" applyProtection="1">
      <alignment vertical="top"/>
      <protection locked="0"/>
    </xf>
    <xf numFmtId="0" fontId="10" fillId="0" borderId="13" xfId="31" applyFont="1" applyFill="1" applyBorder="1" applyAlignment="1" applyProtection="1">
      <alignment vertical="top"/>
      <protection locked="0"/>
    </xf>
    <xf numFmtId="0" fontId="0" fillId="0" borderId="0" xfId="0"/>
    <xf numFmtId="0" fontId="0" fillId="0" borderId="0" xfId="31" applyFont="1" applyFill="1" applyBorder="1" applyAlignment="1" applyProtection="1">
      <alignment vertical="top"/>
      <protection locked="0"/>
    </xf>
    <xf numFmtId="0" fontId="0" fillId="0" borderId="13" xfId="31" applyFont="1" applyFill="1" applyBorder="1" applyAlignment="1" applyProtection="1">
      <alignment vertical="top"/>
      <protection locked="0"/>
    </xf>
    <xf numFmtId="0" fontId="10" fillId="0" borderId="13" xfId="31" applyFont="1" applyFill="1" applyBorder="1" applyAlignment="1" applyProtection="1">
      <alignment vertical="top"/>
      <protection locked="0"/>
    </xf>
    <xf numFmtId="0" fontId="0" fillId="0" borderId="0" xfId="0"/>
    <xf numFmtId="0" fontId="0" fillId="0" borderId="0" xfId="31" applyFont="1" applyFill="1" applyBorder="1" applyAlignment="1" applyProtection="1">
      <alignment vertical="top"/>
      <protection locked="0"/>
    </xf>
    <xf numFmtId="0" fontId="0" fillId="0" borderId="13" xfId="31" applyFont="1" applyFill="1" applyBorder="1" applyAlignment="1" applyProtection="1">
      <alignment vertical="top"/>
      <protection locked="0"/>
    </xf>
    <xf numFmtId="0" fontId="10" fillId="0" borderId="13" xfId="31" applyFont="1" applyFill="1" applyBorder="1" applyAlignment="1" applyProtection="1">
      <alignment vertical="top"/>
      <protection locked="0"/>
    </xf>
    <xf numFmtId="0" fontId="0" fillId="0" borderId="0" xfId="0"/>
    <xf numFmtId="0" fontId="0" fillId="0" borderId="0" xfId="31" applyFont="1" applyFill="1" applyBorder="1" applyAlignment="1" applyProtection="1">
      <alignment vertical="top"/>
      <protection locked="0"/>
    </xf>
    <xf numFmtId="0" fontId="0" fillId="0" borderId="13" xfId="31" applyFont="1" applyFill="1" applyBorder="1" applyAlignment="1" applyProtection="1">
      <alignment vertical="top"/>
      <protection locked="0"/>
    </xf>
    <xf numFmtId="0" fontId="10" fillId="0" borderId="13" xfId="31" applyFont="1" applyFill="1" applyBorder="1" applyAlignment="1" applyProtection="1">
      <alignment vertical="top"/>
      <protection locked="0"/>
    </xf>
    <xf numFmtId="0" fontId="7" fillId="2" borderId="2" xfId="9" applyFont="1" applyFill="1" applyBorder="1" applyAlignment="1">
      <alignment vertical="center"/>
    </xf>
    <xf numFmtId="0" fontId="7" fillId="2" borderId="5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36">
    <cellStyle name="=C:\WINNT\SYSTEM32\COMMAND.COM" xfId="16"/>
    <cellStyle name="Euro" xfId="1"/>
    <cellStyle name="Millares 2" xfId="2"/>
    <cellStyle name="Millares 2 2" xfId="3"/>
    <cellStyle name="Millares 2 2 2" xfId="24"/>
    <cellStyle name="Millares 2 3" xfId="4"/>
    <cellStyle name="Millares 2 3 2" xfId="25"/>
    <cellStyle name="Millares 2 4" xfId="23"/>
    <cellStyle name="Millares 2 5" xfId="32"/>
    <cellStyle name="Millares 2 6" xfId="17"/>
    <cellStyle name="Millares 3" xfId="5"/>
    <cellStyle name="Millares 3 2" xfId="26"/>
    <cellStyle name="Millares 3 3" xfId="33"/>
    <cellStyle name="Millares 3 4" xfId="18"/>
    <cellStyle name="Moneda 2" xfId="6"/>
    <cellStyle name="Moneda 2 2" xfId="27"/>
    <cellStyle name="Normal" xfId="0" builtinId="0"/>
    <cellStyle name="Normal 2" xfId="7"/>
    <cellStyle name="Normal 2 2" xfId="8"/>
    <cellStyle name="Normal 2 3" xfId="31"/>
    <cellStyle name="Normal 2 4" xfId="28"/>
    <cellStyle name="Normal 2 5" xfId="1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0"/>
    <cellStyle name="Normal 6 2 3" xfId="35"/>
    <cellStyle name="Normal 6 2 4" xfId="21"/>
    <cellStyle name="Normal 6 3" xfId="29"/>
    <cellStyle name="Normal 6 4" xfId="34"/>
    <cellStyle name="Normal 6 5" xfId="20"/>
    <cellStyle name="Porcentual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74</xdr:row>
      <xdr:rowOff>95250</xdr:rowOff>
    </xdr:from>
    <xdr:to>
      <xdr:col>3</xdr:col>
      <xdr:colOff>546538</xdr:colOff>
      <xdr:row>85</xdr:row>
      <xdr:rowOff>35564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11325225"/>
          <a:ext cx="2127688" cy="15119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7</xdr:row>
      <xdr:rowOff>0</xdr:rowOff>
    </xdr:from>
    <xdr:to>
      <xdr:col>3</xdr:col>
      <xdr:colOff>479863</xdr:colOff>
      <xdr:row>17</xdr:row>
      <xdr:rowOff>83189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1825" y="1657350"/>
          <a:ext cx="2127688" cy="15119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37</xdr:row>
      <xdr:rowOff>9525</xdr:rowOff>
    </xdr:from>
    <xdr:to>
      <xdr:col>4</xdr:col>
      <xdr:colOff>70288</xdr:colOff>
      <xdr:row>47</xdr:row>
      <xdr:rowOff>92714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6425" y="7038975"/>
          <a:ext cx="2127688" cy="15119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34</xdr:row>
      <xdr:rowOff>57150</xdr:rowOff>
    </xdr:from>
    <xdr:to>
      <xdr:col>3</xdr:col>
      <xdr:colOff>375088</xdr:colOff>
      <xdr:row>44</xdr:row>
      <xdr:rowOff>140339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0" y="5572125"/>
          <a:ext cx="2127688" cy="1511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opLeftCell="A37" workbookViewId="0">
      <selection activeCell="C80" sqref="C80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52" t="s">
        <v>135</v>
      </c>
      <c r="B1" s="52"/>
      <c r="C1" s="52"/>
      <c r="D1" s="52"/>
      <c r="E1" s="52"/>
      <c r="F1" s="52"/>
      <c r="G1" s="53"/>
    </row>
    <row r="2" spans="1:8" x14ac:dyDescent="0.2">
      <c r="A2" s="49"/>
      <c r="B2" s="54" t="s">
        <v>62</v>
      </c>
      <c r="C2" s="52"/>
      <c r="D2" s="52"/>
      <c r="E2" s="52"/>
      <c r="F2" s="53"/>
      <c r="G2" s="55" t="s">
        <v>61</v>
      </c>
    </row>
    <row r="3" spans="1:8" ht="24.95" customHeight="1" x14ac:dyDescent="0.2">
      <c r="A3" s="32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56"/>
    </row>
    <row r="4" spans="1:8" x14ac:dyDescent="0.2">
      <c r="A4" s="50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22" t="s">
        <v>63</v>
      </c>
      <c r="B5" s="15">
        <f>SUM(B6:B12)</f>
        <v>2847740.57</v>
      </c>
      <c r="C5" s="15">
        <f>SUM(C6:C12)</f>
        <v>102077.43</v>
      </c>
      <c r="D5" s="15">
        <f>B5+C5</f>
        <v>2949818</v>
      </c>
      <c r="E5" s="15">
        <f>SUM(E6:E12)</f>
        <v>2867333.56</v>
      </c>
      <c r="F5" s="15">
        <f>SUM(F6:F12)</f>
        <v>2721541.01</v>
      </c>
      <c r="G5" s="15">
        <f>D5-E5</f>
        <v>82484.439999999944</v>
      </c>
    </row>
    <row r="6" spans="1:8" x14ac:dyDescent="0.2">
      <c r="A6" s="24" t="s">
        <v>67</v>
      </c>
      <c r="B6" s="6">
        <v>1672034.16</v>
      </c>
      <c r="C6" s="6">
        <v>-143000</v>
      </c>
      <c r="D6" s="6">
        <f t="shared" ref="D6:D69" si="0">B6+C6</f>
        <v>1529034.16</v>
      </c>
      <c r="E6" s="6">
        <v>1520390.64</v>
      </c>
      <c r="F6" s="6">
        <v>1517388.23</v>
      </c>
      <c r="G6" s="6">
        <f t="shared" ref="G6:G69" si="1">D6-E6</f>
        <v>8643.5200000000186</v>
      </c>
      <c r="H6" s="11">
        <v>1100</v>
      </c>
    </row>
    <row r="7" spans="1:8" x14ac:dyDescent="0.2">
      <c r="A7" s="24" t="s">
        <v>68</v>
      </c>
      <c r="B7" s="6">
        <v>140810</v>
      </c>
      <c r="C7" s="6">
        <v>168000</v>
      </c>
      <c r="D7" s="6">
        <f t="shared" si="0"/>
        <v>308810</v>
      </c>
      <c r="E7" s="6">
        <v>259906.27</v>
      </c>
      <c r="F7" s="6">
        <v>259906.27</v>
      </c>
      <c r="G7" s="6">
        <f t="shared" si="1"/>
        <v>48903.73000000001</v>
      </c>
      <c r="H7" s="11">
        <v>1200</v>
      </c>
    </row>
    <row r="8" spans="1:8" x14ac:dyDescent="0.2">
      <c r="A8" s="24" t="s">
        <v>69</v>
      </c>
      <c r="B8" s="6">
        <v>290188.61</v>
      </c>
      <c r="C8" s="6">
        <v>-57500</v>
      </c>
      <c r="D8" s="6">
        <f t="shared" si="0"/>
        <v>232688.61</v>
      </c>
      <c r="E8" s="6">
        <v>220955.54</v>
      </c>
      <c r="F8" s="6">
        <v>195628.35</v>
      </c>
      <c r="G8" s="6">
        <f t="shared" si="1"/>
        <v>11733.069999999978</v>
      </c>
      <c r="H8" s="11">
        <v>1300</v>
      </c>
    </row>
    <row r="9" spans="1:8" x14ac:dyDescent="0.2">
      <c r="A9" s="24" t="s">
        <v>33</v>
      </c>
      <c r="B9" s="6">
        <v>301103.32</v>
      </c>
      <c r="C9" s="6">
        <v>0</v>
      </c>
      <c r="D9" s="6">
        <f t="shared" si="0"/>
        <v>301103.32</v>
      </c>
      <c r="E9" s="6">
        <v>292752.11</v>
      </c>
      <c r="F9" s="6">
        <v>292752.11</v>
      </c>
      <c r="G9" s="6">
        <f t="shared" si="1"/>
        <v>8351.210000000021</v>
      </c>
      <c r="H9" s="11">
        <v>1400</v>
      </c>
    </row>
    <row r="10" spans="1:8" x14ac:dyDescent="0.2">
      <c r="A10" s="24" t="s">
        <v>70</v>
      </c>
      <c r="B10" s="6">
        <v>0</v>
      </c>
      <c r="C10" s="6">
        <v>213777.43</v>
      </c>
      <c r="D10" s="6">
        <f t="shared" si="0"/>
        <v>213777.43</v>
      </c>
      <c r="E10" s="6">
        <v>212976</v>
      </c>
      <c r="F10" s="6">
        <v>95513.05</v>
      </c>
      <c r="G10" s="6">
        <f t="shared" si="1"/>
        <v>801.42999999999302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71</v>
      </c>
      <c r="B12" s="6">
        <v>443604.47999999998</v>
      </c>
      <c r="C12" s="6">
        <v>-79200</v>
      </c>
      <c r="D12" s="6">
        <f t="shared" si="0"/>
        <v>364404.47999999998</v>
      </c>
      <c r="E12" s="6">
        <v>360353</v>
      </c>
      <c r="F12" s="6">
        <v>360353</v>
      </c>
      <c r="G12" s="6">
        <f t="shared" si="1"/>
        <v>4051.4799999999814</v>
      </c>
      <c r="H12" s="11">
        <v>1700</v>
      </c>
    </row>
    <row r="13" spans="1:8" x14ac:dyDescent="0.2">
      <c r="A13" s="22" t="s">
        <v>129</v>
      </c>
      <c r="B13" s="16">
        <f>SUM(B14:B22)</f>
        <v>432190</v>
      </c>
      <c r="C13" s="16">
        <f>SUM(C14:C22)</f>
        <v>211762.19</v>
      </c>
      <c r="D13" s="16">
        <f t="shared" si="0"/>
        <v>643952.18999999994</v>
      </c>
      <c r="E13" s="16">
        <f>SUM(E14:E22)</f>
        <v>624142.93999999994</v>
      </c>
      <c r="F13" s="16">
        <f>SUM(F14:F22)</f>
        <v>624142.93999999994</v>
      </c>
      <c r="G13" s="16">
        <f t="shared" si="1"/>
        <v>19809.25</v>
      </c>
      <c r="H13" s="23">
        <v>0</v>
      </c>
    </row>
    <row r="14" spans="1:8" x14ac:dyDescent="0.2">
      <c r="A14" s="24" t="s">
        <v>72</v>
      </c>
      <c r="B14" s="6">
        <v>55000</v>
      </c>
      <c r="C14" s="6">
        <v>-23314</v>
      </c>
      <c r="D14" s="6">
        <f t="shared" si="0"/>
        <v>31686</v>
      </c>
      <c r="E14" s="6">
        <v>30460.77</v>
      </c>
      <c r="F14" s="6">
        <v>30460.77</v>
      </c>
      <c r="G14" s="6">
        <f t="shared" si="1"/>
        <v>1225.2299999999996</v>
      </c>
      <c r="H14" s="11">
        <v>2100</v>
      </c>
    </row>
    <row r="15" spans="1:8" x14ac:dyDescent="0.2">
      <c r="A15" s="24" t="s">
        <v>73</v>
      </c>
      <c r="B15" s="6">
        <v>0</v>
      </c>
      <c r="C15" s="6">
        <v>0</v>
      </c>
      <c r="D15" s="6">
        <f t="shared" si="0"/>
        <v>0</v>
      </c>
      <c r="E15" s="6">
        <v>0</v>
      </c>
      <c r="F15" s="6">
        <v>0</v>
      </c>
      <c r="G15" s="6">
        <f t="shared" si="1"/>
        <v>0</v>
      </c>
      <c r="H15" s="11">
        <v>2200</v>
      </c>
    </row>
    <row r="16" spans="1:8" x14ac:dyDescent="0.2">
      <c r="A16" s="24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75</v>
      </c>
      <c r="B17" s="6">
        <v>140190</v>
      </c>
      <c r="C17" s="6">
        <v>180401.99</v>
      </c>
      <c r="D17" s="6">
        <f t="shared" si="0"/>
        <v>320591.99</v>
      </c>
      <c r="E17" s="6">
        <v>320591.99</v>
      </c>
      <c r="F17" s="6">
        <v>320591.99</v>
      </c>
      <c r="G17" s="6">
        <f t="shared" si="1"/>
        <v>0</v>
      </c>
      <c r="H17" s="11">
        <v>2400</v>
      </c>
    </row>
    <row r="18" spans="1:8" x14ac:dyDescent="0.2">
      <c r="A18" s="24" t="s">
        <v>76</v>
      </c>
      <c r="B18" s="6">
        <v>10000</v>
      </c>
      <c r="C18" s="6">
        <v>-8019.78</v>
      </c>
      <c r="D18" s="6">
        <f t="shared" si="0"/>
        <v>1980.2200000000003</v>
      </c>
      <c r="E18" s="6">
        <v>1980.22</v>
      </c>
      <c r="F18" s="6">
        <v>1980.22</v>
      </c>
      <c r="G18" s="6">
        <f t="shared" si="1"/>
        <v>0</v>
      </c>
      <c r="H18" s="11">
        <v>2500</v>
      </c>
    </row>
    <row r="19" spans="1:8" x14ac:dyDescent="0.2">
      <c r="A19" s="24" t="s">
        <v>77</v>
      </c>
      <c r="B19" s="6">
        <v>120000</v>
      </c>
      <c r="C19" s="6">
        <v>40000</v>
      </c>
      <c r="D19" s="6">
        <f t="shared" si="0"/>
        <v>160000</v>
      </c>
      <c r="E19" s="6">
        <v>159107.98000000001</v>
      </c>
      <c r="F19" s="6">
        <v>159107.98000000001</v>
      </c>
      <c r="G19" s="6">
        <f t="shared" si="1"/>
        <v>892.01999999998952</v>
      </c>
      <c r="H19" s="11">
        <v>2600</v>
      </c>
    </row>
    <row r="20" spans="1:8" x14ac:dyDescent="0.2">
      <c r="A20" s="24" t="s">
        <v>78</v>
      </c>
      <c r="B20" s="6">
        <v>70000</v>
      </c>
      <c r="C20" s="6">
        <v>28192</v>
      </c>
      <c r="D20" s="6">
        <f t="shared" si="0"/>
        <v>98192</v>
      </c>
      <c r="E20" s="6">
        <v>80500</v>
      </c>
      <c r="F20" s="6">
        <v>80500</v>
      </c>
      <c r="G20" s="6">
        <f t="shared" si="1"/>
        <v>17692</v>
      </c>
      <c r="H20" s="11">
        <v>2700</v>
      </c>
    </row>
    <row r="21" spans="1:8" x14ac:dyDescent="0.2">
      <c r="A21" s="24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80</v>
      </c>
      <c r="B22" s="6">
        <v>37000</v>
      </c>
      <c r="C22" s="6">
        <v>-5498.02</v>
      </c>
      <c r="D22" s="6">
        <f t="shared" si="0"/>
        <v>31501.98</v>
      </c>
      <c r="E22" s="6">
        <v>31501.98</v>
      </c>
      <c r="F22" s="6">
        <v>31501.98</v>
      </c>
      <c r="G22" s="6">
        <f t="shared" si="1"/>
        <v>0</v>
      </c>
      <c r="H22" s="11">
        <v>2900</v>
      </c>
    </row>
    <row r="23" spans="1:8" x14ac:dyDescent="0.2">
      <c r="A23" s="22" t="s">
        <v>64</v>
      </c>
      <c r="B23" s="16">
        <f>SUM(B24:B32)</f>
        <v>194311.36</v>
      </c>
      <c r="C23" s="16">
        <f>SUM(C24:C32)</f>
        <v>705164.84</v>
      </c>
      <c r="D23" s="16">
        <f t="shared" si="0"/>
        <v>899476.2</v>
      </c>
      <c r="E23" s="16">
        <f>SUM(E24:E32)</f>
        <v>862846.25</v>
      </c>
      <c r="F23" s="16">
        <f>SUM(F24:F32)</f>
        <v>149614.91999999998</v>
      </c>
      <c r="G23" s="16">
        <f t="shared" si="1"/>
        <v>36629.949999999953</v>
      </c>
      <c r="H23" s="23">
        <v>0</v>
      </c>
    </row>
    <row r="24" spans="1:8" x14ac:dyDescent="0.2">
      <c r="A24" s="24" t="s">
        <v>81</v>
      </c>
      <c r="B24" s="6">
        <v>41000</v>
      </c>
      <c r="C24" s="6">
        <v>-21070.1</v>
      </c>
      <c r="D24" s="6">
        <f t="shared" si="0"/>
        <v>19929.900000000001</v>
      </c>
      <c r="E24" s="6">
        <v>2929.9</v>
      </c>
      <c r="F24" s="6">
        <v>2929.9</v>
      </c>
      <c r="G24" s="6">
        <f t="shared" si="1"/>
        <v>17000</v>
      </c>
      <c r="H24" s="11">
        <v>3100</v>
      </c>
    </row>
    <row r="25" spans="1:8" x14ac:dyDescent="0.2">
      <c r="A25" s="24" t="s">
        <v>82</v>
      </c>
      <c r="B25" s="6">
        <v>0</v>
      </c>
      <c r="C25" s="6">
        <v>0</v>
      </c>
      <c r="D25" s="6">
        <f t="shared" si="0"/>
        <v>0</v>
      </c>
      <c r="E25" s="6">
        <v>0</v>
      </c>
      <c r="F25" s="6">
        <v>0</v>
      </c>
      <c r="G25" s="6">
        <f t="shared" si="1"/>
        <v>0</v>
      </c>
      <c r="H25" s="11">
        <v>3200</v>
      </c>
    </row>
    <row r="26" spans="1:8" x14ac:dyDescent="0.2">
      <c r="A26" s="24" t="s">
        <v>83</v>
      </c>
      <c r="B26" s="6">
        <v>11311.36</v>
      </c>
      <c r="C26" s="6">
        <v>108688.64</v>
      </c>
      <c r="D26" s="6">
        <f t="shared" si="0"/>
        <v>120000</v>
      </c>
      <c r="E26" s="6">
        <v>109000</v>
      </c>
      <c r="F26" s="6">
        <v>72500</v>
      </c>
      <c r="G26" s="6">
        <f t="shared" si="1"/>
        <v>11000</v>
      </c>
      <c r="H26" s="11">
        <v>3300</v>
      </c>
    </row>
    <row r="27" spans="1:8" x14ac:dyDescent="0.2">
      <c r="A27" s="24" t="s">
        <v>84</v>
      </c>
      <c r="B27" s="6">
        <v>31000</v>
      </c>
      <c r="C27" s="6">
        <v>-23655.27</v>
      </c>
      <c r="D27" s="6">
        <f t="shared" si="0"/>
        <v>7344.73</v>
      </c>
      <c r="E27" s="6">
        <v>7344.73</v>
      </c>
      <c r="F27" s="6">
        <v>7344.73</v>
      </c>
      <c r="G27" s="6">
        <f t="shared" si="1"/>
        <v>0</v>
      </c>
      <c r="H27" s="11">
        <v>3400</v>
      </c>
    </row>
    <row r="28" spans="1:8" x14ac:dyDescent="0.2">
      <c r="A28" s="24" t="s">
        <v>85</v>
      </c>
      <c r="B28" s="6">
        <v>17000</v>
      </c>
      <c r="C28" s="6">
        <v>670415.32999999996</v>
      </c>
      <c r="D28" s="6">
        <f t="shared" si="0"/>
        <v>687415.33</v>
      </c>
      <c r="E28" s="6">
        <v>687415.33</v>
      </c>
      <c r="F28" s="6">
        <v>10684</v>
      </c>
      <c r="G28" s="6">
        <f t="shared" si="1"/>
        <v>0</v>
      </c>
      <c r="H28" s="11">
        <v>3500</v>
      </c>
    </row>
    <row r="29" spans="1:8" x14ac:dyDescent="0.2">
      <c r="A29" s="24" t="s">
        <v>86</v>
      </c>
      <c r="B29" s="6">
        <v>10000</v>
      </c>
      <c r="C29" s="6">
        <v>-8069.76</v>
      </c>
      <c r="D29" s="6">
        <f t="shared" si="0"/>
        <v>1930.2399999999998</v>
      </c>
      <c r="E29" s="6">
        <v>1930.24</v>
      </c>
      <c r="F29" s="6">
        <v>1930.24</v>
      </c>
      <c r="G29" s="6">
        <f t="shared" si="1"/>
        <v>0</v>
      </c>
      <c r="H29" s="11">
        <v>3600</v>
      </c>
    </row>
    <row r="30" spans="1:8" x14ac:dyDescent="0.2">
      <c r="A30" s="24" t="s">
        <v>87</v>
      </c>
      <c r="B30" s="6">
        <v>3000</v>
      </c>
      <c r="C30" s="6">
        <v>-2000</v>
      </c>
      <c r="D30" s="6">
        <f t="shared" si="0"/>
        <v>1000</v>
      </c>
      <c r="E30" s="6">
        <v>0</v>
      </c>
      <c r="F30" s="6">
        <v>0</v>
      </c>
      <c r="G30" s="6">
        <f t="shared" si="1"/>
        <v>1000</v>
      </c>
      <c r="H30" s="11">
        <v>3700</v>
      </c>
    </row>
    <row r="31" spans="1:8" x14ac:dyDescent="0.2">
      <c r="A31" s="24" t="s">
        <v>88</v>
      </c>
      <c r="B31" s="6">
        <v>8000</v>
      </c>
      <c r="C31" s="6">
        <v>-7144</v>
      </c>
      <c r="D31" s="6">
        <f t="shared" si="0"/>
        <v>856</v>
      </c>
      <c r="E31" s="6">
        <v>856</v>
      </c>
      <c r="F31" s="6">
        <v>856</v>
      </c>
      <c r="G31" s="6">
        <f t="shared" si="1"/>
        <v>0</v>
      </c>
      <c r="H31" s="11">
        <v>3800</v>
      </c>
    </row>
    <row r="32" spans="1:8" x14ac:dyDescent="0.2">
      <c r="A32" s="24" t="s">
        <v>18</v>
      </c>
      <c r="B32" s="6">
        <v>73000</v>
      </c>
      <c r="C32" s="6">
        <v>-12000</v>
      </c>
      <c r="D32" s="6">
        <f t="shared" si="0"/>
        <v>61000</v>
      </c>
      <c r="E32" s="6">
        <v>53370.05</v>
      </c>
      <c r="F32" s="6">
        <v>53370.05</v>
      </c>
      <c r="G32" s="6">
        <f t="shared" si="1"/>
        <v>7629.9499999999971</v>
      </c>
      <c r="H32" s="11">
        <v>3900</v>
      </c>
    </row>
    <row r="33" spans="1:8" x14ac:dyDescent="0.2">
      <c r="A33" s="22" t="s">
        <v>130</v>
      </c>
      <c r="B33" s="16">
        <f>SUM(B34:B42)</f>
        <v>360000</v>
      </c>
      <c r="C33" s="16">
        <f>SUM(C34:C42)</f>
        <v>149906.34</v>
      </c>
      <c r="D33" s="16">
        <f t="shared" si="0"/>
        <v>509906.33999999997</v>
      </c>
      <c r="E33" s="16">
        <f>SUM(E34:E42)</f>
        <v>508510.88</v>
      </c>
      <c r="F33" s="16">
        <f>SUM(F34:F42)</f>
        <v>508510.88</v>
      </c>
      <c r="G33" s="16">
        <f t="shared" si="1"/>
        <v>1395.4599999999627</v>
      </c>
      <c r="H33" s="23">
        <v>0</v>
      </c>
    </row>
    <row r="34" spans="1:8" x14ac:dyDescent="0.2">
      <c r="A34" s="24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92</v>
      </c>
      <c r="B37" s="6">
        <v>360000</v>
      </c>
      <c r="C37" s="6">
        <v>149906.34</v>
      </c>
      <c r="D37" s="6">
        <f t="shared" si="0"/>
        <v>509906.33999999997</v>
      </c>
      <c r="E37" s="6">
        <v>508510.88</v>
      </c>
      <c r="F37" s="6">
        <v>508510.88</v>
      </c>
      <c r="G37" s="6">
        <f t="shared" si="1"/>
        <v>1395.4599999999627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131</v>
      </c>
      <c r="B43" s="16">
        <f>SUM(B44:B52)</f>
        <v>82180.33</v>
      </c>
      <c r="C43" s="16">
        <f>SUM(C44:C52)</f>
        <v>-82180.33</v>
      </c>
      <c r="D43" s="16">
        <f t="shared" si="0"/>
        <v>0</v>
      </c>
      <c r="E43" s="16">
        <f>SUM(E44:E52)</f>
        <v>0</v>
      </c>
      <c r="F43" s="16">
        <f>SUM(F44:F52)</f>
        <v>0</v>
      </c>
      <c r="G43" s="16">
        <f t="shared" si="1"/>
        <v>0</v>
      </c>
      <c r="H43" s="23">
        <v>0</v>
      </c>
    </row>
    <row r="44" spans="1:8" x14ac:dyDescent="0.2">
      <c r="A44" s="5" t="s">
        <v>96</v>
      </c>
      <c r="B44" s="6">
        <v>43180.33</v>
      </c>
      <c r="C44" s="6">
        <v>-43180.33</v>
      </c>
      <c r="D44" s="6">
        <f t="shared" si="0"/>
        <v>0</v>
      </c>
      <c r="E44" s="6">
        <v>0</v>
      </c>
      <c r="F44" s="6">
        <v>0</v>
      </c>
      <c r="G44" s="6">
        <f t="shared" si="1"/>
        <v>0</v>
      </c>
      <c r="H44" s="11">
        <v>5100</v>
      </c>
    </row>
    <row r="45" spans="1:8" x14ac:dyDescent="0.2">
      <c r="A45" s="24" t="s">
        <v>97</v>
      </c>
      <c r="B45" s="6">
        <v>6000</v>
      </c>
      <c r="C45" s="6">
        <v>-6000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  <c r="H45" s="11">
        <v>5200</v>
      </c>
    </row>
    <row r="46" spans="1:8" x14ac:dyDescent="0.2">
      <c r="A46" s="24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101</v>
      </c>
      <c r="B49" s="6">
        <v>27000</v>
      </c>
      <c r="C49" s="6">
        <v>-27000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104</v>
      </c>
      <c r="B52" s="6">
        <v>6000</v>
      </c>
      <c r="C52" s="6">
        <v>-6000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132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133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66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121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55</v>
      </c>
      <c r="B77" s="18">
        <f t="shared" ref="B77:G77" si="4">SUM(B5+B13+B23+B33+B43+B53+B57+B65+B69)</f>
        <v>3916422.26</v>
      </c>
      <c r="C77" s="18">
        <f t="shared" si="4"/>
        <v>1086730.47</v>
      </c>
      <c r="D77" s="18">
        <f t="shared" si="4"/>
        <v>5003152.7299999995</v>
      </c>
      <c r="E77" s="18">
        <f t="shared" si="4"/>
        <v>4862833.63</v>
      </c>
      <c r="F77" s="18">
        <f t="shared" si="4"/>
        <v>4003809.7499999995</v>
      </c>
      <c r="G77" s="18">
        <f t="shared" si="4"/>
        <v>140319.09999999986</v>
      </c>
      <c r="H77" s="31"/>
    </row>
    <row r="78" spans="1:8" x14ac:dyDescent="0.2">
      <c r="H78" s="31"/>
    </row>
    <row r="79" spans="1:8" x14ac:dyDescent="0.2">
      <c r="A79" s="1" t="s">
        <v>125</v>
      </c>
      <c r="H79" s="31"/>
    </row>
    <row r="80" spans="1:8" x14ac:dyDescent="0.2">
      <c r="H80" s="31"/>
    </row>
    <row r="82" spans="2:3" x14ac:dyDescent="0.2">
      <c r="B82" s="35" t="s">
        <v>142</v>
      </c>
      <c r="C82" s="36"/>
    </row>
    <row r="83" spans="2:3" x14ac:dyDescent="0.2">
      <c r="B83" s="34" t="s">
        <v>143</v>
      </c>
      <c r="C83" s="33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workbookViewId="0">
      <selection activeCell="B13" sqref="B1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54" t="s">
        <v>136</v>
      </c>
      <c r="B1" s="52"/>
      <c r="C1" s="52"/>
      <c r="D1" s="52"/>
      <c r="E1" s="52"/>
      <c r="F1" s="52"/>
      <c r="G1" s="53"/>
    </row>
    <row r="2" spans="1:7" x14ac:dyDescent="0.2">
      <c r="A2" s="49"/>
      <c r="B2" s="54" t="s">
        <v>62</v>
      </c>
      <c r="C2" s="52"/>
      <c r="D2" s="52"/>
      <c r="E2" s="52"/>
      <c r="F2" s="53"/>
      <c r="G2" s="55" t="s">
        <v>61</v>
      </c>
    </row>
    <row r="3" spans="1:7" ht="24.95" customHeight="1" x14ac:dyDescent="0.2">
      <c r="A3" s="51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56"/>
    </row>
    <row r="4" spans="1:7" x14ac:dyDescent="0.2">
      <c r="A4" s="50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7" t="s">
        <v>0</v>
      </c>
      <c r="B5" s="19">
        <v>3834241.93</v>
      </c>
      <c r="C5" s="19">
        <v>1168910.8</v>
      </c>
      <c r="D5" s="19">
        <f>B5+C5</f>
        <v>5003152.7300000004</v>
      </c>
      <c r="E5" s="19">
        <v>4862833.63</v>
      </c>
      <c r="F5" s="19">
        <v>4003809.75</v>
      </c>
      <c r="G5" s="19">
        <f>D5-E5</f>
        <v>140319.10000000056</v>
      </c>
    </row>
    <row r="6" spans="1:7" x14ac:dyDescent="0.2">
      <c r="A6" s="7" t="s">
        <v>1</v>
      </c>
      <c r="B6" s="19">
        <v>82180.33</v>
      </c>
      <c r="C6" s="19">
        <v>-82180.33</v>
      </c>
      <c r="D6" s="19">
        <f>B6+C6</f>
        <v>0</v>
      </c>
      <c r="E6" s="19">
        <v>0</v>
      </c>
      <c r="F6" s="19">
        <v>0</v>
      </c>
      <c r="G6" s="19">
        <f>D6-E6</f>
        <v>0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55</v>
      </c>
      <c r="B10" s="18">
        <f t="shared" ref="B10:G10" si="0">SUM(B5+B6+B7+B8+B9)</f>
        <v>3916422.2600000002</v>
      </c>
      <c r="C10" s="18">
        <f t="shared" si="0"/>
        <v>1086730.47</v>
      </c>
      <c r="D10" s="18">
        <f t="shared" si="0"/>
        <v>5003152.7300000004</v>
      </c>
      <c r="E10" s="18">
        <f t="shared" si="0"/>
        <v>4862833.63</v>
      </c>
      <c r="F10" s="18">
        <f t="shared" si="0"/>
        <v>4003809.75</v>
      </c>
      <c r="G10" s="18">
        <f t="shared" si="0"/>
        <v>140319.10000000056</v>
      </c>
    </row>
    <row r="15" spans="1:7" x14ac:dyDescent="0.2">
      <c r="B15" s="39" t="s">
        <v>142</v>
      </c>
      <c r="C15" s="40"/>
    </row>
    <row r="16" spans="1:7" x14ac:dyDescent="0.2">
      <c r="B16" s="38" t="s">
        <v>143</v>
      </c>
      <c r="C16" s="37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opLeftCell="A13" workbookViewId="0">
      <selection activeCell="C42" sqref="C42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138</v>
      </c>
      <c r="B1" s="52"/>
      <c r="C1" s="52"/>
      <c r="D1" s="52"/>
      <c r="E1" s="52"/>
      <c r="F1" s="52"/>
      <c r="G1" s="53"/>
    </row>
    <row r="2" spans="1:7" x14ac:dyDescent="0.2">
      <c r="A2" s="49"/>
      <c r="B2" s="54" t="s">
        <v>62</v>
      </c>
      <c r="C2" s="52"/>
      <c r="D2" s="52"/>
      <c r="E2" s="52"/>
      <c r="F2" s="53"/>
      <c r="G2" s="55" t="s">
        <v>61</v>
      </c>
    </row>
    <row r="3" spans="1:7" ht="24.95" customHeight="1" x14ac:dyDescent="0.2">
      <c r="A3" s="32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56"/>
    </row>
    <row r="4" spans="1:7" x14ac:dyDescent="0.2">
      <c r="A4" s="50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137</v>
      </c>
      <c r="B6" s="6">
        <v>3916422.26</v>
      </c>
      <c r="C6" s="6">
        <v>1086730.47</v>
      </c>
      <c r="D6" s="6">
        <f>B6+C6</f>
        <v>5003152.7299999995</v>
      </c>
      <c r="E6" s="6">
        <v>4862833.63</v>
      </c>
      <c r="F6" s="6">
        <v>4003809.75</v>
      </c>
      <c r="G6" s="6">
        <f>D6-E6</f>
        <v>140319.09999999963</v>
      </c>
    </row>
    <row r="7" spans="1:7" x14ac:dyDescent="0.2">
      <c r="A7" s="27" t="s">
        <v>50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7" t="s">
        <v>51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7" t="s">
        <v>52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7" t="s">
        <v>127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7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7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55</v>
      </c>
      <c r="B14" s="21">
        <f t="shared" ref="B14:G14" si="2">SUM(B6:B13)</f>
        <v>3916422.26</v>
      </c>
      <c r="C14" s="21">
        <f t="shared" si="2"/>
        <v>1086730.47</v>
      </c>
      <c r="D14" s="21">
        <f t="shared" si="2"/>
        <v>5003152.7299999995</v>
      </c>
      <c r="E14" s="21">
        <f t="shared" si="2"/>
        <v>4862833.63</v>
      </c>
      <c r="F14" s="21">
        <f t="shared" si="2"/>
        <v>4003809.75</v>
      </c>
      <c r="G14" s="21">
        <f t="shared" si="2"/>
        <v>140319.09999999963</v>
      </c>
    </row>
    <row r="17" spans="1:7" ht="45" customHeight="1" x14ac:dyDescent="0.2">
      <c r="A17" s="54" t="s">
        <v>139</v>
      </c>
      <c r="B17" s="52"/>
      <c r="C17" s="52"/>
      <c r="D17" s="52"/>
      <c r="E17" s="52"/>
      <c r="F17" s="52"/>
      <c r="G17" s="53"/>
    </row>
    <row r="18" spans="1:7" x14ac:dyDescent="0.2">
      <c r="A18" s="57" t="s">
        <v>56</v>
      </c>
      <c r="B18" s="54" t="s">
        <v>62</v>
      </c>
      <c r="C18" s="52"/>
      <c r="D18" s="52"/>
      <c r="E18" s="52"/>
      <c r="F18" s="53"/>
      <c r="G18" s="55" t="s">
        <v>61</v>
      </c>
    </row>
    <row r="19" spans="1:7" ht="22.5" x14ac:dyDescent="0.2">
      <c r="A19" s="58"/>
      <c r="B19" s="3" t="s">
        <v>57</v>
      </c>
      <c r="C19" s="3" t="s">
        <v>122</v>
      </c>
      <c r="D19" s="3" t="s">
        <v>58</v>
      </c>
      <c r="E19" s="3" t="s">
        <v>59</v>
      </c>
      <c r="F19" s="3" t="s">
        <v>60</v>
      </c>
      <c r="G19" s="56"/>
    </row>
    <row r="20" spans="1:7" x14ac:dyDescent="0.2">
      <c r="A20" s="59"/>
      <c r="B20" s="4">
        <v>1</v>
      </c>
      <c r="C20" s="4">
        <v>2</v>
      </c>
      <c r="D20" s="4" t="s">
        <v>123</v>
      </c>
      <c r="E20" s="4">
        <v>4</v>
      </c>
      <c r="F20" s="4">
        <v>5</v>
      </c>
      <c r="G20" s="4" t="s">
        <v>124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126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55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54" t="s">
        <v>140</v>
      </c>
      <c r="B28" s="52"/>
      <c r="C28" s="52"/>
      <c r="D28" s="52"/>
      <c r="E28" s="52"/>
      <c r="F28" s="52"/>
      <c r="G28" s="53"/>
    </row>
    <row r="29" spans="1:7" x14ac:dyDescent="0.2">
      <c r="A29" s="57" t="s">
        <v>56</v>
      </c>
      <c r="B29" s="54" t="s">
        <v>62</v>
      </c>
      <c r="C29" s="52"/>
      <c r="D29" s="52"/>
      <c r="E29" s="52"/>
      <c r="F29" s="53"/>
      <c r="G29" s="55" t="s">
        <v>61</v>
      </c>
    </row>
    <row r="30" spans="1:7" ht="22.5" x14ac:dyDescent="0.2">
      <c r="A30" s="58"/>
      <c r="B30" s="3" t="s">
        <v>57</v>
      </c>
      <c r="C30" s="3" t="s">
        <v>122</v>
      </c>
      <c r="D30" s="3" t="s">
        <v>58</v>
      </c>
      <c r="E30" s="3" t="s">
        <v>59</v>
      </c>
      <c r="F30" s="3" t="s">
        <v>60</v>
      </c>
      <c r="G30" s="56"/>
    </row>
    <row r="31" spans="1:7" x14ac:dyDescent="0.2">
      <c r="A31" s="59"/>
      <c r="B31" s="4">
        <v>1</v>
      </c>
      <c r="C31" s="4">
        <v>2</v>
      </c>
      <c r="D31" s="4" t="s">
        <v>123</v>
      </c>
      <c r="E31" s="4">
        <v>4</v>
      </c>
      <c r="F31" s="4">
        <v>5</v>
      </c>
      <c r="G31" s="4" t="s">
        <v>124</v>
      </c>
    </row>
    <row r="32" spans="1:7" x14ac:dyDescent="0.2">
      <c r="A32" s="29" t="s">
        <v>12</v>
      </c>
      <c r="B32" s="6">
        <v>3916422.26</v>
      </c>
      <c r="C32" s="6">
        <v>1086730.47</v>
      </c>
      <c r="D32" s="6">
        <f t="shared" ref="D32:D38" si="6">B32+C32</f>
        <v>5003152.7299999995</v>
      </c>
      <c r="E32" s="6">
        <v>4862833.63</v>
      </c>
      <c r="F32" s="6">
        <v>4003809.75</v>
      </c>
      <c r="G32" s="6">
        <f t="shared" ref="G32:G38" si="7">D32-E32</f>
        <v>140319.09999999963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55</v>
      </c>
      <c r="B39" s="21">
        <f t="shared" ref="B39:G39" si="8">SUM(B32:B38)</f>
        <v>3916422.26</v>
      </c>
      <c r="C39" s="21">
        <f t="shared" si="8"/>
        <v>1086730.47</v>
      </c>
      <c r="D39" s="21">
        <f t="shared" si="8"/>
        <v>5003152.7299999995</v>
      </c>
      <c r="E39" s="21">
        <f t="shared" si="8"/>
        <v>4862833.63</v>
      </c>
      <c r="F39" s="21">
        <f t="shared" si="8"/>
        <v>4003809.75</v>
      </c>
      <c r="G39" s="21">
        <f t="shared" si="8"/>
        <v>140319.09999999963</v>
      </c>
    </row>
    <row r="41" spans="1:7" x14ac:dyDescent="0.2">
      <c r="A41" s="1" t="s">
        <v>125</v>
      </c>
    </row>
    <row r="44" spans="1:7" x14ac:dyDescent="0.2">
      <c r="B44" s="43" t="s">
        <v>142</v>
      </c>
      <c r="C44" s="44"/>
    </row>
    <row r="45" spans="1:7" x14ac:dyDescent="0.2">
      <c r="B45" s="42" t="s">
        <v>143</v>
      </c>
      <c r="C45" s="41"/>
    </row>
  </sheetData>
  <sheetProtection formatCells="0" formatColumns="0" formatRows="0" insertRows="0" deleteRows="0" autoFilter="0"/>
  <mergeCells count="11">
    <mergeCell ref="B2:F2"/>
    <mergeCell ref="G2:G3"/>
    <mergeCell ref="A1:G1"/>
    <mergeCell ref="A17:G17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workbookViewId="0">
      <selection activeCell="E41" sqref="E41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54" t="s">
        <v>141</v>
      </c>
      <c r="B1" s="52"/>
      <c r="C1" s="52"/>
      <c r="D1" s="52"/>
      <c r="E1" s="52"/>
      <c r="F1" s="52"/>
      <c r="G1" s="53"/>
    </row>
    <row r="2" spans="1:7" x14ac:dyDescent="0.2">
      <c r="A2" s="49"/>
      <c r="B2" s="54" t="s">
        <v>62</v>
      </c>
      <c r="C2" s="52"/>
      <c r="D2" s="52"/>
      <c r="E2" s="52"/>
      <c r="F2" s="53"/>
      <c r="G2" s="55" t="s">
        <v>61</v>
      </c>
    </row>
    <row r="3" spans="1:7" ht="24.95" customHeight="1" x14ac:dyDescent="0.2">
      <c r="A3" s="32" t="s">
        <v>56</v>
      </c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56"/>
    </row>
    <row r="4" spans="1:7" x14ac:dyDescent="0.2">
      <c r="A4" s="50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128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3916422.26</v>
      </c>
      <c r="C14" s="16">
        <f t="shared" si="3"/>
        <v>1086730.47</v>
      </c>
      <c r="D14" s="16">
        <f t="shared" si="3"/>
        <v>5003152.7299999995</v>
      </c>
      <c r="E14" s="16">
        <f t="shared" si="3"/>
        <v>4862833.63</v>
      </c>
      <c r="F14" s="16">
        <f t="shared" si="3"/>
        <v>4003809.75</v>
      </c>
      <c r="G14" s="16">
        <f t="shared" si="3"/>
        <v>140319.09999999963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3916422.26</v>
      </c>
      <c r="C18" s="6">
        <v>1086730.47</v>
      </c>
      <c r="D18" s="6">
        <f t="shared" si="5"/>
        <v>5003152.7299999995</v>
      </c>
      <c r="E18" s="6">
        <v>4862833.63</v>
      </c>
      <c r="F18" s="6">
        <v>4003809.75</v>
      </c>
      <c r="G18" s="6">
        <f t="shared" si="4"/>
        <v>140319.09999999963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55</v>
      </c>
      <c r="B37" s="21">
        <f t="shared" ref="B37:G37" si="12">SUM(B32+B22+B14+B5)</f>
        <v>3916422.26</v>
      </c>
      <c r="C37" s="21">
        <f t="shared" si="12"/>
        <v>1086730.47</v>
      </c>
      <c r="D37" s="21">
        <f t="shared" si="12"/>
        <v>5003152.7299999995</v>
      </c>
      <c r="E37" s="21">
        <f t="shared" si="12"/>
        <v>4862833.63</v>
      </c>
      <c r="F37" s="21">
        <f t="shared" si="12"/>
        <v>4003809.75</v>
      </c>
      <c r="G37" s="21">
        <f t="shared" si="12"/>
        <v>140319.09999999963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125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2" spans="1:7" x14ac:dyDescent="0.2">
      <c r="B42" s="47" t="s">
        <v>142</v>
      </c>
      <c r="C42" s="48"/>
    </row>
    <row r="43" spans="1:7" x14ac:dyDescent="0.2">
      <c r="B43" s="46" t="s">
        <v>143</v>
      </c>
      <c r="C43" s="45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2024-02-07T17:55:31Z</cp:lastPrinted>
  <dcterms:created xsi:type="dcterms:W3CDTF">2014-02-10T03:37:14Z</dcterms:created>
  <dcterms:modified xsi:type="dcterms:W3CDTF">2024-02-07T17:55:37Z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