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45621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63" i="6"/>
  <c r="G55" i="6"/>
  <c r="G47" i="6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<sst xmlns="http://schemas.openxmlformats.org/spreadsheetml/2006/main" count="209" uniqueCount="144">
  <si>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</si>
  <si>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</si>
  <si>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</si>
  <si>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</si>
  <si>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</si>
  <si>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</si>
  <si>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</si>
  <si>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</si>
  <si>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</si>
  <si>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</si>
  <si>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</si>
  <si>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</si>
  <si>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</si>
  <si>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</si>
  <si>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</si>
  <si>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</si>
  <si>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</si>
  <si>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</si>
  <si>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</si>
  <si>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</si>
  <si>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</si>
  <si>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</si>
  <si>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</si>
  <si>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</si>
  <si>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</si>
  <si>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</si>
  <si>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</si>
  <si>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</si>
  <si>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</si>
  <si>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</si>
  <si>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</si>
  <si>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</si>
  <si>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</si>
  <si>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</si>
  <si>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</si>
  <si>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</si>
  <si>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</si>
  <si>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</si>
  <si>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</si>
  <si>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</si>
  <si>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</si>
  <si>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</si>
  <si>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</si>
  <si>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</si>
  <si>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</si>
  <si>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</si>
  <si>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</si>
  <si>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</si>
  <si>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</si>
  <si>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</si>
  <si>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</si>
  <si>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</si>
  <si>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</si>
  <si>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</si>
  <si>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</si>
  <si>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</si>
  <si>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</si>
  <si>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</si>
  <si>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</si>
  <si>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</si>
  <si>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</si>
  <si>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</si>
  <si>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</si>
  <si>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</si>
  <si>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</si>
  <si>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</si>
  <si>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</si>
  <si>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</si>
  <si>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</si>
  <si>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</si>
  <si>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</si>
  <si>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</si>
  <si>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</si>
  <si>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</si>
  <si>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</si>
  <si>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</si>
  <si>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</si>
  <si>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</si>
  <si>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</si>
  <si>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</si>
  <si>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</si>
  <si>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</si>
  <si>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</si>
  <si>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</si>
  <si>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</si>
  <si>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</si>
  <si>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</si>
  <si>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</si>
  <si>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</si>
  <si>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</si>
  <si>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</si>
  <si>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</si>
  <si>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</si>
  <si>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</si>
  <si>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</si>
  <si>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</si>
  <si>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</si>
  <si>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</si>
  <si>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</si>
  <si>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</si>
  <si>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</si>
  <si>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</si>
  <si>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</si>
  <si>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</si>
  <si>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</si>
  <si>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</si>
  <si>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</si>
  <si>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</si>
  <si>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</si>
  <si>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</si>
  <si>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</si>
  <si>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</si>
  <si>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</si>
  <si>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</si>
  <si>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</si>
  <si>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</si>
  <si>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</si>
  <si>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</si>
  <si>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</si>
  <si>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</si>
  <si>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</si>
  <si>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</si>
  <si>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</si>
  <si>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</si>
  <si>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</si>
  <si>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</si>
  <si>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</si>
  <si>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</si>
  <si>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</si>
  <si>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</si>
  <si>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</si>
  <si>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</si>
  <si>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</si>
  <si>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</si>
  <si>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</si>
  <si>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Comisión Municipal del Deporte Apaseo el Grande
Estado Analítico del Ejercicio del Presupuesto de Egresos
Clasificación por Objeto del Gasto (Capítulo y Concepto)
Del 1 de Enero al 30 de Septiembre de 2023</t>
  </si>
  <si>
    <t>Comisión Municipal del Deporte Apaseo el Grande
Estado Analítico del Ejercicio del Presupuesto de Egresos
Clasificación Económica (por Tipo de Gasto)
Del 1 de Enero al 30 de Septiembre de 2023</t>
  </si>
  <si>
    <t>31120M04F010000 DIRECCION GENERAL</t>
  </si>
  <si>
    <t>Comisión Municipal del Deporte Apaseo el Grande
Estado Analítico del Ejercicio del Presupuesto de Egresos
Clasificación Administrativa
Del 1 de Enero al 30 de Septiembre de 2023</t>
  </si>
  <si>
    <t>Comisión Municipal del Deporte Apaseo el Grande
Estado Analítico del Ejercicio del Presupuesto de Egresos
Clasificación Administrativa (Poderes)
Del 1 de Enero al 30 de Septiembre de 2023</t>
  </si>
  <si>
    <t>Comisión Municipal del Deporte Apaseo el Grande
Estado Analítico del Ejercicio del Presupuesto de Egresos
Clasificación Administrativa (Sector Paraestatal)
Del 1 de Enero al 30 de Septiembre de 2023</t>
  </si>
  <si>
    <t>Comisión Municipal del Deporte Apaseo el Grande
Estado Analítico del Ejercicio del Presupuesto de Egresos
Clasificación Funcional (Finalidad y Función)
Del 1 de Enero al 30 de Septiembre de 2023</t>
  </si>
  <si>
    <t>PROF. SEBASTIAN LAZARO LUNA</t>
  </si>
  <si>
    <t>DIRECTOR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</si>
</sst>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9">
    <xf numFmtId="0" fontId="0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7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4" fontId="3" fillId="0" borderId="12" xfId="0" applyNumberFormat="1" applyFont="1" applyFill="1" applyBorder="1" applyProtection="1">
      <protection locked="0"/>
    </xf>
    <xf numFmtId="0" fontId="3" fillId="0" borderId="0" xfId="0" applyFont="1" applyBorder="1" applyProtection="1"/>
    <xf numFmtId="4" fontId="3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0" fontId="3" fillId="0" borderId="5" xfId="0" applyFont="1" applyBorder="1" applyProtection="1"/>
    <xf numFmtId="4" fontId="7" fillId="0" borderId="10" xfId="0" applyNumberFormat="1" applyFont="1" applyFill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7" fillId="0" borderId="11" xfId="0" applyNumberFormat="1" applyFont="1" applyFill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7" fillId="0" borderId="6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indent="1"/>
    </xf>
    <xf numFmtId="0" fontId="3" fillId="0" borderId="4" xfId="0" applyFont="1" applyFill="1" applyBorder="1" applyAlignment="1" applyProtection="1">
      <alignment horizontal="left" indent="1"/>
    </xf>
    <xf numFmtId="0" fontId="3" fillId="0" borderId="2" xfId="9" applyFont="1" applyFill="1" applyBorder="1" applyAlignment="1">
      <alignment horizontal="left" vertical="center" indent="1"/>
    </xf>
    <xf numFmtId="0" fontId="3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3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0" fillId="0" borderId="13" xfId="0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36" applyFont="1" applyFill="1" applyBorder="1" applyAlignment="1" applyProtection="1">
      <alignment vertical="top"/>
      <protection locked="0"/>
    </xf>
    <xf numFmtId="0" fontId="0" fillId="0" borderId="13" xfId="36" applyFont="1" applyFill="1" applyBorder="1" applyAlignment="1" applyProtection="1">
      <alignment vertical="top"/>
      <protection locked="0"/>
    </xf>
    <xf numFmtId="0" fontId="7" fillId="2" borderId="5" xfId="9" applyFont="1" applyFill="1" applyBorder="1" applyAlignment="1">
      <alignment vertical="center"/>
    </xf>
    <xf numFmtId="0" fontId="7" fillId="2" borderId="2" xfId="9" applyFont="1" applyFill="1" applyBorder="1" applyAlignment="1">
      <alignment vertical="center"/>
    </xf>
    <xf numFmtId="0" fontId="0" fillId="0" borderId="0" xfId="36" applyFont="1" applyFill="1" applyBorder="1" applyAlignment="1" applyProtection="1">
      <alignment vertical="top"/>
      <protection locked="0"/>
    </xf>
    <xf numFmtId="0" fontId="0" fillId="0" borderId="13" xfId="36" applyFont="1" applyFill="1" applyBorder="1" applyAlignment="1" applyProtection="1">
      <alignment vertical="top"/>
      <protection locked="0"/>
    </xf>
    <xf numFmtId="0" fontId="0" fillId="0" borderId="0" xfId="36" applyFont="1" applyFill="1" applyBorder="1" applyAlignment="1" applyProtection="1">
      <alignment vertical="top"/>
      <protection locked="0"/>
    </xf>
    <xf numFmtId="0" fontId="0" fillId="0" borderId="13" xfId="36" applyFont="1" applyFill="1" applyBorder="1" applyAlignment="1" applyProtection="1">
      <alignment vertical="top"/>
      <protection locked="0"/>
    </xf>
    <xf numFmtId="0" fontId="0" fillId="0" borderId="0" xfId="36" applyFont="1" applyFill="1" applyBorder="1" applyAlignment="1" applyProtection="1">
      <alignment vertical="top"/>
      <protection locked="0"/>
    </xf>
    <xf numFmtId="0" fontId="0" fillId="0" borderId="13" xfId="36" applyFont="1" applyFill="1" applyBorder="1" applyAlignment="1" applyProtection="1">
      <alignment vertical="top"/>
      <protection locked="0"/>
    </xf>
  </cellXfs>
  <cellStyles count="39">
    <cellStyle name="=C:\WINNT\SYSTEM32\COMMAND.COM" xfId="16"/>
    <cellStyle name="Euro" xfId="1"/>
    <cellStyle name="Millares 2" xfId="2"/>
    <cellStyle name="Millares 2 2" xfId="3"/>
    <cellStyle name="Millares 2 2 2" xfId="32"/>
    <cellStyle name="Millares 2 2 3" xfId="18"/>
    <cellStyle name="Millares 2 3" xfId="4"/>
    <cellStyle name="Millares 2 3 2" xfId="33"/>
    <cellStyle name="Millares 2 3 3" xfId="19"/>
    <cellStyle name="Millares 2 4" xfId="31"/>
    <cellStyle name="Millares 2 5" xfId="26"/>
    <cellStyle name="Millares 2 6" xfId="17"/>
    <cellStyle name="Millares 3" xfId="5"/>
    <cellStyle name="Millares 3 2" xfId="34"/>
    <cellStyle name="Millares 3 3" xfId="27"/>
    <cellStyle name="Millares 3 4" xfId="20"/>
    <cellStyle name="Moneda 2" xfId="6"/>
    <cellStyle name="Moneda 2 2" xfId="35"/>
    <cellStyle name="Moneda 2 3" xfId="21"/>
    <cellStyle name="Normal" xfId="0" builtinId="0"/>
    <cellStyle name="Normal 2" xfId="7"/>
    <cellStyle name="Normal 2 2" xfId="8"/>
    <cellStyle name="Normal 2 3" xfId="36"/>
    <cellStyle name="Normal 2 4" xfId="28"/>
    <cellStyle name="Normal 2 5" xfId="22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8"/>
    <cellStyle name="Normal 6 2 3" xfId="30"/>
    <cellStyle name="Normal 6 2 4" xfId="24"/>
    <cellStyle name="Normal 6 3" xfId="37"/>
    <cellStyle name="Normal 6 4" xfId="29"/>
    <cellStyle name="Normal 6 5" xfId="23"/>
    <cellStyle name="Porcentual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workbookViewId="0">
      <selection activeCell="A11" sqref="A1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3" t="s">
        <v>135</v>
      </c>
      <c r="B1" s="33"/>
      <c r="C1" s="33"/>
      <c r="D1" s="33"/>
      <c r="E1" s="33"/>
      <c r="F1" s="33"/>
      <c r="G1" s="34"/>
    </row>
    <row r="2" spans="1:8" x14ac:dyDescent="0.2">
      <c r="A2" s="46"/>
      <c r="B2" s="35" t="s">
        <v>62</v>
      </c>
      <c r="C2" s="33"/>
      <c r="D2" s="33"/>
      <c r="E2" s="33"/>
      <c r="F2" s="34"/>
      <c r="G2" s="36" t="s">
        <v>61</v>
      </c>
    </row>
    <row r="3" spans="1:8" ht="24.95" customHeight="1" x14ac:dyDescent="0.2">
      <c r="A3" s="32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7"/>
    </row>
    <row r="4" spans="1:8" x14ac:dyDescent="0.2">
      <c r="A4" s="45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8" x14ac:dyDescent="0.2">
      <c r="A5" s="22" t="s">
        <v>63</v>
      </c>
      <c r="B5" s="15">
        <f>SUM(B6:B12)</f>
        <v>2847740.57</v>
      </c>
      <c r="C5" s="15">
        <f>SUM(C6:C12)</f>
        <v>121000</v>
      </c>
      <c r="D5" s="15">
        <f>B5+C5</f>
        <v>2968740.57</v>
      </c>
      <c r="E5" s="15">
        <f>SUM(E6:E12)</f>
        <v>1767884.3199999998</v>
      </c>
      <c r="F5" s="15">
        <f>SUM(F6:F12)</f>
        <v>1767884.3199999998</v>
      </c>
      <c r="G5" s="15">
        <f>D5-E5</f>
        <v>1200856.25</v>
      </c>
    </row>
    <row r="6" spans="1:8" x14ac:dyDescent="0.2">
      <c r="A6" s="24" t="s">
        <v>67</v>
      </c>
      <c r="B6" s="6">
        <v>1672034.16</v>
      </c>
      <c r="C6" s="6">
        <v>-50000</v>
      </c>
      <c r="D6" s="6">
        <f t="shared" ref="D6:D69" si="0">B6+C6</f>
        <v>1622034.16</v>
      </c>
      <c r="E6" s="6">
        <v>1114343</v>
      </c>
      <c r="F6" s="6">
        <v>1114343</v>
      </c>
      <c r="G6" s="6">
        <f t="shared" ref="G6:G69" si="1">D6-E6</f>
        <v>507691.15999999992</v>
      </c>
      <c r="H6" s="11">
        <v>1100</v>
      </c>
    </row>
    <row r="7" spans="1:8" x14ac:dyDescent="0.2">
      <c r="A7" s="24" t="s">
        <v>68</v>
      </c>
      <c r="B7" s="6">
        <v>140810</v>
      </c>
      <c r="C7" s="6">
        <v>168000</v>
      </c>
      <c r="D7" s="6">
        <f t="shared" si="0"/>
        <v>308810</v>
      </c>
      <c r="E7" s="6">
        <v>167026.35999999999</v>
      </c>
      <c r="F7" s="6">
        <v>167026.35999999999</v>
      </c>
      <c r="G7" s="6">
        <f t="shared" si="1"/>
        <v>141783.64000000001</v>
      </c>
      <c r="H7" s="11">
        <v>1200</v>
      </c>
    </row>
    <row r="8" spans="1:8" x14ac:dyDescent="0.2">
      <c r="A8" s="24" t="s">
        <v>69</v>
      </c>
      <c r="B8" s="6">
        <v>290188.61</v>
      </c>
      <c r="C8" s="6">
        <v>0</v>
      </c>
      <c r="D8" s="6">
        <f t="shared" si="0"/>
        <v>290188.61</v>
      </c>
      <c r="E8" s="6">
        <v>5388.43</v>
      </c>
      <c r="F8" s="6">
        <v>5388.43</v>
      </c>
      <c r="G8" s="6">
        <f t="shared" si="1"/>
        <v>284800.18</v>
      </c>
      <c r="H8" s="11">
        <v>1300</v>
      </c>
    </row>
    <row r="9" spans="1:8" x14ac:dyDescent="0.2">
      <c r="A9" s="24" t="s">
        <v>33</v>
      </c>
      <c r="B9" s="6">
        <v>301103.32</v>
      </c>
      <c r="C9" s="6">
        <v>0</v>
      </c>
      <c r="D9" s="6">
        <f t="shared" si="0"/>
        <v>301103.32</v>
      </c>
      <c r="E9" s="6">
        <v>176211.98</v>
      </c>
      <c r="F9" s="6">
        <v>176211.98</v>
      </c>
      <c r="G9" s="6">
        <f t="shared" si="1"/>
        <v>124891.34</v>
      </c>
      <c r="H9" s="11">
        <v>1400</v>
      </c>
    </row>
    <row r="10" spans="1:8" x14ac:dyDescent="0.2">
      <c r="A10" s="24" t="s">
        <v>70</v>
      </c>
      <c r="B10" s="6">
        <v>0</v>
      </c>
      <c r="C10" s="6">
        <v>58000</v>
      </c>
      <c r="D10" s="6">
        <f t="shared" si="0"/>
        <v>58000</v>
      </c>
      <c r="E10" s="6">
        <v>52161.55</v>
      </c>
      <c r="F10" s="6">
        <v>52161.55</v>
      </c>
      <c r="G10" s="6">
        <f t="shared" si="1"/>
        <v>5838.4499999999971</v>
      </c>
      <c r="H10" s="11">
        <v>1500</v>
      </c>
    </row>
    <row r="11" spans="1:8" x14ac:dyDescent="0.2">
      <c r="A11" s="24" t="s">
        <v>34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  <c r="H11" s="11">
        <v>1600</v>
      </c>
    </row>
    <row r="12" spans="1:8" x14ac:dyDescent="0.2">
      <c r="A12" s="24" t="s">
        <v>71</v>
      </c>
      <c r="B12" s="6">
        <v>443604.47999999998</v>
      </c>
      <c r="C12" s="6">
        <v>-55000</v>
      </c>
      <c r="D12" s="6">
        <f t="shared" si="0"/>
        <v>388604.48</v>
      </c>
      <c r="E12" s="6">
        <v>252753</v>
      </c>
      <c r="F12" s="6">
        <v>252753</v>
      </c>
      <c r="G12" s="6">
        <f t="shared" si="1"/>
        <v>135851.47999999998</v>
      </c>
      <c r="H12" s="11">
        <v>1700</v>
      </c>
    </row>
    <row r="13" spans="1:8" x14ac:dyDescent="0.2">
      <c r="A13" s="22" t="s">
        <v>129</v>
      </c>
      <c r="B13" s="16">
        <f>SUM(B14:B22)</f>
        <v>432190</v>
      </c>
      <c r="C13" s="16">
        <f>SUM(C14:C22)</f>
        <v>248277.14</v>
      </c>
      <c r="D13" s="16">
        <f t="shared" si="0"/>
        <v>680467.14</v>
      </c>
      <c r="E13" s="16">
        <f>SUM(E14:E22)</f>
        <v>534370.03</v>
      </c>
      <c r="F13" s="16">
        <f>SUM(F14:F22)</f>
        <v>534370.03</v>
      </c>
      <c r="G13" s="16">
        <f t="shared" si="1"/>
        <v>146097.10999999999</v>
      </c>
      <c r="H13" s="23">
        <v>0</v>
      </c>
    </row>
    <row r="14" spans="1:8" x14ac:dyDescent="0.2">
      <c r="A14" s="24" t="s">
        <v>72</v>
      </c>
      <c r="B14" s="6">
        <v>55000</v>
      </c>
      <c r="C14" s="6">
        <v>0</v>
      </c>
      <c r="D14" s="6">
        <f t="shared" si="0"/>
        <v>55000</v>
      </c>
      <c r="E14" s="6">
        <v>24841.759999999998</v>
      </c>
      <c r="F14" s="6">
        <v>24841.759999999998</v>
      </c>
      <c r="G14" s="6">
        <f t="shared" si="1"/>
        <v>30158.240000000002</v>
      </c>
      <c r="H14" s="11">
        <v>2100</v>
      </c>
    </row>
    <row r="15" spans="1:8" x14ac:dyDescent="0.2">
      <c r="A15" s="24" t="s">
        <v>73</v>
      </c>
      <c r="B15" s="6">
        <v>0</v>
      </c>
      <c r="C15" s="6">
        <v>0</v>
      </c>
      <c r="D15" s="6">
        <f t="shared" si="0"/>
        <v>0</v>
      </c>
      <c r="E15" s="6">
        <v>0</v>
      </c>
      <c r="F15" s="6">
        <v>0</v>
      </c>
      <c r="G15" s="6">
        <f t="shared" si="1"/>
        <v>0</v>
      </c>
      <c r="H15" s="11">
        <v>2200</v>
      </c>
    </row>
    <row r="16" spans="1:8" x14ac:dyDescent="0.2">
      <c r="A16" s="24" t="s">
        <v>74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  <c r="H16" s="11">
        <v>2300</v>
      </c>
    </row>
    <row r="17" spans="1:8" x14ac:dyDescent="0.2">
      <c r="A17" s="24" t="s">
        <v>75</v>
      </c>
      <c r="B17" s="6">
        <v>140190</v>
      </c>
      <c r="C17" s="6">
        <v>185999.14</v>
      </c>
      <c r="D17" s="6">
        <f t="shared" si="0"/>
        <v>326189.14</v>
      </c>
      <c r="E17" s="6">
        <v>319591.99</v>
      </c>
      <c r="F17" s="6">
        <v>319591.99</v>
      </c>
      <c r="G17" s="6">
        <f t="shared" si="1"/>
        <v>6597.1500000000233</v>
      </c>
      <c r="H17" s="11">
        <v>2400</v>
      </c>
    </row>
    <row r="18" spans="1:8" x14ac:dyDescent="0.2">
      <c r="A18" s="24" t="s">
        <v>76</v>
      </c>
      <c r="B18" s="6">
        <v>10000</v>
      </c>
      <c r="C18" s="6">
        <v>-8000</v>
      </c>
      <c r="D18" s="6">
        <f t="shared" si="0"/>
        <v>2000</v>
      </c>
      <c r="E18" s="6">
        <v>884.61</v>
      </c>
      <c r="F18" s="6">
        <v>884.61</v>
      </c>
      <c r="G18" s="6">
        <f t="shared" si="1"/>
        <v>1115.3899999999999</v>
      </c>
      <c r="H18" s="11">
        <v>2500</v>
      </c>
    </row>
    <row r="19" spans="1:8" x14ac:dyDescent="0.2">
      <c r="A19" s="24" t="s">
        <v>77</v>
      </c>
      <c r="B19" s="6">
        <v>120000</v>
      </c>
      <c r="C19" s="6">
        <v>40000</v>
      </c>
      <c r="D19" s="6">
        <f t="shared" si="0"/>
        <v>160000</v>
      </c>
      <c r="E19" s="6">
        <v>97211.9</v>
      </c>
      <c r="F19" s="6">
        <v>97211.9</v>
      </c>
      <c r="G19" s="6">
        <f t="shared" si="1"/>
        <v>62788.100000000006</v>
      </c>
      <c r="H19" s="11">
        <v>2600</v>
      </c>
    </row>
    <row r="20" spans="1:8" x14ac:dyDescent="0.2">
      <c r="A20" s="24" t="s">
        <v>78</v>
      </c>
      <c r="B20" s="6">
        <v>70000</v>
      </c>
      <c r="C20" s="6">
        <v>30278</v>
      </c>
      <c r="D20" s="6">
        <f t="shared" si="0"/>
        <v>100278</v>
      </c>
      <c r="E20" s="6">
        <v>66192</v>
      </c>
      <c r="F20" s="6">
        <v>66192</v>
      </c>
      <c r="G20" s="6">
        <f t="shared" si="1"/>
        <v>34086</v>
      </c>
      <c r="H20" s="11">
        <v>2700</v>
      </c>
    </row>
    <row r="21" spans="1:8" x14ac:dyDescent="0.2">
      <c r="A21" s="24" t="s">
        <v>79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  <c r="H21" s="11">
        <v>2800</v>
      </c>
    </row>
    <row r="22" spans="1:8" x14ac:dyDescent="0.2">
      <c r="A22" s="24" t="s">
        <v>80</v>
      </c>
      <c r="B22" s="6">
        <v>37000</v>
      </c>
      <c r="C22" s="6">
        <v>0</v>
      </c>
      <c r="D22" s="6">
        <f t="shared" si="0"/>
        <v>37000</v>
      </c>
      <c r="E22" s="6">
        <v>25647.77</v>
      </c>
      <c r="F22" s="6">
        <v>25647.77</v>
      </c>
      <c r="G22" s="6">
        <f t="shared" si="1"/>
        <v>11352.23</v>
      </c>
      <c r="H22" s="11">
        <v>2900</v>
      </c>
    </row>
    <row r="23" spans="1:8" x14ac:dyDescent="0.2">
      <c r="A23" s="22" t="s">
        <v>64</v>
      </c>
      <c r="B23" s="16">
        <f>SUM(B24:B32)</f>
        <v>194311.36</v>
      </c>
      <c r="C23" s="16">
        <f>SUM(C24:C32)</f>
        <v>71000</v>
      </c>
      <c r="D23" s="16">
        <f t="shared" si="0"/>
        <v>265311.35999999999</v>
      </c>
      <c r="E23" s="16">
        <f>SUM(E24:E32)</f>
        <v>58130.83</v>
      </c>
      <c r="F23" s="16">
        <f>SUM(F24:F32)</f>
        <v>58130.83</v>
      </c>
      <c r="G23" s="16">
        <f t="shared" si="1"/>
        <v>207180.52999999997</v>
      </c>
      <c r="H23" s="23">
        <v>0</v>
      </c>
    </row>
    <row r="24" spans="1:8" x14ac:dyDescent="0.2">
      <c r="A24" s="24" t="s">
        <v>81</v>
      </c>
      <c r="B24" s="6">
        <v>41000</v>
      </c>
      <c r="C24" s="6">
        <v>-5000</v>
      </c>
      <c r="D24" s="6">
        <f t="shared" si="0"/>
        <v>36000</v>
      </c>
      <c r="E24" s="6">
        <v>2929.9</v>
      </c>
      <c r="F24" s="6">
        <v>2929.9</v>
      </c>
      <c r="G24" s="6">
        <f t="shared" si="1"/>
        <v>33070.1</v>
      </c>
      <c r="H24" s="11">
        <v>3100</v>
      </c>
    </row>
    <row r="25" spans="1:8" x14ac:dyDescent="0.2">
      <c r="A25" s="24" t="s">
        <v>82</v>
      </c>
      <c r="B25" s="6">
        <v>0</v>
      </c>
      <c r="C25" s="6">
        <v>0</v>
      </c>
      <c r="D25" s="6">
        <f t="shared" si="0"/>
        <v>0</v>
      </c>
      <c r="E25" s="6">
        <v>0</v>
      </c>
      <c r="F25" s="6">
        <v>0</v>
      </c>
      <c r="G25" s="6">
        <f t="shared" si="1"/>
        <v>0</v>
      </c>
      <c r="H25" s="11">
        <v>3200</v>
      </c>
    </row>
    <row r="26" spans="1:8" x14ac:dyDescent="0.2">
      <c r="A26" s="24" t="s">
        <v>83</v>
      </c>
      <c r="B26" s="6">
        <v>11311.36</v>
      </c>
      <c r="C26" s="6">
        <v>109000</v>
      </c>
      <c r="D26" s="6">
        <f t="shared" si="0"/>
        <v>120311.36</v>
      </c>
      <c r="E26" s="6">
        <v>0</v>
      </c>
      <c r="F26" s="6">
        <v>0</v>
      </c>
      <c r="G26" s="6">
        <f t="shared" si="1"/>
        <v>120311.36</v>
      </c>
      <c r="H26" s="11">
        <v>3300</v>
      </c>
    </row>
    <row r="27" spans="1:8" x14ac:dyDescent="0.2">
      <c r="A27" s="24" t="s">
        <v>84</v>
      </c>
      <c r="B27" s="6">
        <v>31000</v>
      </c>
      <c r="C27" s="6">
        <v>-17000</v>
      </c>
      <c r="D27" s="6">
        <f t="shared" si="0"/>
        <v>14000</v>
      </c>
      <c r="E27" s="6">
        <v>7344.73</v>
      </c>
      <c r="F27" s="6">
        <v>7344.73</v>
      </c>
      <c r="G27" s="6">
        <f t="shared" si="1"/>
        <v>6655.27</v>
      </c>
      <c r="H27" s="11">
        <v>3400</v>
      </c>
    </row>
    <row r="28" spans="1:8" x14ac:dyDescent="0.2">
      <c r="A28" s="24" t="s">
        <v>85</v>
      </c>
      <c r="B28" s="6">
        <v>17000</v>
      </c>
      <c r="C28" s="6">
        <v>-4000</v>
      </c>
      <c r="D28" s="6">
        <f t="shared" si="0"/>
        <v>13000</v>
      </c>
      <c r="E28" s="6">
        <v>6090</v>
      </c>
      <c r="F28" s="6">
        <v>6090</v>
      </c>
      <c r="G28" s="6">
        <f t="shared" si="1"/>
        <v>6910</v>
      </c>
      <c r="H28" s="11">
        <v>3500</v>
      </c>
    </row>
    <row r="29" spans="1:8" x14ac:dyDescent="0.2">
      <c r="A29" s="24" t="s">
        <v>86</v>
      </c>
      <c r="B29" s="6">
        <v>10000</v>
      </c>
      <c r="C29" s="6">
        <v>-7000</v>
      </c>
      <c r="D29" s="6">
        <f t="shared" si="0"/>
        <v>3000</v>
      </c>
      <c r="E29" s="6">
        <v>1930.24</v>
      </c>
      <c r="F29" s="6">
        <v>1930.24</v>
      </c>
      <c r="G29" s="6">
        <f t="shared" si="1"/>
        <v>1069.76</v>
      </c>
      <c r="H29" s="11">
        <v>3600</v>
      </c>
    </row>
    <row r="30" spans="1:8" x14ac:dyDescent="0.2">
      <c r="A30" s="24" t="s">
        <v>87</v>
      </c>
      <c r="B30" s="6">
        <v>3000</v>
      </c>
      <c r="C30" s="6">
        <v>0</v>
      </c>
      <c r="D30" s="6">
        <f t="shared" si="0"/>
        <v>3000</v>
      </c>
      <c r="E30" s="6">
        <v>0</v>
      </c>
      <c r="F30" s="6">
        <v>0</v>
      </c>
      <c r="G30" s="6">
        <f t="shared" si="1"/>
        <v>3000</v>
      </c>
      <c r="H30" s="11">
        <v>3700</v>
      </c>
    </row>
    <row r="31" spans="1:8" x14ac:dyDescent="0.2">
      <c r="A31" s="24" t="s">
        <v>88</v>
      </c>
      <c r="B31" s="6">
        <v>8000</v>
      </c>
      <c r="C31" s="6">
        <v>0</v>
      </c>
      <c r="D31" s="6">
        <f t="shared" si="0"/>
        <v>8000</v>
      </c>
      <c r="E31" s="6">
        <v>856</v>
      </c>
      <c r="F31" s="6">
        <v>856</v>
      </c>
      <c r="G31" s="6">
        <f t="shared" si="1"/>
        <v>7144</v>
      </c>
      <c r="H31" s="11">
        <v>3800</v>
      </c>
    </row>
    <row r="32" spans="1:8" x14ac:dyDescent="0.2">
      <c r="A32" s="24" t="s">
        <v>18</v>
      </c>
      <c r="B32" s="6">
        <v>73000</v>
      </c>
      <c r="C32" s="6">
        <v>-5000</v>
      </c>
      <c r="D32" s="6">
        <f t="shared" si="0"/>
        <v>68000</v>
      </c>
      <c r="E32" s="6">
        <v>38979.96</v>
      </c>
      <c r="F32" s="6">
        <v>38979.96</v>
      </c>
      <c r="G32" s="6">
        <f t="shared" si="1"/>
        <v>29020.04</v>
      </c>
      <c r="H32" s="11">
        <v>3900</v>
      </c>
    </row>
    <row r="33" spans="1:8" x14ac:dyDescent="0.2">
      <c r="A33" s="22" t="s">
        <v>130</v>
      </c>
      <c r="B33" s="16">
        <f>SUM(B34:B42)</f>
        <v>360000</v>
      </c>
      <c r="C33" s="16">
        <f>SUM(C34:C42)</f>
        <v>25722</v>
      </c>
      <c r="D33" s="16">
        <f t="shared" si="0"/>
        <v>385722</v>
      </c>
      <c r="E33" s="16">
        <f>SUM(E34:E42)</f>
        <v>385599.55</v>
      </c>
      <c r="F33" s="16">
        <f>SUM(F34:F42)</f>
        <v>385599.55</v>
      </c>
      <c r="G33" s="16">
        <f t="shared" si="1"/>
        <v>122.45000000001164</v>
      </c>
      <c r="H33" s="23">
        <v>0</v>
      </c>
    </row>
    <row r="34" spans="1:8" x14ac:dyDescent="0.2">
      <c r="A34" s="24" t="s">
        <v>89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11">
        <v>4100</v>
      </c>
    </row>
    <row r="35" spans="1:8" x14ac:dyDescent="0.2">
      <c r="A35" s="24" t="s">
        <v>90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  <c r="H35" s="11">
        <v>4200</v>
      </c>
    </row>
    <row r="36" spans="1:8" x14ac:dyDescent="0.2">
      <c r="A36" s="24" t="s">
        <v>91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  <c r="H36" s="11">
        <v>4300</v>
      </c>
    </row>
    <row r="37" spans="1:8" x14ac:dyDescent="0.2">
      <c r="A37" s="24" t="s">
        <v>92</v>
      </c>
      <c r="B37" s="6">
        <v>360000</v>
      </c>
      <c r="C37" s="6">
        <v>25722</v>
      </c>
      <c r="D37" s="6">
        <f t="shared" si="0"/>
        <v>385722</v>
      </c>
      <c r="E37" s="6">
        <v>385599.55</v>
      </c>
      <c r="F37" s="6">
        <v>385599.55</v>
      </c>
      <c r="G37" s="6">
        <f t="shared" si="1"/>
        <v>122.45000000001164</v>
      </c>
      <c r="H37" s="11">
        <v>4400</v>
      </c>
    </row>
    <row r="38" spans="1:8" x14ac:dyDescent="0.2">
      <c r="A38" s="24" t="s">
        <v>39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  <c r="H38" s="11">
        <v>4500</v>
      </c>
    </row>
    <row r="39" spans="1:8" x14ac:dyDescent="0.2">
      <c r="A39" s="24" t="s">
        <v>93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11">
        <v>4600</v>
      </c>
    </row>
    <row r="40" spans="1:8" x14ac:dyDescent="0.2">
      <c r="A40" s="24" t="s">
        <v>94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11">
        <v>4700</v>
      </c>
    </row>
    <row r="41" spans="1:8" x14ac:dyDescent="0.2">
      <c r="A41" s="24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11">
        <v>4800</v>
      </c>
    </row>
    <row r="42" spans="1:8" x14ac:dyDescent="0.2">
      <c r="A42" s="24" t="s">
        <v>95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11">
        <v>4900</v>
      </c>
    </row>
    <row r="43" spans="1:8" x14ac:dyDescent="0.2">
      <c r="A43" s="22" t="s">
        <v>131</v>
      </c>
      <c r="B43" s="16">
        <f>SUM(B44:B52)</f>
        <v>82180.33</v>
      </c>
      <c r="C43" s="16">
        <f>SUM(C44:C52)</f>
        <v>-56000</v>
      </c>
      <c r="D43" s="16">
        <f t="shared" si="0"/>
        <v>26180.33</v>
      </c>
      <c r="E43" s="16">
        <f>SUM(E44:E52)</f>
        <v>0</v>
      </c>
      <c r="F43" s="16">
        <f>SUM(F44:F52)</f>
        <v>0</v>
      </c>
      <c r="G43" s="16">
        <f t="shared" si="1"/>
        <v>26180.33</v>
      </c>
      <c r="H43" s="23">
        <v>0</v>
      </c>
    </row>
    <row r="44" spans="1:8" x14ac:dyDescent="0.2">
      <c r="A44" s="5" t="s">
        <v>96</v>
      </c>
      <c r="B44" s="6">
        <v>43180.33</v>
      </c>
      <c r="C44" s="6">
        <v>-25000</v>
      </c>
      <c r="D44" s="6">
        <f t="shared" si="0"/>
        <v>18180.330000000002</v>
      </c>
      <c r="E44" s="6">
        <v>0</v>
      </c>
      <c r="F44" s="6">
        <v>0</v>
      </c>
      <c r="G44" s="6">
        <f t="shared" si="1"/>
        <v>18180.330000000002</v>
      </c>
      <c r="H44" s="11">
        <v>5100</v>
      </c>
    </row>
    <row r="45" spans="1:8" x14ac:dyDescent="0.2">
      <c r="A45" s="24" t="s">
        <v>97</v>
      </c>
      <c r="B45" s="6">
        <v>6000</v>
      </c>
      <c r="C45" s="6">
        <v>-6000</v>
      </c>
      <c r="D45" s="6">
        <f t="shared" si="0"/>
        <v>0</v>
      </c>
      <c r="E45" s="6">
        <v>0</v>
      </c>
      <c r="F45" s="6">
        <v>0</v>
      </c>
      <c r="G45" s="6">
        <f t="shared" si="1"/>
        <v>0</v>
      </c>
      <c r="H45" s="11">
        <v>5200</v>
      </c>
    </row>
    <row r="46" spans="1:8" x14ac:dyDescent="0.2">
      <c r="A46" s="24" t="s">
        <v>98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  <c r="H46" s="11">
        <v>5300</v>
      </c>
    </row>
    <row r="47" spans="1:8" x14ac:dyDescent="0.2">
      <c r="A47" s="24" t="s">
        <v>99</v>
      </c>
      <c r="B47" s="6">
        <v>0</v>
      </c>
      <c r="C47" s="6">
        <v>0</v>
      </c>
      <c r="D47" s="6">
        <f t="shared" si="0"/>
        <v>0</v>
      </c>
      <c r="E47" s="6">
        <v>0</v>
      </c>
      <c r="F47" s="6">
        <v>0</v>
      </c>
      <c r="G47" s="6">
        <f t="shared" si="1"/>
        <v>0</v>
      </c>
      <c r="H47" s="11">
        <v>5400</v>
      </c>
    </row>
    <row r="48" spans="1:8" x14ac:dyDescent="0.2">
      <c r="A48" s="24" t="s">
        <v>100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11">
        <v>5500</v>
      </c>
    </row>
    <row r="49" spans="1:8" x14ac:dyDescent="0.2">
      <c r="A49" s="24" t="s">
        <v>101</v>
      </c>
      <c r="B49" s="6">
        <v>27000</v>
      </c>
      <c r="C49" s="6">
        <v>-19000</v>
      </c>
      <c r="D49" s="6">
        <f t="shared" si="0"/>
        <v>8000</v>
      </c>
      <c r="E49" s="6">
        <v>0</v>
      </c>
      <c r="F49" s="6">
        <v>0</v>
      </c>
      <c r="G49" s="6">
        <f t="shared" si="1"/>
        <v>8000</v>
      </c>
      <c r="H49" s="11">
        <v>5600</v>
      </c>
    </row>
    <row r="50" spans="1:8" x14ac:dyDescent="0.2">
      <c r="A50" s="24" t="s">
        <v>102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11">
        <v>5700</v>
      </c>
    </row>
    <row r="51" spans="1:8" x14ac:dyDescent="0.2">
      <c r="A51" s="24" t="s">
        <v>103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  <c r="H51" s="11">
        <v>5800</v>
      </c>
    </row>
    <row r="52" spans="1:8" x14ac:dyDescent="0.2">
      <c r="A52" s="24" t="s">
        <v>104</v>
      </c>
      <c r="B52" s="6">
        <v>6000</v>
      </c>
      <c r="C52" s="6">
        <v>-6000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  <c r="H52" s="11">
        <v>5900</v>
      </c>
    </row>
    <row r="53" spans="1:8" x14ac:dyDescent="0.2">
      <c r="A53" s="22" t="s">
        <v>65</v>
      </c>
      <c r="B53" s="16">
        <f>SUM(B54:B56)</f>
        <v>0</v>
      </c>
      <c r="C53" s="16">
        <f>SUM(C54:C56)</f>
        <v>0</v>
      </c>
      <c r="D53" s="16">
        <f t="shared" si="0"/>
        <v>0</v>
      </c>
      <c r="E53" s="16">
        <f>SUM(E54:E56)</f>
        <v>0</v>
      </c>
      <c r="F53" s="16">
        <f>SUM(F54:F56)</f>
        <v>0</v>
      </c>
      <c r="G53" s="16">
        <f t="shared" si="1"/>
        <v>0</v>
      </c>
      <c r="H53" s="23">
        <v>0</v>
      </c>
    </row>
    <row r="54" spans="1:8" x14ac:dyDescent="0.2">
      <c r="A54" s="24" t="s">
        <v>105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  <c r="H54" s="11">
        <v>6100</v>
      </c>
    </row>
    <row r="55" spans="1:8" x14ac:dyDescent="0.2">
      <c r="A55" s="24" t="s">
        <v>106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  <c r="H55" s="11">
        <v>6200</v>
      </c>
    </row>
    <row r="56" spans="1:8" x14ac:dyDescent="0.2">
      <c r="A56" s="24" t="s">
        <v>107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1">
        <v>6300</v>
      </c>
    </row>
    <row r="57" spans="1:8" x14ac:dyDescent="0.2">
      <c r="A57" s="22" t="s">
        <v>132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23">
        <v>0</v>
      </c>
    </row>
    <row r="58" spans="1:8" x14ac:dyDescent="0.2">
      <c r="A58" s="24" t="s">
        <v>108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1">
        <v>7100</v>
      </c>
    </row>
    <row r="59" spans="1:8" x14ac:dyDescent="0.2">
      <c r="A59" s="24" t="s">
        <v>109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1">
        <v>7200</v>
      </c>
    </row>
    <row r="60" spans="1:8" x14ac:dyDescent="0.2">
      <c r="A60" s="24" t="s">
        <v>110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1">
        <v>7300</v>
      </c>
    </row>
    <row r="61" spans="1:8" x14ac:dyDescent="0.2">
      <c r="A61" s="24" t="s">
        <v>111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1">
        <v>7400</v>
      </c>
    </row>
    <row r="62" spans="1:8" x14ac:dyDescent="0.2">
      <c r="A62" s="24" t="s">
        <v>112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1">
        <v>7500</v>
      </c>
    </row>
    <row r="63" spans="1:8" x14ac:dyDescent="0.2">
      <c r="A63" s="24" t="s">
        <v>113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1">
        <v>7600</v>
      </c>
    </row>
    <row r="64" spans="1:8" x14ac:dyDescent="0.2">
      <c r="A64" s="24" t="s">
        <v>114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1">
        <v>7900</v>
      </c>
    </row>
    <row r="65" spans="1:8" x14ac:dyDescent="0.2">
      <c r="A65" s="22" t="s">
        <v>133</v>
      </c>
      <c r="B65" s="16">
        <f>SUM(B66:B68)</f>
        <v>0</v>
      </c>
      <c r="C65" s="16">
        <f>SUM(C66:C68)</f>
        <v>0</v>
      </c>
      <c r="D65" s="16">
        <f t="shared" si="0"/>
        <v>0</v>
      </c>
      <c r="E65" s="16">
        <f>SUM(E66:E68)</f>
        <v>0</v>
      </c>
      <c r="F65" s="16">
        <f>SUM(F66:F68)</f>
        <v>0</v>
      </c>
      <c r="G65" s="16">
        <f t="shared" si="1"/>
        <v>0</v>
      </c>
      <c r="H65" s="23">
        <v>0</v>
      </c>
    </row>
    <row r="66" spans="1:8" x14ac:dyDescent="0.2">
      <c r="A66" s="24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1">
        <v>8100</v>
      </c>
    </row>
    <row r="67" spans="1:8" x14ac:dyDescent="0.2">
      <c r="A67" s="24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1">
        <v>8300</v>
      </c>
    </row>
    <row r="68" spans="1:8" x14ac:dyDescent="0.2">
      <c r="A68" s="24" t="s">
        <v>38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  <c r="H68" s="11">
        <v>8500</v>
      </c>
    </row>
    <row r="69" spans="1:8" x14ac:dyDescent="0.2">
      <c r="A69" s="22" t="s">
        <v>66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  <c r="H69" s="23">
        <v>0</v>
      </c>
    </row>
    <row r="70" spans="1:8" x14ac:dyDescent="0.2">
      <c r="A70" s="24" t="s">
        <v>115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11">
        <v>9100</v>
      </c>
    </row>
    <row r="71" spans="1:8" x14ac:dyDescent="0.2">
      <c r="A71" s="24" t="s">
        <v>116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11">
        <v>9200</v>
      </c>
    </row>
    <row r="72" spans="1:8" x14ac:dyDescent="0.2">
      <c r="A72" s="24" t="s">
        <v>117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1">
        <v>9300</v>
      </c>
    </row>
    <row r="73" spans="1:8" x14ac:dyDescent="0.2">
      <c r="A73" s="24" t="s">
        <v>118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1">
        <v>9400</v>
      </c>
    </row>
    <row r="74" spans="1:8" x14ac:dyDescent="0.2">
      <c r="A74" s="24" t="s">
        <v>119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1">
        <v>9500</v>
      </c>
    </row>
    <row r="75" spans="1:8" x14ac:dyDescent="0.2">
      <c r="A75" s="24" t="s">
        <v>120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1">
        <v>9600</v>
      </c>
    </row>
    <row r="76" spans="1:8" x14ac:dyDescent="0.2">
      <c r="A76" s="25" t="s">
        <v>121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  <c r="H76" s="11">
        <v>9900</v>
      </c>
    </row>
    <row r="77" spans="1:8" x14ac:dyDescent="0.2">
      <c r="A77" s="12" t="s">
        <v>55</v>
      </c>
      <c r="B77" s="18">
        <f t="shared" ref="B77:G77" si="4">SUM(B5+B13+B23+B33+B43+B53+B57+B65+B69)</f>
        <v>3916422.26</v>
      </c>
      <c r="C77" s="18">
        <f t="shared" si="4"/>
        <v>409999.14</v>
      </c>
      <c r="D77" s="18">
        <f t="shared" si="4"/>
        <v>4326421.4000000004</v>
      </c>
      <c r="E77" s="18">
        <f t="shared" si="4"/>
        <v>2745984.7299999995</v>
      </c>
      <c r="F77" s="18">
        <f t="shared" si="4"/>
        <v>2745984.7299999995</v>
      </c>
      <c r="G77" s="18">
        <f t="shared" si="4"/>
        <v>1580436.67</v>
      </c>
      <c r="H77" s="31"/>
    </row>
    <row r="78" spans="1:8" x14ac:dyDescent="0.2">
      <c r="H78" s="31"/>
    </row>
    <row r="79" spans="1:8" x14ac:dyDescent="0.2">
      <c r="A79" s="1" t="s">
        <v>125</v>
      </c>
      <c r="H79" s="31"/>
    </row>
    <row r="80" spans="1:8" x14ac:dyDescent="0.2">
      <c r="H80" s="31"/>
    </row>
    <row r="84" spans="2:3" x14ac:dyDescent="0.2">
      <c r="B84" s="44" t="s">
        <v>142</v>
      </c>
      <c r="C84" s="42"/>
    </row>
    <row r="85" spans="2:3" x14ac:dyDescent="0.2">
      <c r="B85" s="43" t="s">
        <v>143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zoomScaleNormal="100" workbookViewId="0">
      <selection activeCell="A2" sqref="A2:A4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35" t="s">
        <v>136</v>
      </c>
      <c r="B1" s="33"/>
      <c r="C1" s="33"/>
      <c r="D1" s="33"/>
      <c r="E1" s="33"/>
      <c r="F1" s="33"/>
      <c r="G1" s="34"/>
    </row>
    <row r="2" spans="1:7" x14ac:dyDescent="0.2">
      <c r="A2" s="38"/>
      <c r="B2" s="35" t="s">
        <v>62</v>
      </c>
      <c r="C2" s="33"/>
      <c r="D2" s="33"/>
      <c r="E2" s="33"/>
      <c r="F2" s="34"/>
      <c r="G2" s="36" t="s">
        <v>61</v>
      </c>
    </row>
    <row r="3" spans="1:7" ht="24.95" customHeight="1" x14ac:dyDescent="0.2">
      <c r="A3" s="39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7"/>
    </row>
    <row r="4" spans="1:7" x14ac:dyDescent="0.2">
      <c r="A4" s="40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7" t="s">
        <v>0</v>
      </c>
      <c r="B5" s="19">
        <v>3834241.93</v>
      </c>
      <c r="C5" s="19">
        <v>465999.14</v>
      </c>
      <c r="D5" s="19">
        <f>B5+C5</f>
        <v>4300241.07</v>
      </c>
      <c r="E5" s="19">
        <v>2745984.73</v>
      </c>
      <c r="F5" s="19">
        <v>2745984.73</v>
      </c>
      <c r="G5" s="19">
        <f>D5-E5</f>
        <v>1554256.3400000003</v>
      </c>
    </row>
    <row r="6" spans="1:7" x14ac:dyDescent="0.2">
      <c r="A6" s="7" t="s">
        <v>1</v>
      </c>
      <c r="B6" s="19">
        <v>82180.33</v>
      </c>
      <c r="C6" s="19">
        <v>-56000</v>
      </c>
      <c r="D6" s="19">
        <f>B6+C6</f>
        <v>26180.33</v>
      </c>
      <c r="E6" s="19">
        <v>0</v>
      </c>
      <c r="F6" s="19">
        <v>0</v>
      </c>
      <c r="G6" s="19">
        <f>D6-E6</f>
        <v>26180.33</v>
      </c>
    </row>
    <row r="7" spans="1:7" x14ac:dyDescent="0.2">
      <c r="A7" s="7" t="s">
        <v>2</v>
      </c>
      <c r="B7" s="19">
        <v>0</v>
      </c>
      <c r="C7" s="19">
        <v>0</v>
      </c>
      <c r="D7" s="19">
        <f>B7+C7</f>
        <v>0</v>
      </c>
      <c r="E7" s="19">
        <v>0</v>
      </c>
      <c r="F7" s="19">
        <v>0</v>
      </c>
      <c r="G7" s="19">
        <f>D7-E7</f>
        <v>0</v>
      </c>
    </row>
    <row r="8" spans="1:7" x14ac:dyDescent="0.2">
      <c r="A8" s="7" t="s">
        <v>39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D8-E8</f>
        <v>0</v>
      </c>
    </row>
    <row r="9" spans="1:7" x14ac:dyDescent="0.2">
      <c r="A9" s="14" t="s">
        <v>36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2" t="s">
        <v>55</v>
      </c>
      <c r="B10" s="18">
        <f t="shared" ref="B10:G10" si="0">SUM(B5+B6+B7+B8+B9)</f>
        <v>3916422.2600000002</v>
      </c>
      <c r="C10" s="18">
        <f t="shared" si="0"/>
        <v>409999.14</v>
      </c>
      <c r="D10" s="18">
        <f t="shared" si="0"/>
        <v>4326421.4000000004</v>
      </c>
      <c r="E10" s="18">
        <f t="shared" si="0"/>
        <v>2745984.73</v>
      </c>
      <c r="F10" s="18">
        <f t="shared" si="0"/>
        <v>2745984.73</v>
      </c>
      <c r="G10" s="18">
        <f t="shared" si="0"/>
        <v>1580436.6700000004</v>
      </c>
    </row>
    <row r="15" spans="1:7" x14ac:dyDescent="0.2">
      <c r="C15" s="48" t="s">
        <v>142</v>
      </c>
      <c r="D15" s="42"/>
    </row>
    <row r="16" spans="1:7" x14ac:dyDescent="0.2">
      <c r="C16" s="47" t="s">
        <v>143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GridLines="0" workbookViewId="0">
      <selection activeCell="A5" sqref="A5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5" t="s">
        <v>138</v>
      </c>
      <c r="B1" s="33"/>
      <c r="C1" s="33"/>
      <c r="D1" s="33"/>
      <c r="E1" s="33"/>
      <c r="F1" s="33"/>
      <c r="G1" s="34"/>
    </row>
    <row r="2" spans="1:7" x14ac:dyDescent="0.2">
      <c r="A2" s="46"/>
      <c r="B2" s="35" t="s">
        <v>62</v>
      </c>
      <c r="C2" s="33"/>
      <c r="D2" s="33"/>
      <c r="E2" s="33"/>
      <c r="F2" s="34"/>
      <c r="G2" s="36" t="s">
        <v>61</v>
      </c>
    </row>
    <row r="3" spans="1:7" ht="24.95" customHeight="1" x14ac:dyDescent="0.2">
      <c r="A3" s="32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7"/>
    </row>
    <row r="4" spans="1:7" x14ac:dyDescent="0.2">
      <c r="A4" s="45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26"/>
      <c r="B5" s="8"/>
      <c r="C5" s="8"/>
      <c r="D5" s="8"/>
      <c r="E5" s="8"/>
      <c r="F5" s="8"/>
      <c r="G5" s="8"/>
    </row>
    <row r="6" spans="1:7" x14ac:dyDescent="0.2">
      <c r="A6" s="27" t="s">
        <v>137</v>
      </c>
      <c r="B6" s="6">
        <v>3916422.26</v>
      </c>
      <c r="C6" s="6">
        <v>409999.14</v>
      </c>
      <c r="D6" s="6">
        <f>B6+C6</f>
        <v>4326421.3999999994</v>
      </c>
      <c r="E6" s="6">
        <v>2745984.73</v>
      </c>
      <c r="F6" s="6">
        <v>2745984.73</v>
      </c>
      <c r="G6" s="6">
        <f>D6-E6</f>
        <v>1580436.6699999995</v>
      </c>
    </row>
    <row r="7" spans="1:7" x14ac:dyDescent="0.2">
      <c r="A7" s="27" t="s">
        <v>50</v>
      </c>
      <c r="B7" s="6">
        <v>0</v>
      </c>
      <c r="C7" s="6">
        <v>0</v>
      </c>
      <c r="D7" s="6">
        <f t="shared" ref="D7:D12" si="0">B7+C7</f>
        <v>0</v>
      </c>
      <c r="E7" s="6">
        <v>0</v>
      </c>
      <c r="F7" s="6">
        <v>0</v>
      </c>
      <c r="G7" s="6">
        <f t="shared" ref="G7:G12" si="1">D7-E7</f>
        <v>0</v>
      </c>
    </row>
    <row r="8" spans="1:7" x14ac:dyDescent="0.2">
      <c r="A8" s="27" t="s">
        <v>51</v>
      </c>
      <c r="B8" s="6">
        <v>0</v>
      </c>
      <c r="C8" s="6">
        <v>0</v>
      </c>
      <c r="D8" s="6">
        <f t="shared" si="0"/>
        <v>0</v>
      </c>
      <c r="E8" s="6">
        <v>0</v>
      </c>
      <c r="F8" s="6">
        <v>0</v>
      </c>
      <c r="G8" s="6">
        <f t="shared" si="1"/>
        <v>0</v>
      </c>
    </row>
    <row r="9" spans="1:7" x14ac:dyDescent="0.2">
      <c r="A9" s="27" t="s">
        <v>52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</row>
    <row r="10" spans="1:7" x14ac:dyDescent="0.2">
      <c r="A10" s="27" t="s">
        <v>127</v>
      </c>
      <c r="B10" s="6">
        <v>0</v>
      </c>
      <c r="C10" s="6">
        <v>0</v>
      </c>
      <c r="D10" s="6">
        <f t="shared" si="0"/>
        <v>0</v>
      </c>
      <c r="E10" s="6">
        <v>0</v>
      </c>
      <c r="F10" s="6">
        <v>0</v>
      </c>
      <c r="G10" s="6">
        <f t="shared" si="1"/>
        <v>0</v>
      </c>
    </row>
    <row r="11" spans="1:7" x14ac:dyDescent="0.2">
      <c r="A11" s="27" t="s">
        <v>53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27" t="s">
        <v>54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27"/>
      <c r="B13" s="6"/>
      <c r="C13" s="6"/>
      <c r="D13" s="6"/>
      <c r="E13" s="6"/>
      <c r="F13" s="6"/>
      <c r="G13" s="6"/>
    </row>
    <row r="14" spans="1:7" x14ac:dyDescent="0.2">
      <c r="A14" s="13" t="s">
        <v>55</v>
      </c>
      <c r="B14" s="21">
        <f t="shared" ref="B14:G14" si="2">SUM(B6:B13)</f>
        <v>3916422.26</v>
      </c>
      <c r="C14" s="21">
        <f t="shared" si="2"/>
        <v>409999.14</v>
      </c>
      <c r="D14" s="21">
        <f t="shared" si="2"/>
        <v>4326421.3999999994</v>
      </c>
      <c r="E14" s="21">
        <f t="shared" si="2"/>
        <v>2745984.73</v>
      </c>
      <c r="F14" s="21">
        <f t="shared" si="2"/>
        <v>2745984.73</v>
      </c>
      <c r="G14" s="21">
        <f t="shared" si="2"/>
        <v>1580436.6699999995</v>
      </c>
    </row>
    <row r="17" spans="1:7" ht="45" customHeight="1" x14ac:dyDescent="0.2">
      <c r="A17" s="35" t="s">
        <v>139</v>
      </c>
      <c r="B17" s="33"/>
      <c r="C17" s="33"/>
      <c r="D17" s="33"/>
      <c r="E17" s="33"/>
      <c r="F17" s="33"/>
      <c r="G17" s="34"/>
    </row>
    <row r="18" spans="1:7" x14ac:dyDescent="0.2">
      <c r="A18" s="38" t="s">
        <v>56</v>
      </c>
      <c r="B18" s="35" t="s">
        <v>62</v>
      </c>
      <c r="C18" s="33"/>
      <c r="D18" s="33"/>
      <c r="E18" s="33"/>
      <c r="F18" s="34"/>
      <c r="G18" s="36" t="s">
        <v>61</v>
      </c>
    </row>
    <row r="19" spans="1:7" ht="22.5" x14ac:dyDescent="0.2">
      <c r="A19" s="39"/>
      <c r="B19" s="3" t="s">
        <v>57</v>
      </c>
      <c r="C19" s="3" t="s">
        <v>122</v>
      </c>
      <c r="D19" s="3" t="s">
        <v>58</v>
      </c>
      <c r="E19" s="3" t="s">
        <v>59</v>
      </c>
      <c r="F19" s="3" t="s">
        <v>60</v>
      </c>
      <c r="G19" s="37"/>
    </row>
    <row r="20" spans="1:7" x14ac:dyDescent="0.2">
      <c r="A20" s="40"/>
      <c r="B20" s="4">
        <v>1</v>
      </c>
      <c r="C20" s="4">
        <v>2</v>
      </c>
      <c r="D20" s="4" t="s">
        <v>123</v>
      </c>
      <c r="E20" s="4">
        <v>4</v>
      </c>
      <c r="F20" s="4">
        <v>5</v>
      </c>
      <c r="G20" s="4" t="s">
        <v>124</v>
      </c>
    </row>
    <row r="21" spans="1:7" x14ac:dyDescent="0.2">
      <c r="A21" s="28" t="s">
        <v>8</v>
      </c>
      <c r="B21" s="6">
        <v>0</v>
      </c>
      <c r="C21" s="6">
        <v>0</v>
      </c>
      <c r="D21" s="6">
        <f>B21+C21</f>
        <v>0</v>
      </c>
      <c r="E21" s="6">
        <v>0</v>
      </c>
      <c r="F21" s="6">
        <v>0</v>
      </c>
      <c r="G21" s="6">
        <f>D21-E21</f>
        <v>0</v>
      </c>
    </row>
    <row r="22" spans="1:7" x14ac:dyDescent="0.2">
      <c r="A22" s="28" t="s">
        <v>9</v>
      </c>
      <c r="B22" s="6">
        <v>0</v>
      </c>
      <c r="C22" s="6">
        <v>0</v>
      </c>
      <c r="D22" s="6">
        <f t="shared" ref="D22:D24" si="3">B22+C22</f>
        <v>0</v>
      </c>
      <c r="E22" s="6">
        <v>0</v>
      </c>
      <c r="F22" s="6">
        <v>0</v>
      </c>
      <c r="G22" s="6">
        <f t="shared" ref="G22:G24" si="4">D22-E22</f>
        <v>0</v>
      </c>
    </row>
    <row r="23" spans="1:7" x14ac:dyDescent="0.2">
      <c r="A23" s="28" t="s">
        <v>10</v>
      </c>
      <c r="B23" s="6">
        <v>0</v>
      </c>
      <c r="C23" s="6">
        <v>0</v>
      </c>
      <c r="D23" s="6">
        <f t="shared" si="3"/>
        <v>0</v>
      </c>
      <c r="E23" s="6">
        <v>0</v>
      </c>
      <c r="F23" s="6">
        <v>0</v>
      </c>
      <c r="G23" s="6">
        <f t="shared" si="4"/>
        <v>0</v>
      </c>
    </row>
    <row r="24" spans="1:7" x14ac:dyDescent="0.2">
      <c r="A24" s="28" t="s">
        <v>126</v>
      </c>
      <c r="B24" s="6">
        <v>0</v>
      </c>
      <c r="C24" s="6">
        <v>0</v>
      </c>
      <c r="D24" s="6">
        <f t="shared" si="3"/>
        <v>0</v>
      </c>
      <c r="E24" s="6">
        <v>0</v>
      </c>
      <c r="F24" s="6">
        <v>0</v>
      </c>
      <c r="G24" s="6">
        <f t="shared" si="4"/>
        <v>0</v>
      </c>
    </row>
    <row r="25" spans="1:7" x14ac:dyDescent="0.2">
      <c r="A25" s="13" t="s">
        <v>55</v>
      </c>
      <c r="B25" s="21">
        <f t="shared" ref="B25:G25" si="5">SUM(B21:B24)</f>
        <v>0</v>
      </c>
      <c r="C25" s="21">
        <f t="shared" si="5"/>
        <v>0</v>
      </c>
      <c r="D25" s="21">
        <f t="shared" si="5"/>
        <v>0</v>
      </c>
      <c r="E25" s="21">
        <f t="shared" si="5"/>
        <v>0</v>
      </c>
      <c r="F25" s="21">
        <f t="shared" si="5"/>
        <v>0</v>
      </c>
      <c r="G25" s="21">
        <f t="shared" si="5"/>
        <v>0</v>
      </c>
    </row>
    <row r="28" spans="1:7" ht="45" customHeight="1" x14ac:dyDescent="0.2">
      <c r="A28" s="35" t="s">
        <v>140</v>
      </c>
      <c r="B28" s="33"/>
      <c r="C28" s="33"/>
      <c r="D28" s="33"/>
      <c r="E28" s="33"/>
      <c r="F28" s="33"/>
      <c r="G28" s="34"/>
    </row>
    <row r="29" spans="1:7" x14ac:dyDescent="0.2">
      <c r="A29" s="38" t="s">
        <v>56</v>
      </c>
      <c r="B29" s="35" t="s">
        <v>62</v>
      </c>
      <c r="C29" s="33"/>
      <c r="D29" s="33"/>
      <c r="E29" s="33"/>
      <c r="F29" s="34"/>
      <c r="G29" s="36" t="s">
        <v>61</v>
      </c>
    </row>
    <row r="30" spans="1:7" ht="22.5" x14ac:dyDescent="0.2">
      <c r="A30" s="39"/>
      <c r="B30" s="3" t="s">
        <v>57</v>
      </c>
      <c r="C30" s="3" t="s">
        <v>122</v>
      </c>
      <c r="D30" s="3" t="s">
        <v>58</v>
      </c>
      <c r="E30" s="3" t="s">
        <v>59</v>
      </c>
      <c r="F30" s="3" t="s">
        <v>60</v>
      </c>
      <c r="G30" s="37"/>
    </row>
    <row r="31" spans="1:7" x14ac:dyDescent="0.2">
      <c r="A31" s="40"/>
      <c r="B31" s="4">
        <v>1</v>
      </c>
      <c r="C31" s="4">
        <v>2</v>
      </c>
      <c r="D31" s="4" t="s">
        <v>123</v>
      </c>
      <c r="E31" s="4">
        <v>4</v>
      </c>
      <c r="F31" s="4">
        <v>5</v>
      </c>
      <c r="G31" s="4" t="s">
        <v>124</v>
      </c>
    </row>
    <row r="32" spans="1:7" x14ac:dyDescent="0.2">
      <c r="A32" s="29" t="s">
        <v>12</v>
      </c>
      <c r="B32" s="6">
        <v>3916422.26</v>
      </c>
      <c r="C32" s="6">
        <v>409999.14</v>
      </c>
      <c r="D32" s="6">
        <f t="shared" ref="D32:D38" si="6">B32+C32</f>
        <v>4326421.3999999994</v>
      </c>
      <c r="E32" s="6">
        <v>2745984.73</v>
      </c>
      <c r="F32" s="6">
        <v>2745984.73</v>
      </c>
      <c r="G32" s="6">
        <f t="shared" ref="G32:G38" si="7">D32-E32</f>
        <v>1580436.6699999995</v>
      </c>
    </row>
    <row r="33" spans="1:7" x14ac:dyDescent="0.2">
      <c r="A33" s="29" t="s">
        <v>11</v>
      </c>
      <c r="B33" s="6">
        <v>0</v>
      </c>
      <c r="C33" s="6">
        <v>0</v>
      </c>
      <c r="D33" s="6">
        <f t="shared" si="6"/>
        <v>0</v>
      </c>
      <c r="E33" s="6">
        <v>0</v>
      </c>
      <c r="F33" s="6">
        <v>0</v>
      </c>
      <c r="G33" s="6">
        <f t="shared" si="7"/>
        <v>0</v>
      </c>
    </row>
    <row r="34" spans="1:7" x14ac:dyDescent="0.2">
      <c r="A34" s="29" t="s">
        <v>13</v>
      </c>
      <c r="B34" s="6">
        <v>0</v>
      </c>
      <c r="C34" s="6">
        <v>0</v>
      </c>
      <c r="D34" s="6">
        <f t="shared" si="6"/>
        <v>0</v>
      </c>
      <c r="E34" s="6">
        <v>0</v>
      </c>
      <c r="F34" s="6">
        <v>0</v>
      </c>
      <c r="G34" s="6">
        <f t="shared" si="7"/>
        <v>0</v>
      </c>
    </row>
    <row r="35" spans="1:7" x14ac:dyDescent="0.2">
      <c r="A35" s="29" t="s">
        <v>25</v>
      </c>
      <c r="B35" s="6">
        <v>0</v>
      </c>
      <c r="C35" s="6">
        <v>0</v>
      </c>
      <c r="D35" s="6">
        <f t="shared" si="6"/>
        <v>0</v>
      </c>
      <c r="E35" s="6">
        <v>0</v>
      </c>
      <c r="F35" s="6">
        <v>0</v>
      </c>
      <c r="G35" s="6">
        <f t="shared" si="7"/>
        <v>0</v>
      </c>
    </row>
    <row r="36" spans="1:7" ht="11.25" customHeight="1" x14ac:dyDescent="0.2">
      <c r="A36" s="29" t="s">
        <v>26</v>
      </c>
      <c r="B36" s="6">
        <v>0</v>
      </c>
      <c r="C36" s="6">
        <v>0</v>
      </c>
      <c r="D36" s="6">
        <f t="shared" si="6"/>
        <v>0</v>
      </c>
      <c r="E36" s="6">
        <v>0</v>
      </c>
      <c r="F36" s="6">
        <v>0</v>
      </c>
      <c r="G36" s="6">
        <f t="shared" si="7"/>
        <v>0</v>
      </c>
    </row>
    <row r="37" spans="1:7" x14ac:dyDescent="0.2">
      <c r="A37" s="29" t="s">
        <v>134</v>
      </c>
      <c r="B37" s="6">
        <v>0</v>
      </c>
      <c r="C37" s="6">
        <v>0</v>
      </c>
      <c r="D37" s="6">
        <f t="shared" si="6"/>
        <v>0</v>
      </c>
      <c r="E37" s="6">
        <v>0</v>
      </c>
      <c r="F37" s="6">
        <v>0</v>
      </c>
      <c r="G37" s="6">
        <f t="shared" si="7"/>
        <v>0</v>
      </c>
    </row>
    <row r="38" spans="1:7" x14ac:dyDescent="0.2">
      <c r="A38" s="29" t="s">
        <v>14</v>
      </c>
      <c r="B38" s="6">
        <v>0</v>
      </c>
      <c r="C38" s="6">
        <v>0</v>
      </c>
      <c r="D38" s="6">
        <f t="shared" si="6"/>
        <v>0</v>
      </c>
      <c r="E38" s="6">
        <v>0</v>
      </c>
      <c r="F38" s="6">
        <v>0</v>
      </c>
      <c r="G38" s="6">
        <f t="shared" si="7"/>
        <v>0</v>
      </c>
    </row>
    <row r="39" spans="1:7" x14ac:dyDescent="0.2">
      <c r="A39" s="13" t="s">
        <v>55</v>
      </c>
      <c r="B39" s="21">
        <f t="shared" ref="B39:G39" si="8">SUM(B32:B38)</f>
        <v>3916422.26</v>
      </c>
      <c r="C39" s="21">
        <f t="shared" si="8"/>
        <v>409999.14</v>
      </c>
      <c r="D39" s="21">
        <f t="shared" si="8"/>
        <v>4326421.3999999994</v>
      </c>
      <c r="E39" s="21">
        <f t="shared" si="8"/>
        <v>2745984.73</v>
      </c>
      <c r="F39" s="21">
        <f t="shared" si="8"/>
        <v>2745984.73</v>
      </c>
      <c r="G39" s="21">
        <f t="shared" si="8"/>
        <v>1580436.6699999995</v>
      </c>
    </row>
    <row r="41" spans="1:7" x14ac:dyDescent="0.2">
      <c r="A41" s="1" t="s">
        <v>125</v>
      </c>
    </row>
    <row r="46" spans="1:7" x14ac:dyDescent="0.2">
      <c r="B46" s="50" t="s">
        <v>142</v>
      </c>
      <c r="C46" s="42"/>
    </row>
    <row r="47" spans="1:7" x14ac:dyDescent="0.2">
      <c r="B47" s="49" t="s">
        <v>143</v>
      </c>
    </row>
  </sheetData>
  <sheetProtection formatCells="0" formatColumns="0" formatRows="0" insertRows="0" deleteRows="0" autoFilter="0"/>
  <mergeCells count="11">
    <mergeCell ref="B29:F29"/>
    <mergeCell ref="G29:G30"/>
    <mergeCell ref="B18:F18"/>
    <mergeCell ref="G18:G19"/>
    <mergeCell ref="A28:G28"/>
    <mergeCell ref="A18:A20"/>
    <mergeCell ref="A29:A31"/>
    <mergeCell ref="B2:F2"/>
    <mergeCell ref="G2:G3"/>
    <mergeCell ref="A1:G1"/>
    <mergeCell ref="A17:G17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abSelected="1" workbookViewId="0">
      <selection activeCell="A19" sqref="A19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35" t="s">
        <v>141</v>
      </c>
      <c r="B1" s="33"/>
      <c r="C1" s="33"/>
      <c r="D1" s="33"/>
      <c r="E1" s="33"/>
      <c r="F1" s="33"/>
      <c r="G1" s="34"/>
    </row>
    <row r="2" spans="1:7" x14ac:dyDescent="0.2">
      <c r="A2" s="46"/>
      <c r="B2" s="35" t="s">
        <v>62</v>
      </c>
      <c r="C2" s="33"/>
      <c r="D2" s="33"/>
      <c r="E2" s="33"/>
      <c r="F2" s="34"/>
      <c r="G2" s="36" t="s">
        <v>61</v>
      </c>
    </row>
    <row r="3" spans="1:7" ht="24.95" customHeight="1" x14ac:dyDescent="0.2">
      <c r="A3" s="32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7"/>
    </row>
    <row r="4" spans="1:7" x14ac:dyDescent="0.2">
      <c r="A4" s="45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10" t="s">
        <v>15</v>
      </c>
      <c r="B5" s="16">
        <f t="shared" ref="B5:G5" si="0">SUM(B6:B13)</f>
        <v>0</v>
      </c>
      <c r="C5" s="16">
        <f t="shared" si="0"/>
        <v>0</v>
      </c>
      <c r="D5" s="16">
        <f t="shared" si="0"/>
        <v>0</v>
      </c>
      <c r="E5" s="16">
        <f t="shared" si="0"/>
        <v>0</v>
      </c>
      <c r="F5" s="16">
        <f t="shared" si="0"/>
        <v>0</v>
      </c>
      <c r="G5" s="16">
        <f t="shared" si="0"/>
        <v>0</v>
      </c>
    </row>
    <row r="6" spans="1:7" x14ac:dyDescent="0.2">
      <c r="A6" s="30" t="s">
        <v>40</v>
      </c>
      <c r="B6" s="6">
        <v>0</v>
      </c>
      <c r="C6" s="6">
        <v>0</v>
      </c>
      <c r="D6" s="6">
        <f>B6+C6</f>
        <v>0</v>
      </c>
      <c r="E6" s="6">
        <v>0</v>
      </c>
      <c r="F6" s="6">
        <v>0</v>
      </c>
      <c r="G6" s="6">
        <f>D6-E6</f>
        <v>0</v>
      </c>
    </row>
    <row r="7" spans="1:7" x14ac:dyDescent="0.2">
      <c r="A7" s="30" t="s">
        <v>16</v>
      </c>
      <c r="B7" s="6">
        <v>0</v>
      </c>
      <c r="C7" s="6">
        <v>0</v>
      </c>
      <c r="D7" s="6">
        <f t="shared" ref="D7:D13" si="1">B7+C7</f>
        <v>0</v>
      </c>
      <c r="E7" s="6">
        <v>0</v>
      </c>
      <c r="F7" s="6">
        <v>0</v>
      </c>
      <c r="G7" s="6">
        <f t="shared" ref="G7:G13" si="2">D7-E7</f>
        <v>0</v>
      </c>
    </row>
    <row r="8" spans="1:7" x14ac:dyDescent="0.2">
      <c r="A8" s="30" t="s">
        <v>128</v>
      </c>
      <c r="B8" s="6">
        <v>0</v>
      </c>
      <c r="C8" s="6">
        <v>0</v>
      </c>
      <c r="D8" s="6">
        <f t="shared" si="1"/>
        <v>0</v>
      </c>
      <c r="E8" s="6">
        <v>0</v>
      </c>
      <c r="F8" s="6">
        <v>0</v>
      </c>
      <c r="G8" s="6">
        <f t="shared" si="2"/>
        <v>0</v>
      </c>
    </row>
    <row r="9" spans="1:7" x14ac:dyDescent="0.2">
      <c r="A9" s="30" t="s">
        <v>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0" t="s">
        <v>22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30" t="s">
        <v>17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0" t="s">
        <v>41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30" t="s">
        <v>18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10" t="s">
        <v>19</v>
      </c>
      <c r="B14" s="16">
        <f t="shared" ref="B14:G14" si="3">SUM(B15:B21)</f>
        <v>3916422.26</v>
      </c>
      <c r="C14" s="16">
        <f t="shared" si="3"/>
        <v>409999.14</v>
      </c>
      <c r="D14" s="16">
        <f t="shared" si="3"/>
        <v>4326421.3999999994</v>
      </c>
      <c r="E14" s="16">
        <f t="shared" si="3"/>
        <v>2745984.73</v>
      </c>
      <c r="F14" s="16">
        <f t="shared" si="3"/>
        <v>2745984.73</v>
      </c>
      <c r="G14" s="16">
        <f t="shared" si="3"/>
        <v>1580436.6699999995</v>
      </c>
    </row>
    <row r="15" spans="1:7" x14ac:dyDescent="0.2">
      <c r="A15" s="30" t="s">
        <v>42</v>
      </c>
      <c r="B15" s="6">
        <v>0</v>
      </c>
      <c r="C15" s="6">
        <v>0</v>
      </c>
      <c r="D15" s="6">
        <f>B15+C15</f>
        <v>0</v>
      </c>
      <c r="E15" s="6">
        <v>0</v>
      </c>
      <c r="F15" s="6">
        <v>0</v>
      </c>
      <c r="G15" s="6">
        <f t="shared" ref="G15:G21" si="4">D15-E15</f>
        <v>0</v>
      </c>
    </row>
    <row r="16" spans="1:7" x14ac:dyDescent="0.2">
      <c r="A16" s="30" t="s">
        <v>27</v>
      </c>
      <c r="B16" s="6">
        <v>0</v>
      </c>
      <c r="C16" s="6">
        <v>0</v>
      </c>
      <c r="D16" s="6">
        <f t="shared" ref="D16:D21" si="5">B16+C16</f>
        <v>0</v>
      </c>
      <c r="E16" s="6">
        <v>0</v>
      </c>
      <c r="F16" s="6">
        <v>0</v>
      </c>
      <c r="G16" s="6">
        <f t="shared" si="4"/>
        <v>0</v>
      </c>
    </row>
    <row r="17" spans="1:7" x14ac:dyDescent="0.2">
      <c r="A17" s="30" t="s">
        <v>20</v>
      </c>
      <c r="B17" s="6">
        <v>0</v>
      </c>
      <c r="C17" s="6">
        <v>0</v>
      </c>
      <c r="D17" s="6">
        <f t="shared" si="5"/>
        <v>0</v>
      </c>
      <c r="E17" s="6">
        <v>0</v>
      </c>
      <c r="F17" s="6">
        <v>0</v>
      </c>
      <c r="G17" s="6">
        <f t="shared" si="4"/>
        <v>0</v>
      </c>
    </row>
    <row r="18" spans="1:7" x14ac:dyDescent="0.2">
      <c r="A18" s="30" t="s">
        <v>43</v>
      </c>
      <c r="B18" s="6">
        <v>3916422.26</v>
      </c>
      <c r="C18" s="6">
        <v>409999.14</v>
      </c>
      <c r="D18" s="6">
        <f t="shared" si="5"/>
        <v>4326421.3999999994</v>
      </c>
      <c r="E18" s="6">
        <v>2745984.73</v>
      </c>
      <c r="F18" s="6">
        <v>2745984.73</v>
      </c>
      <c r="G18" s="6">
        <f t="shared" si="4"/>
        <v>1580436.6699999995</v>
      </c>
    </row>
    <row r="19" spans="1:7" x14ac:dyDescent="0.2">
      <c r="A19" s="30" t="s">
        <v>44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30" t="s">
        <v>45</v>
      </c>
      <c r="B20" s="6">
        <v>0</v>
      </c>
      <c r="C20" s="6">
        <v>0</v>
      </c>
      <c r="D20" s="6">
        <f t="shared" si="5"/>
        <v>0</v>
      </c>
      <c r="E20" s="6">
        <v>0</v>
      </c>
      <c r="F20" s="6">
        <v>0</v>
      </c>
      <c r="G20" s="6">
        <f t="shared" si="4"/>
        <v>0</v>
      </c>
    </row>
    <row r="21" spans="1:7" x14ac:dyDescent="0.2">
      <c r="A21" s="30" t="s">
        <v>4</v>
      </c>
      <c r="B21" s="6">
        <v>0</v>
      </c>
      <c r="C21" s="6">
        <v>0</v>
      </c>
      <c r="D21" s="6">
        <f t="shared" si="5"/>
        <v>0</v>
      </c>
      <c r="E21" s="6">
        <v>0</v>
      </c>
      <c r="F21" s="6">
        <v>0</v>
      </c>
      <c r="G21" s="6">
        <f t="shared" si="4"/>
        <v>0</v>
      </c>
    </row>
    <row r="22" spans="1:7" x14ac:dyDescent="0.2">
      <c r="A22" s="10" t="s">
        <v>46</v>
      </c>
      <c r="B22" s="16">
        <f t="shared" ref="B22:G22" si="6">SUM(B23:B31)</f>
        <v>0</v>
      </c>
      <c r="C22" s="16">
        <f t="shared" si="6"/>
        <v>0</v>
      </c>
      <c r="D22" s="16">
        <f t="shared" si="6"/>
        <v>0</v>
      </c>
      <c r="E22" s="16">
        <f t="shared" si="6"/>
        <v>0</v>
      </c>
      <c r="F22" s="16">
        <f t="shared" si="6"/>
        <v>0</v>
      </c>
      <c r="G22" s="16">
        <f t="shared" si="6"/>
        <v>0</v>
      </c>
    </row>
    <row r="23" spans="1:7" x14ac:dyDescent="0.2">
      <c r="A23" s="30" t="s">
        <v>28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 t="shared" ref="G23:G31" si="7">D23-E23</f>
        <v>0</v>
      </c>
    </row>
    <row r="24" spans="1:7" x14ac:dyDescent="0.2">
      <c r="A24" s="30" t="s">
        <v>23</v>
      </c>
      <c r="B24" s="6">
        <v>0</v>
      </c>
      <c r="C24" s="6">
        <v>0</v>
      </c>
      <c r="D24" s="6">
        <f t="shared" ref="D24:D31" si="8">B24+C24</f>
        <v>0</v>
      </c>
      <c r="E24" s="6">
        <v>0</v>
      </c>
      <c r="F24" s="6">
        <v>0</v>
      </c>
      <c r="G24" s="6">
        <f t="shared" si="7"/>
        <v>0</v>
      </c>
    </row>
    <row r="25" spans="1:7" x14ac:dyDescent="0.2">
      <c r="A25" s="30" t="s">
        <v>29</v>
      </c>
      <c r="B25" s="6">
        <v>0</v>
      </c>
      <c r="C25" s="6">
        <v>0</v>
      </c>
      <c r="D25" s="6">
        <f t="shared" si="8"/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30" t="s">
        <v>47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30" t="s">
        <v>21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30" t="s">
        <v>5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30" t="s">
        <v>6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30" t="s">
        <v>48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30" t="s">
        <v>30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10" t="s">
        <v>31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7" x14ac:dyDescent="0.2">
      <c r="A33" s="30" t="s">
        <v>49</v>
      </c>
      <c r="B33" s="6">
        <v>0</v>
      </c>
      <c r="C33" s="6">
        <v>0</v>
      </c>
      <c r="D33" s="6">
        <f>B33+C33</f>
        <v>0</v>
      </c>
      <c r="E33" s="6">
        <v>0</v>
      </c>
      <c r="F33" s="6">
        <v>0</v>
      </c>
      <c r="G33" s="6">
        <f t="shared" ref="G33:G36" si="10">D33-E33</f>
        <v>0</v>
      </c>
    </row>
    <row r="34" spans="1:7" ht="11.25" customHeight="1" x14ac:dyDescent="0.2">
      <c r="A34" s="30" t="s">
        <v>24</v>
      </c>
      <c r="B34" s="6">
        <v>0</v>
      </c>
      <c r="C34" s="6">
        <v>0</v>
      </c>
      <c r="D34" s="6">
        <f t="shared" ref="D34:D36" si="11">B34+C34</f>
        <v>0</v>
      </c>
      <c r="E34" s="6">
        <v>0</v>
      </c>
      <c r="F34" s="6">
        <v>0</v>
      </c>
      <c r="G34" s="6">
        <f t="shared" si="10"/>
        <v>0</v>
      </c>
    </row>
    <row r="35" spans="1:7" x14ac:dyDescent="0.2">
      <c r="A35" s="30" t="s">
        <v>32</v>
      </c>
      <c r="B35" s="6">
        <v>0</v>
      </c>
      <c r="C35" s="6">
        <v>0</v>
      </c>
      <c r="D35" s="6">
        <f t="shared" si="11"/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30" t="s">
        <v>7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13" t="s">
        <v>55</v>
      </c>
      <c r="B37" s="21">
        <f t="shared" ref="B37:G37" si="12">SUM(B32+B22+B14+B5)</f>
        <v>3916422.26</v>
      </c>
      <c r="C37" s="21">
        <f t="shared" si="12"/>
        <v>409999.14</v>
      </c>
      <c r="D37" s="21">
        <f t="shared" si="12"/>
        <v>4326421.3999999994</v>
      </c>
      <c r="E37" s="21">
        <f t="shared" si="12"/>
        <v>2745984.73</v>
      </c>
      <c r="F37" s="21">
        <f t="shared" si="12"/>
        <v>2745984.73</v>
      </c>
      <c r="G37" s="21">
        <f t="shared" si="12"/>
        <v>1580436.6699999995</v>
      </c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 t="s">
        <v>125</v>
      </c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  <row r="44" spans="1:7" x14ac:dyDescent="0.2">
      <c r="B44" s="52" t="s">
        <v>142</v>
      </c>
      <c r="C44" s="41"/>
    </row>
    <row r="45" spans="1:7" x14ac:dyDescent="0.2">
      <c r="B45" s="51" t="s">
        <v>143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2018-07-14T22:21:14Z</cp:lastPrinted>
  <dcterms:created xsi:type="dcterms:W3CDTF">2014-02-10T03:37:14Z</dcterms:created>
  <dcterms:modified xsi:type="dcterms:W3CDTF">2023-10-27T17:40:52Z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