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<sst xmlns="http://schemas.openxmlformats.org/spreadsheetml/2006/main" count="977" uniqueCount="670">
  <si>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</si>
  <si>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</si>
  <si>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</si>
  <si>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</si>
  <si>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</si>
  <si>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</si>
  <si>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</si>
  <si>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</si>
  <si>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</si>
  <si>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</si>
  <si>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</si>
  <si>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</si>
  <si>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</si>
  <si>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</si>
  <si>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</si>
  <si>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</si>
  <si>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</si>
  <si>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</si>
  <si>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</si>
  <si>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</si>
  <si>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</si>
  <si>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</si>
  <si>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</si>
  <si>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</si>
  <si>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</si>
  <si>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</si>
  <si>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</si>
  <si>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</si>
  <si>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</si>
  <si>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</si>
  <si>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</si>
  <si>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</si>
  <si>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</si>
  <si>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</si>
  <si>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</si>
  <si>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</si>
  <si>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</si>
  <si>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</si>
  <si>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</si>
  <si>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</si>
  <si>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</si>
  <si>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</si>
  <si>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</si>
  <si>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</si>
  <si>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</si>
  <si>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</si>
  <si>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</si>
  <si>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</si>
  <si>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</si>
  <si>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</si>
  <si>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</si>
  <si>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</si>
  <si>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</si>
  <si>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</si>
  <si>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</si>
  <si>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</si>
  <si>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</si>
  <si>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</si>
  <si>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</si>
  <si>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</si>
  <si>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</si>
  <si>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</si>
  <si>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</si>
  <si>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</si>
  <si>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</si>
  <si>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</si>
  <si>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</si>
  <si>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</si>
  <si>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</si>
  <si>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</si>
  <si>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</si>
  <si>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</si>
  <si>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</si>
  <si>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</si>
  <si>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</si>
  <si>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</si>
  <si>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</si>
  <si>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</si>
  <si>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</si>
  <si>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</si>
  <si>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</si>
  <si>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</si>
  <si>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</si>
  <si>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</si>
  <si>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</si>
  <si>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</si>
  <si>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</si>
  <si>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</si>
  <si>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</si>
  <si>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</si>
  <si>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</si>
  <si>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</si>
  <si>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</si>
  <si>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</si>
  <si>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</si>
  <si>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</si>
  <si>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</si>
  <si>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</si>
  <si>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</si>
  <si>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</si>
  <si>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</si>
  <si>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</si>
  <si>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</si>
  <si>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</si>
  <si>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</si>
  <si>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</si>
  <si>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</si>
  <si>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</si>
  <si>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</si>
  <si>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</si>
  <si>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</si>
  <si>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</si>
  <si>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</si>
  <si>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</si>
  <si>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</si>
  <si>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</si>
  <si>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</si>
  <si>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</si>
  <si>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</si>
  <si>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</si>
  <si>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</si>
  <si>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</si>
  <si>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</si>
  <si>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</si>
  <si>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</si>
  <si>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</si>
  <si>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</si>
  <si>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</si>
  <si>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</si>
  <si>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</si>
  <si>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</si>
  <si>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</si>
  <si>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</si>
  <si>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</si>
  <si>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</si>
  <si>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</si>
  <si>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</si>
  <si>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</si>
  <si>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</si>
  <si>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</si>
  <si>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</si>
  <si>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</si>
  <si>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</si>
  <si>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</si>
  <si>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</si>
  <si>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</si>
  <si>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</si>
  <si>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</si>
  <si>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</si>
  <si>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</si>
  <si>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</si>
  <si>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</si>
  <si>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</si>
  <si>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</si>
  <si>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</si>
  <si>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</si>
  <si>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</si>
  <si>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</si>
  <si>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</si>
  <si>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</si>
  <si>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</si>
  <si>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</si>
  <si>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</si>
  <si>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</si>
  <si>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</si>
  <si>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</si>
  <si>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</si>
  <si>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</si>
  <si>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</si>
  <si>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</si>
  <si>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</si>
  <si>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</si>
  <si>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</si>
  <si>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</si>
  <si>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</si>
  <si>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</si>
  <si>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</si>
  <si>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</si>
  <si>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</si>
  <si>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</si>
  <si>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</si>
  <si>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</si>
  <si>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</si>
  <si>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</si>
  <si>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</si>
  <si>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</si>
  <si>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</si>
  <si>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</si>
  <si>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</si>
  <si>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</si>
  <si>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</si>
  <si>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</si>
  <si>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</si>
  <si>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</si>
  <si>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</si>
  <si>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</si>
  <si>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</si>
  <si>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</si>
  <si>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</si>
  <si>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</si>
  <si>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</si>
  <si>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</si>
  <si>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</si>
  <si>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</si>
  <si>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</si>
  <si>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</si>
  <si>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</si>
  <si>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</si>
  <si>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</si>
  <si>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</si>
  <si>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</si>
  <si>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</si>
  <si>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</si>
  <si>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</si>
  <si>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</si>
  <si>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</si>
  <si>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</si>
  <si>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</si>
  <si>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</si>
  <si>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</si>
  <si>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</si>
  <si>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</si>
  <si>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</si>
  <si>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</si>
  <si>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</si>
  <si>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</si>
  <si>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</si>
  <si>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</si>
  <si>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</si>
  <si>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</si>
  <si>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</si>
  <si>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</si>
  <si>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</si>
  <si>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</si>
  <si>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</si>
  <si>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</si>
  <si>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</si>
  <si>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</si>
  <si>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</si>
  <si>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</si>
  <si>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</si>
  <si>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</si>
  <si>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</si>
  <si>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</si>
  <si>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</si>
  <si>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</si>
  <si>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</si>
  <si>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</si>
  <si>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</si>
  <si>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</si>
  <si>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</si>
  <si>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</si>
  <si>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</si>
  <si>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</si>
  <si>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</si>
  <si>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</si>
  <si>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</si>
  <si>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</si>
  <si>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</si>
  <si>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</si>
  <si>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</si>
  <si>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</si>
  <si>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</si>
  <si>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</si>
  <si>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</si>
  <si>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</si>
  <si>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</si>
  <si>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</si>
  <si>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</si>
  <si>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</si>
  <si>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</si>
  <si>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</si>
  <si>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</si>
  <si>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</si>
  <si>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</si>
  <si>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</si>
  <si>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</si>
  <si>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</si>
  <si>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</si>
  <si>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</si>
  <si>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</si>
  <si>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</si>
  <si>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</si>
  <si>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</si>
  <si>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</si>
  <si>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</si>
  <si>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</si>
  <si>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</si>
  <si>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</si>
  <si>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</si>
  <si>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</si>
  <si>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</si>
  <si>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</si>
  <si>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</si>
  <si>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</si>
  <si>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</si>
  <si>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</si>
  <si>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</si>
  <si>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</si>
  <si>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</si>
  <si>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</si>
  <si>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</si>
  <si>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</si>
  <si>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</si>
  <si>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</si>
  <si>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</si>
  <si>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</si>
  <si>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</si>
  <si>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</si>
  <si>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</si>
  <si>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</si>
  <si>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</si>
  <si>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</si>
  <si>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</si>
  <si>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</si>
  <si>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</si>
  <si>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</si>
  <si>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</si>
  <si>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</si>
  <si>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</si>
  <si>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</si>
  <si>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</si>
  <si>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</si>
  <si>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</si>
  <si>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</si>
  <si>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</si>
  <si>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</si>
  <si>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</si>
  <si>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</si>
  <si>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</si>
  <si>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</si>
  <si>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</si>
  <si>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</si>
  <si>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</si>
  <si>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</si>
  <si>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</si>
  <si>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</si>
  <si>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</si>
  <si>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</si>
  <si>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</si>
  <si>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</si>
  <si>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</si>
  <si>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</si>
  <si>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</si>
  <si>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</si>
  <si>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</si>
  <si>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</si>
  <si>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</si>
  <si>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</si>
  <si>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</si>
  <si>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</si>
  <si>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</si>
  <si>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</si>
  <si>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</si>
  <si>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</si>
  <si>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</si>
  <si>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</si>
  <si>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</si>
  <si>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</si>
  <si>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</si>
  <si>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</si>
  <si>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</si>
  <si>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</si>
  <si>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</si>
  <si>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</si>
  <si>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</si>
  <si>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</si>
  <si>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</si>
  <si>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</si>
  <si>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</si>
  <si>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</si>
  <si>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</si>
  <si>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</si>
  <si>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</si>
  <si>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</si>
  <si>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</si>
  <si>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</si>
  <si>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</si>
  <si>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</si>
  <si>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</si>
  <si>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</si>
  <si>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</si>
  <si>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</si>
  <si>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</si>
  <si>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</si>
  <si>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</si>
  <si>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</si>
  <si>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</si>
  <si>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</si>
  <si>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</si>
  <si>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</si>
  <si>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</si>
  <si>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</si>
  <si>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</si>
  <si>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</si>
  <si>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</si>
  <si>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</si>
  <si>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</si>
  <si>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</si>
  <si>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</si>
  <si>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</si>
  <si>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</si>
  <si>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</si>
  <si>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</si>
  <si>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</si>
  <si>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</si>
  <si>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</si>
  <si>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</si>
  <si>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</si>
  <si>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</si>
  <si>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</si>
  <si>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</si>
  <si>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</si>
  <si>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</si>
  <si>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</si>
  <si>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</si>
  <si>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</si>
  <si>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</si>
  <si>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</si>
  <si>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</si>
  <si>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</si>
  <si>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</si>
  <si>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</si>
  <si>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</si>
  <si>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</si>
  <si>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</si>
  <si>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</si>
  <si>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</si>
  <si>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</si>
  <si>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</si>
  <si>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</si>
  <si>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</si>
  <si>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</si>
  <si>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</si>
  <si>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</si>
  <si>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</si>
  <si>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</si>
  <si>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</si>
  <si>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</si>
  <si>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</si>
  <si>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</si>
  <si>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</si>
  <si>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</si>
  <si>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</si>
  <si>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</si>
  <si>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</si>
  <si>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</si>
  <si>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</si>
  <si>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</si>
  <si>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</si>
  <si>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</si>
  <si>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</si>
  <si>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</si>
  <si>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</si>
  <si>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</si>
  <si>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</si>
  <si>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</si>
  <si>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</si>
  <si>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</si>
  <si>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</si>
  <si>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</si>
  <si>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</si>
  <si>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</si>
  <si>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</si>
  <si>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</si>
  <si>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</si>
  <si>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</si>
  <si>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</si>
  <si>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</si>
  <si>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</si>
  <si>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</si>
  <si>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</si>
  <si>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</si>
  <si>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</si>
  <si>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</si>
  <si>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</si>
  <si>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</si>
  <si>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</si>
  <si>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</si>
  <si>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</si>
  <si>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</si>
  <si>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</si>
  <si>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</si>
  <si>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</si>
  <si>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</si>
  <si>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</si>
  <si>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</si>
  <si>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</si>
  <si>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</si>
  <si>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</si>
  <si>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</si>
  <si>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</si>
  <si>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</si>
  <si>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</si>
  <si>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</si>
  <si>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</si>
  <si>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</si>
  <si>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</si>
  <si>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</si>
  <si>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</si>
  <si>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</si>
  <si>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</si>
  <si>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</si>
  <si>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</si>
  <si>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</si>
  <si>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</si>
  <si>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</si>
  <si>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</si>
  <si>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</si>
  <si>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</si>
  <si>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</si>
  <si>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</si>
  <si>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</si>
  <si>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</si>
  <si>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</si>
  <si>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</si>
  <si>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</si>
  <si>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</si>
  <si>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</si>
  <si>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</si>
  <si>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</si>
  <si>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</si>
  <si>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</si>
  <si>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</si>
  <si>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</si>
  <si>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</si>
  <si>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</si>
  <si>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</si>
  <si>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</si>
  <si>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</si>
  <si>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</si>
  <si>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</si>
  <si>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</si>
  <si>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</si>
  <si>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</si>
  <si>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</si>
  <si>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</si>
  <si>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</si>
  <si>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</si>
  <si>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</si>
  <si>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</si>
  <si>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</si>
  <si>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</si>
  <si>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</si>
  <si>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</si>
  <si>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</si>
  <si>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</si>
  <si>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</si>
  <si>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</si>
  <si>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</si>
  <si>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</si>
  <si>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</si>
  <si>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</si>
  <si>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</si>
  <si>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</si>
  <si>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</si>
  <si>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</si>
  <si>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</si>
  <si>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</si>
  <si>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</si>
  <si>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</si>
  <si>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</si>
  <si>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</si>
  <si>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</si>
  <si>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</si>
  <si>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</si>
  <si>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</si>
  <si>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</si>
  <si>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</si>
  <si>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</si>
  <si>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</si>
  <si>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</si>
  <si>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</si>
  <si>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</si>
  <si>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</si>
  <si>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</si>
  <si>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</si>
  <si>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</si>
  <si>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</si>
  <si>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</si>
  <si>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</si>
  <si>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</si>
  <si>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</si>
  <si>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</si>
  <si>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</si>
  <si>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</si>
  <si>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</si>
  <si>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</si>
  <si>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</si>
  <si>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</si>
  <si>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</si>
  <si>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</si>
  <si>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</si>
  <si>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</si>
  <si>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</si>
  <si>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</si>
  <si>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</si>
  <si>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</si>
  <si>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</si>
  <si>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</si>
  <si>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</si>
  <si>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</si>
  <si>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</si>
  <si>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</si>
  <si>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</si>
  <si>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</si>
  <si>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</si>
  <si>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</si>
  <si>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</si>
  <si>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</si>
  <si>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</si>
  <si>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</si>
  <si>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</si>
  <si>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</si>
  <si>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</si>
  <si>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</si>
  <si>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</si>
  <si>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</si>
  <si>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</si>
  <si>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</si>
  <si>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</si>
  <si>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</si>
  <si>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</si>
  <si>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</si>
  <si>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</si>
  <si>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</si>
  <si>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</si>
  <si>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</si>
  <si>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</si>
  <si>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</si>
  <si>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</si>
  <si>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</si>
  <si>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</si>
  <si>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</si>
  <si>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</si>
  <si>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</si>
  <si>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</si>
  <si>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</si>
  <si>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</si>
  <si>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</si>
  <si>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</si>
  <si>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</si>
  <si>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</si>
  <si>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</si>
  <si>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</si>
  <si>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</si>
  <si>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</si>
  <si>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</si>
  <si>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</si>
  <si>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</si>
  <si>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</si>
  <si>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</si>
  <si>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</si>
  <si>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</si>
  <si>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</si>
  <si>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</si>
  <si>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</si>
  <si>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</si>
  <si>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</si>
  <si>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</si>
  <si>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</si>
  <si>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</si>
  <si>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Comisión Municipal del Deporte Apaseo el Grande</t>
  </si>
  <si>
    <t>Correspondiente del 1 de Enero al 30 de Junio de 2023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</si>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</sst>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2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ht="10.15" x14ac:dyDescent="0.2">
      <c r="A11" s="45" t="s">
        <v>3</v>
      </c>
      <c r="B11" s="46" t="s">
        <v>4</v>
      </c>
    </row>
    <row r="12" spans="1:5" ht="10.1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ht="10.1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ht="10.15" x14ac:dyDescent="0.2">
      <c r="A16" s="45" t="s">
        <v>9</v>
      </c>
      <c r="B16" s="46" t="s">
        <v>10</v>
      </c>
    </row>
    <row r="17" spans="1:2" ht="10.15" x14ac:dyDescent="0.2">
      <c r="A17" s="45" t="s">
        <v>11</v>
      </c>
      <c r="B17" s="46" t="s">
        <v>12</v>
      </c>
    </row>
    <row r="18" spans="1:2" ht="10.15" x14ac:dyDescent="0.2">
      <c r="A18" s="45" t="s">
        <v>13</v>
      </c>
      <c r="B18" s="46" t="s">
        <v>14</v>
      </c>
    </row>
    <row r="19" spans="1:2" ht="10.15" x14ac:dyDescent="0.2">
      <c r="A19" s="45" t="s">
        <v>15</v>
      </c>
      <c r="B19" s="46" t="s">
        <v>16</v>
      </c>
    </row>
    <row r="20" spans="1:2" ht="10.15" x14ac:dyDescent="0.2">
      <c r="A20" s="45" t="s">
        <v>17</v>
      </c>
      <c r="B20" s="46" t="s">
        <v>585</v>
      </c>
    </row>
    <row r="21" spans="1:2" ht="10.15" x14ac:dyDescent="0.2">
      <c r="A21" s="45" t="s">
        <v>18</v>
      </c>
      <c r="B21" s="46" t="s">
        <v>19</v>
      </c>
    </row>
    <row r="22" spans="1:2" ht="10.15" x14ac:dyDescent="0.2">
      <c r="A22" s="45" t="s">
        <v>20</v>
      </c>
      <c r="B22" s="46" t="s">
        <v>183</v>
      </c>
    </row>
    <row r="23" spans="1:2" ht="10.15" x14ac:dyDescent="0.2">
      <c r="A23" s="45" t="s">
        <v>21</v>
      </c>
      <c r="B23" s="46" t="s">
        <v>22</v>
      </c>
    </row>
    <row r="24" spans="1:2" ht="10.15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ht="10.15" x14ac:dyDescent="0.2">
      <c r="A26" s="94" t="s">
        <v>572</v>
      </c>
      <c r="B26" s="95" t="s">
        <v>341</v>
      </c>
    </row>
    <row r="27" spans="1:2" ht="10.15" x14ac:dyDescent="0.2">
      <c r="A27" s="94" t="s">
        <v>573</v>
      </c>
      <c r="B27" s="95" t="s">
        <v>358</v>
      </c>
    </row>
    <row r="28" spans="1:2" ht="10.15" x14ac:dyDescent="0.2">
      <c r="A28" s="45" t="s">
        <v>23</v>
      </c>
      <c r="B28" s="46" t="s">
        <v>24</v>
      </c>
    </row>
    <row r="29" spans="1:2" ht="10.15" x14ac:dyDescent="0.2">
      <c r="A29" s="45" t="s">
        <v>25</v>
      </c>
      <c r="B29" s="46" t="s">
        <v>26</v>
      </c>
    </row>
    <row r="30" spans="1:2" ht="10.15" x14ac:dyDescent="0.2">
      <c r="A30" s="45" t="s">
        <v>27</v>
      </c>
      <c r="B30" s="46" t="s">
        <v>28</v>
      </c>
    </row>
    <row r="31" spans="1:2" ht="10.15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15" x14ac:dyDescent="0.2">
      <c r="A33" s="7"/>
      <c r="B33" s="10"/>
    </row>
    <row r="34" spans="1:2" ht="10.15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15" x14ac:dyDescent="0.2">
      <c r="A37" s="7"/>
      <c r="B37" s="10"/>
    </row>
    <row r="38" spans="1:2" ht="10.15" x14ac:dyDescent="0.2">
      <c r="A38" s="7"/>
      <c r="B38" s="8" t="s">
        <v>46</v>
      </c>
    </row>
    <row r="39" spans="1:2" ht="10.15" x14ac:dyDescent="0.2">
      <c r="A39" s="7" t="s">
        <v>47</v>
      </c>
      <c r="B39" s="46" t="s">
        <v>32</v>
      </c>
    </row>
    <row r="40" spans="1:2" ht="10.15" x14ac:dyDescent="0.2">
      <c r="A40" s="7"/>
      <c r="B40" s="46" t="s">
        <v>624</v>
      </c>
    </row>
    <row r="41" spans="1:2" ht="10.9" thickBot="1" x14ac:dyDescent="0.25">
      <c r="A41" s="11"/>
      <c r="B41" s="12"/>
    </row>
    <row r="44" spans="1:2" ht="10.15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workbookViewId="0">
      <selection activeCell="B36" sqref="B36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3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1841841.74</v>
      </c>
    </row>
    <row r="6" spans="1:3" ht="10.15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ht="10.15" x14ac:dyDescent="0.2">
      <c r="A14" s="74"/>
      <c r="B14" s="66"/>
      <c r="C14" s="67"/>
    </row>
    <row r="15" spans="1:3" ht="10.15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ht="10.15" x14ac:dyDescent="0.2">
      <c r="A18" s="70">
        <v>3.3</v>
      </c>
      <c r="B18" s="65" t="s">
        <v>531</v>
      </c>
      <c r="C18" s="148">
        <v>0</v>
      </c>
    </row>
    <row r="19" spans="1:3" ht="10.15" x14ac:dyDescent="0.2">
      <c r="A19" s="59"/>
      <c r="B19" s="71"/>
      <c r="C19" s="72"/>
    </row>
    <row r="20" spans="1:3" ht="10.15" x14ac:dyDescent="0.2">
      <c r="A20" s="73" t="s">
        <v>660</v>
      </c>
      <c r="B20" s="73"/>
      <c r="C20" s="145">
        <f>C5+C7-C15</f>
        <v>1841841.74</v>
      </c>
    </row>
    <row r="22" spans="1:3" ht="10.15" x14ac:dyDescent="0.2">
      <c r="B22" s="39" t="s">
        <v>625</v>
      </c>
    </row>
    <row r="28" spans="1:3" x14ac:dyDescent="0.2">
      <c r="B28" s="39" t="s">
        <v>664</v>
      </c>
      <c r="C28" s="39" t="s">
        <v>665</v>
      </c>
    </row>
    <row r="29" spans="1:3" x14ac:dyDescent="0.2">
      <c r="B29" s="39" t="s">
        <v>666</v>
      </c>
      <c r="C29" s="39" t="s">
        <v>667</v>
      </c>
    </row>
    <row r="30" spans="1:3" x14ac:dyDescent="0.2">
      <c r="B30" s="39" t="s">
        <v>668</v>
      </c>
      <c r="C30" s="39" t="s">
        <v>669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showGridLines="0" workbookViewId="0">
      <selection activeCell="B48" sqref="B48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ht="10.15" x14ac:dyDescent="0.2">
      <c r="A4" s="179" t="s">
        <v>614</v>
      </c>
      <c r="B4" s="180"/>
      <c r="C4" s="181"/>
    </row>
    <row r="5" spans="1:3" ht="10.15" x14ac:dyDescent="0.2">
      <c r="A5" s="84" t="s">
        <v>534</v>
      </c>
      <c r="B5" s="58"/>
      <c r="C5" s="149">
        <v>1864500.57</v>
      </c>
    </row>
    <row r="6" spans="1:3" ht="10.15" x14ac:dyDescent="0.2">
      <c r="A6" s="78"/>
      <c r="B6" s="60"/>
      <c r="C6" s="79"/>
    </row>
    <row r="7" spans="1:3" ht="10.15" x14ac:dyDescent="0.2">
      <c r="A7" s="68" t="s">
        <v>535</v>
      </c>
      <c r="B7" s="80"/>
      <c r="C7" s="146">
        <f>SUM(C8:C28)</f>
        <v>0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ht="10.15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1864500.57</v>
      </c>
    </row>
    <row r="39" spans="1:3" x14ac:dyDescent="0.2">
      <c r="B39" s="39" t="s">
        <v>625</v>
      </c>
    </row>
    <row r="44" spans="1:3" x14ac:dyDescent="0.2">
      <c r="B44" s="39" t="s">
        <v>664</v>
      </c>
      <c r="C44" s="39" t="s">
        <v>665</v>
      </c>
    </row>
    <row r="45" spans="1:3" x14ac:dyDescent="0.2">
      <c r="B45" s="39" t="s">
        <v>666</v>
      </c>
      <c r="C45" s="39" t="s">
        <v>667</v>
      </c>
    </row>
    <row r="46" spans="1:3" x14ac:dyDescent="0.2">
      <c r="B46" s="39" t="s">
        <v>668</v>
      </c>
      <c r="C46" s="39" t="s">
        <v>669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28" workbookViewId="0">
      <selection activeCell="C66" sqref="C66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2</v>
      </c>
    </row>
    <row r="4" spans="1:10" ht="10.15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ht="10.15" x14ac:dyDescent="0.2">
      <c r="A8" s="43">
        <v>7000</v>
      </c>
      <c r="B8" s="44" t="s">
        <v>123</v>
      </c>
    </row>
    <row r="9" spans="1:10" ht="10.15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10.15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0.15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0.15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0.15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0.15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0.15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3916422.26</v>
      </c>
      <c r="E36" s="34">
        <v>0</v>
      </c>
      <c r="F36" s="34">
        <f t="shared" si="0"/>
        <v>3916422.26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652737.04</v>
      </c>
      <c r="E37" s="34">
        <v>-2937316.7</v>
      </c>
      <c r="F37" s="34">
        <f t="shared" si="0"/>
        <v>-2284579.66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209999.14</v>
      </c>
      <c r="E38" s="34">
        <v>0</v>
      </c>
      <c r="F38" s="34">
        <f t="shared" si="0"/>
        <v>209999.14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652737.04</v>
      </c>
      <c r="E40" s="34">
        <v>-2494578.7799999998</v>
      </c>
      <c r="F40" s="34">
        <f t="shared" si="0"/>
        <v>-1841841.7399999998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-3916422.26</v>
      </c>
      <c r="F41" s="34">
        <f t="shared" si="0"/>
        <v>-3916422.26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4126421.4</v>
      </c>
      <c r="E42" s="34">
        <v>-1955618.79</v>
      </c>
      <c r="F42" s="34">
        <f t="shared" si="0"/>
        <v>2170802.61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-209999.14</v>
      </c>
      <c r="F43" s="34">
        <f t="shared" si="0"/>
        <v>-209999.14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381621.68</v>
      </c>
      <c r="E44" s="34">
        <v>-290503.46000000002</v>
      </c>
      <c r="F44" s="34">
        <f t="shared" si="0"/>
        <v>91118.219999999972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51383.08</v>
      </c>
      <c r="E45" s="34">
        <v>-51383.08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2980903.26</v>
      </c>
      <c r="E47" s="34">
        <v>-1116402.69</v>
      </c>
      <c r="F47" s="34">
        <f t="shared" si="0"/>
        <v>1864500.5699999998</v>
      </c>
    </row>
    <row r="49" spans="2:4" x14ac:dyDescent="0.2">
      <c r="B49" s="29" t="s">
        <v>625</v>
      </c>
    </row>
    <row r="53" spans="2:4" x14ac:dyDescent="0.2">
      <c r="B53" s="130" t="s">
        <v>664</v>
      </c>
      <c r="C53" s="130" t="s">
        <v>665</v>
      </c>
      <c r="D53" s="130"/>
    </row>
    <row r="54" spans="2:4" x14ac:dyDescent="0.2">
      <c r="B54" s="130" t="s">
        <v>666</v>
      </c>
      <c r="C54" s="130" t="s">
        <v>667</v>
      </c>
      <c r="D54" s="130"/>
    </row>
    <row r="55" spans="2:4" x14ac:dyDescent="0.2">
      <c r="B55" s="130" t="s">
        <v>668</v>
      </c>
      <c r="C55" s="130" t="s">
        <v>669</v>
      </c>
      <c r="D55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19" customFormat="1" ht="10.15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ht="10.15" x14ac:dyDescent="0.2">
      <c r="A6" s="121"/>
      <c r="B6" s="121"/>
      <c r="C6" s="121"/>
      <c r="D6" s="121"/>
      <c r="H6" s="120"/>
    </row>
    <row r="7" spans="1:8" s="119" customFormat="1" ht="13.15" x14ac:dyDescent="0.25">
      <c r="A7" s="120" t="s">
        <v>35</v>
      </c>
      <c r="B7" s="120"/>
      <c r="C7" s="120"/>
      <c r="D7" s="120"/>
    </row>
    <row r="8" spans="1:8" s="119" customFormat="1" ht="10.15" x14ac:dyDescent="0.2">
      <c r="A8" s="120"/>
      <c r="B8" s="120"/>
      <c r="C8" s="120"/>
      <c r="D8" s="120"/>
    </row>
    <row r="9" spans="1:8" s="119" customFormat="1" ht="10.15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ht="10.15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ht="10.15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zoomScale="106" zoomScaleNormal="106" workbookViewId="0">
      <selection activeCell="A158" sqref="A1:H15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3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2</v>
      </c>
    </row>
    <row r="4" spans="1:8" ht="10.15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ht="10.15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ht="10.15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ht="10.15" x14ac:dyDescent="0.2">
      <c r="A10" s="22">
        <v>1121</v>
      </c>
      <c r="B10" s="20" t="s">
        <v>197</v>
      </c>
      <c r="C10" s="24">
        <v>0</v>
      </c>
    </row>
    <row r="11" spans="1:8" ht="10.15" x14ac:dyDescent="0.2">
      <c r="A11" s="22">
        <v>1211</v>
      </c>
      <c r="B11" s="20" t="s">
        <v>198</v>
      </c>
      <c r="C11" s="24">
        <v>0</v>
      </c>
    </row>
    <row r="13" spans="1:8" ht="10.15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ht="10.15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ht="10.15" x14ac:dyDescent="0.2">
      <c r="A15" s="22">
        <v>1122</v>
      </c>
      <c r="B15" s="20" t="s">
        <v>199</v>
      </c>
      <c r="C15" s="24">
        <v>68489</v>
      </c>
      <c r="D15" s="24">
        <v>68489</v>
      </c>
      <c r="E15" s="24">
        <v>0</v>
      </c>
      <c r="F15" s="24">
        <v>0</v>
      </c>
      <c r="G15" s="24">
        <v>0</v>
      </c>
    </row>
    <row r="16" spans="1:8" ht="10.15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ht="10.15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ht="10.15" x14ac:dyDescent="0.2">
      <c r="A20" s="22">
        <v>1123</v>
      </c>
      <c r="B20" s="20" t="s">
        <v>206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6000</v>
      </c>
      <c r="D21" s="24">
        <v>6000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ht="10.15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ht="10.15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ht="10.15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110336.59</v>
      </c>
      <c r="D62" s="24">
        <f t="shared" ref="D62:E62" si="0">SUM(D63:D70)</f>
        <v>0</v>
      </c>
      <c r="E62" s="24">
        <f t="shared" si="0"/>
        <v>42767.57</v>
      </c>
    </row>
    <row r="63" spans="1:9" x14ac:dyDescent="0.2">
      <c r="A63" s="22">
        <v>1241</v>
      </c>
      <c r="B63" s="20" t="s">
        <v>237</v>
      </c>
      <c r="C63" s="24">
        <v>63151.25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42767.57</v>
      </c>
    </row>
    <row r="68" spans="1:9" x14ac:dyDescent="0.2">
      <c r="A68" s="22">
        <v>1246</v>
      </c>
      <c r="B68" s="20" t="s">
        <v>242</v>
      </c>
      <c r="C68" s="24">
        <v>47185.34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1899.51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1899.51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-34526.46</v>
      </c>
      <c r="D110" s="24">
        <f>SUM(D111:D119)</f>
        <v>-34526.46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-34526.46</v>
      </c>
      <c r="D117" s="24">
        <f t="shared" si="1"/>
        <v>-34526.46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  <row r="156" spans="1:3" x14ac:dyDescent="0.2">
      <c r="B156" s="20" t="s">
        <v>664</v>
      </c>
      <c r="C156" s="20" t="s">
        <v>665</v>
      </c>
    </row>
    <row r="157" spans="1:3" x14ac:dyDescent="0.2">
      <c r="B157" s="20" t="s">
        <v>666</v>
      </c>
      <c r="C157" s="20" t="s">
        <v>667</v>
      </c>
    </row>
    <row r="158" spans="1:3" x14ac:dyDescent="0.2">
      <c r="B158" s="20" t="s">
        <v>668</v>
      </c>
      <c r="C158" s="20" t="s">
        <v>669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ht="10.1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ht="10.15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ht="10.15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ht="10.15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ht="10.15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ht="10.15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zoomScaleNormal="100" workbookViewId="0">
      <selection activeCell="E1" sqref="A1:E22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3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3">
      <c r="A3" s="167" t="s">
        <v>663</v>
      </c>
      <c r="B3" s="167"/>
      <c r="C3" s="167"/>
      <c r="D3" s="14" t="s">
        <v>607</v>
      </c>
      <c r="E3" s="25">
        <v>2</v>
      </c>
    </row>
    <row r="4" spans="1:5" ht="10.15" x14ac:dyDescent="0.2">
      <c r="A4" s="18" t="s">
        <v>194</v>
      </c>
      <c r="B4" s="19"/>
      <c r="C4" s="19"/>
      <c r="D4" s="19"/>
      <c r="E4" s="19"/>
    </row>
    <row r="6" spans="1:5" ht="10.1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ht="10.15" x14ac:dyDescent="0.2">
      <c r="A8" s="50">
        <v>4100</v>
      </c>
      <c r="B8" s="51" t="s">
        <v>304</v>
      </c>
      <c r="C8" s="55">
        <f>SUM(C9+C19+C25+C28+C34+C37+C46)</f>
        <v>0</v>
      </c>
      <c r="D8" s="92"/>
      <c r="E8" s="49"/>
    </row>
    <row r="9" spans="1:5" ht="10.1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ht="10.1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ht="10.1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ht="10.1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ht="10.1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ht="10.1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ht="10.1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ht="10.1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ht="10.1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ht="10.1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ht="10.1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ht="10.1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ht="10.1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ht="10.1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ht="10.1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ht="10.1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ht="10.1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ht="10.1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ht="10.1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ht="10.1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ht="10.1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ht="10.1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ht="10.1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ht="10.1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ht="10.1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1841841.74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ht="10.1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ht="10.1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ht="10.1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ht="10.1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ht="10.15" x14ac:dyDescent="0.2">
      <c r="A65" s="50">
        <v>4220</v>
      </c>
      <c r="B65" s="51" t="s">
        <v>336</v>
      </c>
      <c r="C65" s="55">
        <f>SUM(C66:C69)</f>
        <v>1841841.74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1841841.74</v>
      </c>
      <c r="D66" s="92"/>
      <c r="E66" s="49"/>
    </row>
    <row r="67" spans="1:5" ht="10.1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ht="10.1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ht="10.15" x14ac:dyDescent="0.2">
      <c r="A70" s="49"/>
      <c r="B70" s="49"/>
      <c r="C70" s="49"/>
      <c r="D70" s="49"/>
      <c r="E70" s="49"/>
    </row>
    <row r="71" spans="1:5" ht="10.1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ht="10.1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ht="10.1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ht="10.1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ht="10.1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ht="10.1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ht="10.1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ht="10.1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ht="10.1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ht="10.15" x14ac:dyDescent="0.2">
      <c r="A95" s="49"/>
      <c r="B95" s="49"/>
      <c r="C95" s="49"/>
      <c r="D95" s="49"/>
      <c r="E95" s="49"/>
    </row>
    <row r="96" spans="1:5" ht="10.1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ht="10.15" x14ac:dyDescent="0.2">
      <c r="A98" s="54">
        <v>5000</v>
      </c>
      <c r="B98" s="51" t="s">
        <v>358</v>
      </c>
      <c r="C98" s="55">
        <f>C99+C127+C160+C170+C185+C214</f>
        <v>1864500.57</v>
      </c>
      <c r="D98" s="57">
        <v>1</v>
      </c>
      <c r="E98" s="56"/>
    </row>
    <row r="99" spans="1:5" ht="10.15" x14ac:dyDescent="0.2">
      <c r="A99" s="54">
        <v>5100</v>
      </c>
      <c r="B99" s="51" t="s">
        <v>359</v>
      </c>
      <c r="C99" s="55">
        <f>C100+C107+C117</f>
        <v>1642355.52</v>
      </c>
      <c r="D99" s="57">
        <f>C99/$C$98</f>
        <v>0.88085546683420968</v>
      </c>
      <c r="E99" s="56"/>
    </row>
    <row r="100" spans="1:5" ht="10.15" x14ac:dyDescent="0.2">
      <c r="A100" s="54">
        <v>5110</v>
      </c>
      <c r="B100" s="51" t="s">
        <v>360</v>
      </c>
      <c r="C100" s="55">
        <f>SUM(C101:C106)</f>
        <v>1240624.53</v>
      </c>
      <c r="D100" s="57">
        <f t="shared" ref="D100:D163" si="0">C100/$C$98</f>
        <v>0.66539241122355886</v>
      </c>
      <c r="E100" s="56"/>
    </row>
    <row r="101" spans="1:5" x14ac:dyDescent="0.2">
      <c r="A101" s="54">
        <v>5111</v>
      </c>
      <c r="B101" s="51" t="s">
        <v>361</v>
      </c>
      <c r="C101" s="55">
        <v>758221</v>
      </c>
      <c r="D101" s="57">
        <f t="shared" si="0"/>
        <v>0.40666171531392986</v>
      </c>
      <c r="E101" s="56"/>
    </row>
    <row r="102" spans="1:5" x14ac:dyDescent="0.2">
      <c r="A102" s="54">
        <v>5112</v>
      </c>
      <c r="B102" s="51" t="s">
        <v>362</v>
      </c>
      <c r="C102" s="55">
        <v>104946.66</v>
      </c>
      <c r="D102" s="57">
        <f t="shared" si="0"/>
        <v>5.6286740636394654E-2</v>
      </c>
      <c r="E102" s="56"/>
    </row>
    <row r="103" spans="1:5" ht="10.15" x14ac:dyDescent="0.2">
      <c r="A103" s="54">
        <v>5113</v>
      </c>
      <c r="B103" s="51" t="s">
        <v>363</v>
      </c>
      <c r="C103" s="55">
        <v>5388.43</v>
      </c>
      <c r="D103" s="57">
        <f t="shared" si="0"/>
        <v>2.8900125249090164E-3</v>
      </c>
      <c r="E103" s="56"/>
    </row>
    <row r="104" spans="1:5" ht="10.15" x14ac:dyDescent="0.2">
      <c r="A104" s="54">
        <v>5114</v>
      </c>
      <c r="B104" s="51" t="s">
        <v>364</v>
      </c>
      <c r="C104" s="55">
        <v>160664.89000000001</v>
      </c>
      <c r="D104" s="57">
        <f t="shared" si="0"/>
        <v>8.6170469768212521E-2</v>
      </c>
      <c r="E104" s="56"/>
    </row>
    <row r="105" spans="1:5" x14ac:dyDescent="0.2">
      <c r="A105" s="54">
        <v>5115</v>
      </c>
      <c r="B105" s="51" t="s">
        <v>365</v>
      </c>
      <c r="C105" s="55">
        <v>52161.55</v>
      </c>
      <c r="D105" s="57">
        <f t="shared" si="0"/>
        <v>2.7976151275727421E-2</v>
      </c>
      <c r="E105" s="56"/>
    </row>
    <row r="106" spans="1:5" x14ac:dyDescent="0.2">
      <c r="A106" s="54">
        <v>5116</v>
      </c>
      <c r="B106" s="51" t="s">
        <v>366</v>
      </c>
      <c r="C106" s="55">
        <v>159242</v>
      </c>
      <c r="D106" s="57">
        <f t="shared" si="0"/>
        <v>8.5407321704385419E-2</v>
      </c>
      <c r="E106" s="56"/>
    </row>
    <row r="107" spans="1:5" ht="10.15" x14ac:dyDescent="0.2">
      <c r="A107" s="54">
        <v>5120</v>
      </c>
      <c r="B107" s="51" t="s">
        <v>367</v>
      </c>
      <c r="C107" s="55">
        <f>SUM(C108:C116)</f>
        <v>365899.01000000007</v>
      </c>
      <c r="D107" s="57">
        <f t="shared" si="0"/>
        <v>0.19624505129542549</v>
      </c>
      <c r="E107" s="56"/>
    </row>
    <row r="108" spans="1:5" x14ac:dyDescent="0.2">
      <c r="A108" s="54">
        <v>5121</v>
      </c>
      <c r="B108" s="51" t="s">
        <v>368</v>
      </c>
      <c r="C108" s="55">
        <v>17013.22</v>
      </c>
      <c r="D108" s="57">
        <f t="shared" si="0"/>
        <v>9.1248135150744421E-3</v>
      </c>
      <c r="E108" s="56"/>
    </row>
    <row r="109" spans="1:5" ht="10.15" x14ac:dyDescent="0.2">
      <c r="A109" s="54">
        <v>5122</v>
      </c>
      <c r="B109" s="51" t="s">
        <v>369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264270.7</v>
      </c>
      <c r="D111" s="57">
        <f t="shared" si="0"/>
        <v>0.14173806340000208</v>
      </c>
      <c r="E111" s="56"/>
    </row>
    <row r="112" spans="1:5" x14ac:dyDescent="0.2">
      <c r="A112" s="54">
        <v>5125</v>
      </c>
      <c r="B112" s="51" t="s">
        <v>372</v>
      </c>
      <c r="C112" s="55">
        <v>0</v>
      </c>
      <c r="D112" s="57">
        <f t="shared" si="0"/>
        <v>0</v>
      </c>
      <c r="E112" s="56"/>
    </row>
    <row r="113" spans="1:5" ht="10.15" x14ac:dyDescent="0.2">
      <c r="A113" s="54">
        <v>5126</v>
      </c>
      <c r="B113" s="51" t="s">
        <v>373</v>
      </c>
      <c r="C113" s="55">
        <v>67193.7</v>
      </c>
      <c r="D113" s="57">
        <f t="shared" si="0"/>
        <v>3.6038444332575345E-2</v>
      </c>
      <c r="E113" s="56"/>
    </row>
    <row r="114" spans="1:5" x14ac:dyDescent="0.2">
      <c r="A114" s="54">
        <v>5127</v>
      </c>
      <c r="B114" s="51" t="s">
        <v>374</v>
      </c>
      <c r="C114" s="55">
        <v>10306.4</v>
      </c>
      <c r="D114" s="57">
        <f t="shared" si="0"/>
        <v>5.5277001068441611E-3</v>
      </c>
      <c r="E114" s="56"/>
    </row>
    <row r="115" spans="1:5" ht="10.1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ht="10.15" x14ac:dyDescent="0.2">
      <c r="A116" s="54">
        <v>5129</v>
      </c>
      <c r="B116" s="51" t="s">
        <v>376</v>
      </c>
      <c r="C116" s="55">
        <v>7114.99</v>
      </c>
      <c r="D116" s="57">
        <f t="shared" si="0"/>
        <v>3.8160299409294358E-3</v>
      </c>
      <c r="E116" s="56"/>
    </row>
    <row r="117" spans="1:5" ht="10.15" x14ac:dyDescent="0.2">
      <c r="A117" s="54">
        <v>5130</v>
      </c>
      <c r="B117" s="51" t="s">
        <v>377</v>
      </c>
      <c r="C117" s="55">
        <f>SUM(C118:C126)</f>
        <v>35831.979999999996</v>
      </c>
      <c r="D117" s="57">
        <f t="shared" si="0"/>
        <v>1.921800431522528E-2</v>
      </c>
      <c r="E117" s="56"/>
    </row>
    <row r="118" spans="1:5" x14ac:dyDescent="0.2">
      <c r="A118" s="54">
        <v>5131</v>
      </c>
      <c r="B118" s="51" t="s">
        <v>378</v>
      </c>
      <c r="C118" s="55">
        <v>2929.9</v>
      </c>
      <c r="D118" s="57">
        <f t="shared" si="0"/>
        <v>1.5714127671197227E-3</v>
      </c>
      <c r="E118" s="56"/>
    </row>
    <row r="119" spans="1:5" ht="10.15" x14ac:dyDescent="0.2">
      <c r="A119" s="54">
        <v>5132</v>
      </c>
      <c r="B119" s="51" t="s">
        <v>379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380</v>
      </c>
      <c r="C120" s="55">
        <v>0</v>
      </c>
      <c r="D120" s="57">
        <f t="shared" si="0"/>
        <v>0</v>
      </c>
      <c r="E120" s="56"/>
    </row>
    <row r="121" spans="1:5" ht="10.15" x14ac:dyDescent="0.2">
      <c r="A121" s="54">
        <v>5134</v>
      </c>
      <c r="B121" s="51" t="s">
        <v>381</v>
      </c>
      <c r="C121" s="55">
        <v>187.92</v>
      </c>
      <c r="D121" s="57">
        <f t="shared" si="0"/>
        <v>1.0078838431248105E-4</v>
      </c>
      <c r="E121" s="56"/>
    </row>
    <row r="122" spans="1:5" x14ac:dyDescent="0.2">
      <c r="A122" s="54">
        <v>5135</v>
      </c>
      <c r="B122" s="51" t="s">
        <v>382</v>
      </c>
      <c r="C122" s="55">
        <v>5684</v>
      </c>
      <c r="D122" s="57">
        <f t="shared" si="0"/>
        <v>3.0485375501923284E-3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384</v>
      </c>
      <c r="C124" s="55">
        <v>0</v>
      </c>
      <c r="D124" s="57">
        <f t="shared" si="0"/>
        <v>0</v>
      </c>
      <c r="E124" s="56"/>
    </row>
    <row r="125" spans="1:5" ht="10.15" x14ac:dyDescent="0.2">
      <c r="A125" s="54">
        <v>5138</v>
      </c>
      <c r="B125" s="51" t="s">
        <v>385</v>
      </c>
      <c r="C125" s="55">
        <v>856</v>
      </c>
      <c r="D125" s="57">
        <f t="shared" si="0"/>
        <v>4.5910417715774686E-4</v>
      </c>
      <c r="E125" s="56"/>
    </row>
    <row r="126" spans="1:5" ht="10.15" x14ac:dyDescent="0.2">
      <c r="A126" s="54">
        <v>5139</v>
      </c>
      <c r="B126" s="51" t="s">
        <v>386</v>
      </c>
      <c r="C126" s="55">
        <v>26174.16</v>
      </c>
      <c r="D126" s="57">
        <f t="shared" si="0"/>
        <v>1.4038161436443004E-2</v>
      </c>
      <c r="E126" s="56"/>
    </row>
    <row r="127" spans="1:5" ht="10.15" x14ac:dyDescent="0.2">
      <c r="A127" s="54">
        <v>5200</v>
      </c>
      <c r="B127" s="51" t="s">
        <v>387</v>
      </c>
      <c r="C127" s="55">
        <f>C128+C131+C134+C137+C142+C146+C149+C151+C157</f>
        <v>222145.05</v>
      </c>
      <c r="D127" s="57">
        <f t="shared" si="0"/>
        <v>0.11914453316579034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ht="10.1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ht="10.1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ht="10.1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ht="10.1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ht="10.1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ht="10.15" x14ac:dyDescent="0.2">
      <c r="A137" s="54">
        <v>5240</v>
      </c>
      <c r="B137" s="51" t="s">
        <v>339</v>
      </c>
      <c r="C137" s="55">
        <f>SUM(C138:C141)</f>
        <v>222145.05</v>
      </c>
      <c r="D137" s="57">
        <f t="shared" si="0"/>
        <v>0.11914453316579034</v>
      </c>
      <c r="E137" s="56"/>
    </row>
    <row r="138" spans="1:5" ht="10.15" x14ac:dyDescent="0.2">
      <c r="A138" s="54">
        <v>5241</v>
      </c>
      <c r="B138" s="51" t="s">
        <v>396</v>
      </c>
      <c r="C138" s="55">
        <v>222145.05</v>
      </c>
      <c r="D138" s="57">
        <f t="shared" si="0"/>
        <v>0.11914453316579034</v>
      </c>
      <c r="E138" s="56"/>
    </row>
    <row r="139" spans="1:5" ht="10.1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ht="10.1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ht="10.1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ht="10.1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ht="10.1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ht="10.1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ht="10.1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ht="10.1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ht="10.1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ht="10.1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ht="10.1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ht="10.1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ht="10.1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ht="10.1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ht="10.1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ht="10.1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ht="10.1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ht="10.1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ht="10.1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ht="10.1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ht="10.1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ht="10.1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ht="10.1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ht="10.1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ht="10.1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ht="10.1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ht="10.1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ht="10.1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ht="10.1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ht="10.1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ht="10.1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ht="10.1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ht="10.1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ht="10.1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ht="10.1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ht="10.1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ht="10.1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ht="10.1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  <row r="222" spans="1:5" x14ac:dyDescent="0.2">
      <c r="B222" s="20" t="s">
        <v>664</v>
      </c>
      <c r="C222" s="20" t="s">
        <v>665</v>
      </c>
    </row>
    <row r="223" spans="1:5" x14ac:dyDescent="0.2">
      <c r="B223" s="20" t="s">
        <v>666</v>
      </c>
      <c r="C223" s="20" t="s">
        <v>667</v>
      </c>
    </row>
    <row r="224" spans="1:5" x14ac:dyDescent="0.2">
      <c r="B224" s="20" t="s">
        <v>668</v>
      </c>
      <c r="C224" s="20" t="s">
        <v>669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ht="10.15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ht="10.15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ht="10.15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0.4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ht="10.15" x14ac:dyDescent="0.2">
      <c r="A15" s="103"/>
    </row>
    <row r="16" spans="1:2" ht="10.15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B46" sqref="B46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2</v>
      </c>
    </row>
    <row r="4" spans="1:5" ht="10.15" x14ac:dyDescent="0.2">
      <c r="A4" s="30" t="s">
        <v>194</v>
      </c>
      <c r="B4" s="31"/>
      <c r="C4" s="31"/>
      <c r="D4" s="31"/>
      <c r="E4" s="31"/>
    </row>
    <row r="6" spans="1:5" ht="10.15" x14ac:dyDescent="0.2">
      <c r="A6" s="31" t="s">
        <v>172</v>
      </c>
      <c r="B6" s="31"/>
      <c r="C6" s="31"/>
      <c r="D6" s="31"/>
      <c r="E6" s="31"/>
    </row>
    <row r="7" spans="1:5" ht="10.1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ht="10.15" x14ac:dyDescent="0.2">
      <c r="A8" s="33">
        <v>3110</v>
      </c>
      <c r="B8" s="29" t="s">
        <v>334</v>
      </c>
      <c r="C8" s="34">
        <v>0</v>
      </c>
    </row>
    <row r="9" spans="1:5" ht="10.1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ht="10.15" x14ac:dyDescent="0.2">
      <c r="A12" s="31" t="s">
        <v>174</v>
      </c>
      <c r="B12" s="31"/>
      <c r="C12" s="31"/>
      <c r="D12" s="31"/>
      <c r="E12" s="31"/>
    </row>
    <row r="13" spans="1:5" ht="10.1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ht="10.15" x14ac:dyDescent="0.2">
      <c r="A14" s="33">
        <v>3210</v>
      </c>
      <c r="B14" s="29" t="s">
        <v>468</v>
      </c>
      <c r="C14" s="34">
        <v>-22658.83</v>
      </c>
    </row>
    <row r="15" spans="1:5" ht="10.15" x14ac:dyDescent="0.2">
      <c r="A15" s="33">
        <v>3220</v>
      </c>
      <c r="B15" s="29" t="s">
        <v>469</v>
      </c>
      <c r="C15" s="34">
        <v>678209.37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ht="10.15" x14ac:dyDescent="0.2">
      <c r="A21" s="33">
        <v>3240</v>
      </c>
      <c r="B21" s="29" t="s">
        <v>475</v>
      </c>
      <c r="C21" s="34">
        <f>SUM(C22:C24)</f>
        <v>0</v>
      </c>
    </row>
    <row r="22" spans="1:3" ht="10.15" x14ac:dyDescent="0.2">
      <c r="A22" s="33">
        <v>3241</v>
      </c>
      <c r="B22" s="29" t="s">
        <v>476</v>
      </c>
      <c r="C22" s="34">
        <v>0</v>
      </c>
    </row>
    <row r="23" spans="1:3" ht="10.15" x14ac:dyDescent="0.2">
      <c r="A23" s="33">
        <v>3242</v>
      </c>
      <c r="B23" s="29" t="s">
        <v>477</v>
      </c>
      <c r="C23" s="34">
        <v>0</v>
      </c>
    </row>
    <row r="24" spans="1:3" ht="10.15" x14ac:dyDescent="0.2">
      <c r="A24" s="33">
        <v>3243</v>
      </c>
      <c r="B24" s="29" t="s">
        <v>478</v>
      </c>
      <c r="C24" s="34">
        <v>0</v>
      </c>
    </row>
    <row r="25" spans="1:3" ht="10.15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ht="10.15" x14ac:dyDescent="0.2">
      <c r="A27" s="33">
        <v>3252</v>
      </c>
      <c r="B27" s="29" t="s">
        <v>481</v>
      </c>
      <c r="C27" s="34">
        <v>0</v>
      </c>
    </row>
    <row r="29" spans="1:3" ht="10.15" x14ac:dyDescent="0.2">
      <c r="B29" s="29" t="s">
        <v>625</v>
      </c>
    </row>
    <row r="34" spans="2:4" x14ac:dyDescent="0.2">
      <c r="B34" s="130" t="s">
        <v>664</v>
      </c>
      <c r="C34" s="130" t="s">
        <v>665</v>
      </c>
      <c r="D34" s="130"/>
    </row>
    <row r="35" spans="2:4" x14ac:dyDescent="0.2">
      <c r="B35" s="130" t="s">
        <v>666</v>
      </c>
      <c r="C35" s="130" t="s">
        <v>667</v>
      </c>
      <c r="D35" s="130"/>
    </row>
    <row r="36" spans="2:4" x14ac:dyDescent="0.2">
      <c r="B36" s="130" t="s">
        <v>668</v>
      </c>
      <c r="C36" s="130" t="s">
        <v>669</v>
      </c>
      <c r="D36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9"/>
  <sheetViews>
    <sheetView workbookViewId="0">
      <selection activeCell="C138" sqref="C13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3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3">
      <c r="A3" s="171" t="s">
        <v>663</v>
      </c>
      <c r="B3" s="171"/>
      <c r="C3" s="171"/>
      <c r="D3" s="27" t="s">
        <v>607</v>
      </c>
      <c r="E3" s="28">
        <v>2</v>
      </c>
    </row>
    <row r="4" spans="1:5" ht="10.15" x14ac:dyDescent="0.2">
      <c r="A4" s="30" t="s">
        <v>194</v>
      </c>
      <c r="B4" s="31"/>
      <c r="C4" s="31"/>
      <c r="D4" s="31"/>
      <c r="E4" s="31"/>
    </row>
    <row r="6" spans="1:5" ht="10.15" x14ac:dyDescent="0.2">
      <c r="A6" s="31" t="s">
        <v>175</v>
      </c>
      <c r="B6" s="31"/>
      <c r="C6" s="31"/>
      <c r="D6" s="31"/>
      <c r="E6" s="31"/>
    </row>
    <row r="7" spans="1:5" ht="10.1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ht="10.1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630181.25</v>
      </c>
      <c r="D9" s="34">
        <v>0</v>
      </c>
    </row>
    <row r="10" spans="1:5" ht="10.15" x14ac:dyDescent="0.2">
      <c r="A10" s="33">
        <v>1113</v>
      </c>
      <c r="B10" s="29" t="s">
        <v>484</v>
      </c>
      <c r="C10" s="34">
        <v>0</v>
      </c>
      <c r="D10" s="34">
        <v>645541.93999999994</v>
      </c>
    </row>
    <row r="11" spans="1:5" ht="10.1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ht="10.1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ht="10.15" x14ac:dyDescent="0.2">
      <c r="A15" s="133">
        <v>1110</v>
      </c>
      <c r="B15" s="134" t="s">
        <v>627</v>
      </c>
      <c r="C15" s="135">
        <f>SUM(C8:C14)</f>
        <v>630181.25</v>
      </c>
      <c r="D15" s="135">
        <f>SUM(D8:D14)</f>
        <v>645541.93999999994</v>
      </c>
    </row>
    <row r="18" spans="1:5" ht="10.1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ht="10.1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ht="10.1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ht="10.1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ht="10.1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ht="10.1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ht="10.1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ht="10.1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ht="10.15" x14ac:dyDescent="0.2">
      <c r="A28" s="133">
        <v>1240</v>
      </c>
      <c r="B28" s="134" t="s">
        <v>236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ht="10.1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ht="10.1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ht="10.1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ht="10.1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ht="10.1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ht="10.1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ht="10.1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ht="10.1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ht="10.1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ht="10.1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0</v>
      </c>
      <c r="D43" s="135">
        <f>D20+D28+D37</f>
        <v>0</v>
      </c>
    </row>
    <row r="44" spans="1:5" s="130" customFormat="1" ht="10.15" x14ac:dyDescent="0.2"/>
    <row r="45" spans="1:5" ht="10.15" x14ac:dyDescent="0.2">
      <c r="A45" s="31" t="s">
        <v>184</v>
      </c>
      <c r="B45" s="31"/>
      <c r="C45" s="31"/>
      <c r="D45" s="31"/>
      <c r="E45" s="31"/>
    </row>
    <row r="46" spans="1:5" ht="10.1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ht="10.15" x14ac:dyDescent="0.2">
      <c r="A47" s="133">
        <v>3210</v>
      </c>
      <c r="B47" s="134" t="s">
        <v>629</v>
      </c>
      <c r="C47" s="135">
        <v>-22658.83</v>
      </c>
      <c r="D47" s="135">
        <v>0</v>
      </c>
    </row>
    <row r="48" spans="1:5" ht="10.15" x14ac:dyDescent="0.2">
      <c r="A48" s="131"/>
      <c r="B48" s="136" t="s">
        <v>617</v>
      </c>
      <c r="C48" s="135">
        <f>C51+C63+C91+C94+C49</f>
        <v>0</v>
      </c>
      <c r="D48" s="135">
        <f>D51+D63+D91+D94+D49</f>
        <v>79233.429999999993</v>
      </c>
    </row>
    <row r="49" spans="1:4" s="130" customFormat="1" ht="10.15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ht="10.15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ht="10.15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ht="10.15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ht="10.15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ht="10.15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ht="10.15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ht="10.15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79233.429999999993</v>
      </c>
    </row>
    <row r="64" spans="1:4" ht="10.15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79233.429999999993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79043.48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189.95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ht="10.15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ht="10.15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ht="10.15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ht="10.15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ht="10.15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-22658.83</v>
      </c>
      <c r="D122" s="135">
        <f>D47+D48+D100-D106-D109</f>
        <v>79233.429999999993</v>
      </c>
    </row>
    <row r="127" spans="1:4" x14ac:dyDescent="0.2">
      <c r="B127" s="130" t="s">
        <v>664</v>
      </c>
      <c r="C127" s="130" t="s">
        <v>665</v>
      </c>
      <c r="D127" s="130"/>
    </row>
    <row r="128" spans="1:4" x14ac:dyDescent="0.2">
      <c r="B128" s="130" t="s">
        <v>666</v>
      </c>
      <c r="C128" s="130" t="s">
        <v>667</v>
      </c>
      <c r="D128" s="130"/>
    </row>
    <row r="129" spans="2:4" x14ac:dyDescent="0.2">
      <c r="B129" s="130" t="s">
        <v>668</v>
      </c>
      <c r="C129" s="130" t="s">
        <v>669</v>
      </c>
      <c r="D129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ht="10.15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ht="10.15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2023-07-31T17:01:15Z</cp:lastPrinted>
  <dcterms:created xsi:type="dcterms:W3CDTF">2012-12-11T20:36:24Z</dcterms:created>
  <dcterms:modified xsi:type="dcterms:W3CDTF">2023-07-31T17:02:10Z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