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19425" windowHeight="1030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C37" i="64"/>
  <c r="C30" i="64"/>
  <c r="C7" i="64"/>
  <c r="C15" i="63"/>
  <c r="C7" i="63"/>
  <c r="C20" i="63" s="1"/>
  <c r="D112" i="62"/>
  <c r="C112" i="62"/>
  <c r="C109" i="62" s="1"/>
  <c r="D110" i="62"/>
  <c r="C110" i="62"/>
  <c r="D109" i="62"/>
  <c r="D107" i="62"/>
  <c r="C107" i="62"/>
  <c r="C106" i="62" s="1"/>
  <c r="D106" i="62"/>
  <c r="D101" i="62"/>
  <c r="D100" i="62" s="1"/>
  <c r="C101" i="62"/>
  <c r="C100" i="62"/>
  <c r="D94" i="62"/>
  <c r="C94" i="62"/>
  <c r="D92" i="62"/>
  <c r="D91" i="62" s="1"/>
  <c r="C92" i="62"/>
  <c r="C91" i="62"/>
  <c r="D82" i="62"/>
  <c r="C82" i="62"/>
  <c r="D76" i="62"/>
  <c r="C76" i="62"/>
  <c r="D73" i="62"/>
  <c r="C73" i="62"/>
  <c r="C63" i="62" s="1"/>
  <c r="D64" i="62"/>
  <c r="C64" i="62"/>
  <c r="D63" i="62"/>
  <c r="D60" i="62"/>
  <c r="C60" i="62"/>
  <c r="D58" i="62"/>
  <c r="C58" i="62"/>
  <c r="D56" i="62"/>
  <c r="C56" i="62"/>
  <c r="D54" i="62"/>
  <c r="C54" i="62"/>
  <c r="C51" i="62" s="1"/>
  <c r="D52" i="62"/>
  <c r="C52" i="62"/>
  <c r="D51" i="62"/>
  <c r="D48" i="62" s="1"/>
  <c r="D122" i="62" s="1"/>
  <c r="D49" i="62"/>
  <c r="C49" i="62"/>
  <c r="D15" i="62"/>
  <c r="C15" i="62"/>
  <c r="C25" i="61"/>
  <c r="C21" i="61"/>
  <c r="C16" i="61"/>
  <c r="C215" i="60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65" i="60"/>
  <c r="C59" i="60"/>
  <c r="C58" i="60" s="1"/>
  <c r="D116" i="59"/>
  <c r="D115" i="59"/>
  <c r="D113" i="59" s="1"/>
  <c r="D114" i="59"/>
  <c r="G113" i="59"/>
  <c r="F113" i="59"/>
  <c r="E113" i="59"/>
  <c r="C113" i="59"/>
  <c r="D112" i="59"/>
  <c r="D111" i="59"/>
  <c r="D110" i="59"/>
  <c r="D109" i="59"/>
  <c r="D108" i="59"/>
  <c r="D107" i="59"/>
  <c r="D106" i="59"/>
  <c r="D105" i="59"/>
  <c r="D104" i="59"/>
  <c r="D103" i="59" s="1"/>
  <c r="G103" i="59"/>
  <c r="F103" i="59"/>
  <c r="E103" i="59"/>
  <c r="C103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48" i="62" l="1"/>
  <c r="C122" i="62" s="1"/>
  <c r="C127" i="60"/>
  <c r="C170" i="60"/>
  <c r="C185" i="60"/>
  <c r="C99" i="60"/>
  <c r="C160" i="60"/>
  <c r="C214" i="60"/>
  <c r="C98" i="60" l="1"/>
  <c r="D214" i="60"/>
  <c r="D216" i="60" l="1"/>
  <c r="D212" i="60"/>
  <c r="D209" i="60"/>
  <c r="D206" i="60"/>
  <c r="D201" i="60"/>
  <c r="D198" i="60"/>
  <c r="D196" i="60"/>
  <c r="D194" i="60"/>
  <c r="D191" i="60"/>
  <c r="D188" i="60"/>
  <c r="D184" i="60"/>
  <c r="D177" i="60"/>
  <c r="D175" i="60"/>
  <c r="D173" i="60"/>
  <c r="D169" i="60"/>
  <c r="D164" i="60"/>
  <c r="D162" i="60"/>
  <c r="D158" i="60"/>
  <c r="D156" i="60"/>
  <c r="D153" i="60"/>
  <c r="D146" i="60"/>
  <c r="D144" i="60"/>
  <c r="D139" i="60"/>
  <c r="D134" i="60"/>
  <c r="D132" i="60"/>
  <c r="D130" i="60"/>
  <c r="D126" i="60"/>
  <c r="D123" i="60"/>
  <c r="D120" i="60"/>
  <c r="D117" i="60"/>
  <c r="D115" i="60"/>
  <c r="D112" i="60"/>
  <c r="D109" i="60"/>
  <c r="D104" i="60"/>
  <c r="D211" i="60"/>
  <c r="D208" i="60"/>
  <c r="D205" i="60"/>
  <c r="D203" i="60"/>
  <c r="D200" i="60"/>
  <c r="D193" i="60"/>
  <c r="D190" i="60"/>
  <c r="D187" i="60"/>
  <c r="D183" i="60"/>
  <c r="D181" i="60"/>
  <c r="D179" i="60"/>
  <c r="D172" i="60"/>
  <c r="D168" i="60"/>
  <c r="D166" i="60"/>
  <c r="D155" i="60"/>
  <c r="D152" i="60"/>
  <c r="D150" i="60"/>
  <c r="D148" i="60"/>
  <c r="D143" i="60"/>
  <c r="D141" i="60"/>
  <c r="D138" i="60"/>
  <c r="D136" i="60"/>
  <c r="D129" i="60"/>
  <c r="D125" i="60"/>
  <c r="D122" i="60"/>
  <c r="D119" i="60"/>
  <c r="D114" i="60"/>
  <c r="D111" i="60"/>
  <c r="D108" i="60"/>
  <c r="D106" i="60"/>
  <c r="D103" i="60"/>
  <c r="D102" i="60"/>
  <c r="D101" i="60"/>
  <c r="D213" i="60"/>
  <c r="D210" i="60"/>
  <c r="D207" i="60"/>
  <c r="D202" i="60"/>
  <c r="D199" i="60"/>
  <c r="D197" i="60"/>
  <c r="D192" i="60"/>
  <c r="D189" i="60"/>
  <c r="D178" i="60"/>
  <c r="D176" i="60"/>
  <c r="D165" i="60"/>
  <c r="D163" i="60"/>
  <c r="D159" i="60"/>
  <c r="D154" i="60"/>
  <c r="D147" i="60"/>
  <c r="D145" i="60"/>
  <c r="D140" i="60"/>
  <c r="D135" i="60"/>
  <c r="D133" i="60"/>
  <c r="D124" i="60"/>
  <c r="D121" i="60"/>
  <c r="D118" i="60"/>
  <c r="D116" i="60"/>
  <c r="D113" i="60"/>
  <c r="D110" i="60"/>
  <c r="D105" i="60"/>
  <c r="D107" i="60"/>
  <c r="D174" i="60"/>
  <c r="D167" i="60"/>
  <c r="D142" i="60"/>
  <c r="D137" i="60"/>
  <c r="D171" i="60"/>
  <c r="D215" i="60"/>
  <c r="D151" i="60"/>
  <c r="D157" i="60"/>
  <c r="D204" i="60"/>
  <c r="D128" i="60"/>
  <c r="D195" i="60"/>
  <c r="D131" i="60"/>
  <c r="D182" i="60"/>
  <c r="D186" i="60"/>
  <c r="D100" i="60"/>
  <c r="D149" i="60"/>
  <c r="D180" i="60"/>
  <c r="D161" i="60"/>
  <c r="D127" i="60"/>
  <c r="D160" i="60"/>
  <c r="D185" i="60"/>
  <c r="D99" i="60"/>
  <c r="D170" i="60"/>
  <c r="F14" i="59" l="1"/>
  <c r="G14" i="59"/>
  <c r="A1" i="59"/>
  <c r="A1" i="64" s="1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<sst xmlns="http://schemas.openxmlformats.org/spreadsheetml/2006/main" count="961" uniqueCount="653">
  <si>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</si>
  <si>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</si>
  <si>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</si>
  <si>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</si>
  <si>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</si>
  <si>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</si>
  <si>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</si>
  <si>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</si>
  <si>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</si>
  <si>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</si>
  <si>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</si>
  <si>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</si>
  <si>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</si>
  <si>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</si>
  <si>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</si>
  <si>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</si>
  <si>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</si>
  <si>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</si>
  <si>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</si>
  <si>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</si>
  <si>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</si>
  <si>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</si>
  <si>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</si>
  <si>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</si>
  <si>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</si>
  <si>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</si>
  <si>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</si>
  <si>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</si>
  <si>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</si>
  <si>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</si>
  <si>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</si>
  <si>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</si>
  <si>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</si>
  <si>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</si>
  <si>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</si>
  <si>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</si>
  <si>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</si>
  <si>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</si>
  <si>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</si>
  <si>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</si>
  <si>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</si>
  <si>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</si>
  <si>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</si>
  <si>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</si>
  <si>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</si>
  <si>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</si>
  <si>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</si>
  <si>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</si>
  <si>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</si>
  <si>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</si>
  <si>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</si>
  <si>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</si>
  <si>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</si>
  <si>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</si>
  <si>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</si>
  <si>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</si>
  <si>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</si>
  <si>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</si>
  <si>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</si>
  <si>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</si>
  <si>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</si>
  <si>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</si>
  <si>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</si>
  <si>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</si>
  <si>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</si>
  <si>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</si>
  <si>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</si>
  <si>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</si>
  <si>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</si>
  <si>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</si>
  <si>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</si>
  <si>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</si>
  <si>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</si>
  <si>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</si>
  <si>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</si>
  <si>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</si>
  <si>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</si>
  <si>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</si>
  <si>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</si>
  <si>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</si>
  <si>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</si>
  <si>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</si>
  <si>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</si>
  <si>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</si>
  <si>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</si>
  <si>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</si>
  <si>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</si>
  <si>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</si>
  <si>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</si>
  <si>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</si>
  <si>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</si>
  <si>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</si>
  <si>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</si>
  <si>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</si>
  <si>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</si>
  <si>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</si>
  <si>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</si>
  <si>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</si>
  <si>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</si>
  <si>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</si>
  <si>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</si>
  <si>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</si>
  <si>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</si>
  <si>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</si>
  <si>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</si>
  <si>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</si>
  <si>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</si>
  <si>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</si>
  <si>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</si>
  <si>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</si>
  <si>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</si>
  <si>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</si>
  <si>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</si>
  <si>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</si>
  <si>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</si>
  <si>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</si>
  <si>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</si>
  <si>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</si>
  <si>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</si>
  <si>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</si>
  <si>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</si>
  <si>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</si>
  <si>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</si>
  <si>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</si>
  <si>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</si>
  <si>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</si>
  <si>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</si>
  <si>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</si>
  <si>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</si>
  <si>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</si>
  <si>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</si>
  <si>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</si>
  <si>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</si>
  <si>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</si>
  <si>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</si>
  <si>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</si>
  <si>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</si>
  <si>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</si>
  <si>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</si>
  <si>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</si>
  <si>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</si>
  <si>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</si>
  <si>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</si>
  <si>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</si>
  <si>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</si>
  <si>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</si>
  <si>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</si>
  <si>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</si>
  <si>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</si>
  <si>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</si>
  <si>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</si>
  <si>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</si>
  <si>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</si>
  <si>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</si>
  <si>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</si>
  <si>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</si>
  <si>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</si>
  <si>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</si>
  <si>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</si>
  <si>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</si>
  <si>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</si>
  <si>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</si>
  <si>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</si>
  <si>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</si>
  <si>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</si>
  <si>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</si>
  <si>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</si>
  <si>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</si>
  <si>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</si>
  <si>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</si>
  <si>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</si>
  <si>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</si>
  <si>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</si>
  <si>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</si>
  <si>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</si>
  <si>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</si>
  <si>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</si>
  <si>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</si>
  <si>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</si>
  <si>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</si>
  <si>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</si>
  <si>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</si>
  <si>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</si>
  <si>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</si>
  <si>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</si>
  <si>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</si>
  <si>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</si>
  <si>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</si>
  <si>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</si>
  <si>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</si>
  <si>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</si>
  <si>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</si>
  <si>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</si>
  <si>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</si>
  <si>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</si>
  <si>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</si>
  <si>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</si>
  <si>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</si>
  <si>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</si>
  <si>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</si>
  <si>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</si>
  <si>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</si>
  <si>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</si>
  <si>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</si>
  <si>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</si>
  <si>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</si>
  <si>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</si>
  <si>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</si>
  <si>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</si>
  <si>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</si>
  <si>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</si>
  <si>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</si>
  <si>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</si>
  <si>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</si>
  <si>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</si>
  <si>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</si>
  <si>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</si>
  <si>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</si>
  <si>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</si>
  <si>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</si>
  <si>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</si>
  <si>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</si>
  <si>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</si>
  <si>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</si>
  <si>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</si>
  <si>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</si>
  <si>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</si>
  <si>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</si>
  <si>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</si>
  <si>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</si>
  <si>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</si>
  <si>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</si>
  <si>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</si>
  <si>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</si>
  <si>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</si>
  <si>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</si>
  <si>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</si>
  <si>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</si>
  <si>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</si>
  <si>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</si>
  <si>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</si>
  <si>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</si>
  <si>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</si>
  <si>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</si>
  <si>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</si>
  <si>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</si>
  <si>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</si>
  <si>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</si>
  <si>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</si>
  <si>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</si>
  <si>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</si>
  <si>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</si>
  <si>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</si>
  <si>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</si>
  <si>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</si>
  <si>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</si>
  <si>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</si>
  <si>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</si>
  <si>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</si>
  <si>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</si>
  <si>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</si>
  <si>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</si>
  <si>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</si>
  <si>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</si>
  <si>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</si>
  <si>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</si>
  <si>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</si>
  <si>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</si>
  <si>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</si>
  <si>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</si>
  <si>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</si>
  <si>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</si>
  <si>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</si>
  <si>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</si>
  <si>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</si>
  <si>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</si>
  <si>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</si>
  <si>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</si>
  <si>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</si>
  <si>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</si>
  <si>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</si>
  <si>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</si>
  <si>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</si>
  <si>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</si>
  <si>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</si>
  <si>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</si>
  <si>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</si>
  <si>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</si>
  <si>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</si>
  <si>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</si>
  <si>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</si>
  <si>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</si>
  <si>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</si>
  <si>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</si>
  <si>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</si>
  <si>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</si>
  <si>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</si>
  <si>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</si>
  <si>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</si>
  <si>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</si>
  <si>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</si>
  <si>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</si>
  <si>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</si>
  <si>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</si>
  <si>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</si>
  <si>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</si>
  <si>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</si>
  <si>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</si>
  <si>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</si>
  <si>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</si>
  <si>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</si>
  <si>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</si>
  <si>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</si>
  <si>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</si>
  <si>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</si>
  <si>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</si>
  <si>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</si>
  <si>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</si>
  <si>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</si>
  <si>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</si>
  <si>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</si>
  <si>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</si>
  <si>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</si>
  <si>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</si>
  <si>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</si>
  <si>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</si>
  <si>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</si>
  <si>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</si>
  <si>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</si>
  <si>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</si>
  <si>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</si>
  <si>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</si>
  <si>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</si>
  <si>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</si>
  <si>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</si>
  <si>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</si>
  <si>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</si>
  <si>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</si>
  <si>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</si>
  <si>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</si>
  <si>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</si>
  <si>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</si>
  <si>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</si>
  <si>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</si>
  <si>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</si>
  <si>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</si>
  <si>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</si>
  <si>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</si>
  <si>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</si>
  <si>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</si>
  <si>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</si>
  <si>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</si>
  <si>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</si>
  <si>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</si>
  <si>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</si>
  <si>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</si>
  <si>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</si>
  <si>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</si>
  <si>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</si>
  <si>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</si>
  <si>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</si>
  <si>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</si>
  <si>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</si>
  <si>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</si>
  <si>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</si>
  <si>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</si>
  <si>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</si>
  <si>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</si>
  <si>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</si>
  <si>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</si>
  <si>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</si>
  <si>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</si>
  <si>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</si>
  <si>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</si>
  <si>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</si>
  <si>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</si>
  <si>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</si>
  <si>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</si>
  <si>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</si>
  <si>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</si>
  <si>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</si>
  <si>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</si>
  <si>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</si>
  <si>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</si>
  <si>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</si>
  <si>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</si>
  <si>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</si>
  <si>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</si>
  <si>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</si>
  <si>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</si>
  <si>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</si>
  <si>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</si>
  <si>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</si>
  <si>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</si>
  <si>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</si>
  <si>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</si>
  <si>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</si>
  <si>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</si>
  <si>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</si>
  <si>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</si>
  <si>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</si>
  <si>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</si>
  <si>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</si>
  <si>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</si>
  <si>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</si>
  <si>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</si>
  <si>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</si>
  <si>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</si>
  <si>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</si>
  <si>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</si>
  <si>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</si>
  <si>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</si>
  <si>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</si>
  <si>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</si>
  <si>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</si>
  <si>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</si>
  <si>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</si>
  <si>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</si>
  <si>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</si>
  <si>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</si>
  <si>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</si>
  <si>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</si>
  <si>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</si>
  <si>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</si>
  <si>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</si>
  <si>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</si>
  <si>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</si>
  <si>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</si>
  <si>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</si>
  <si>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</si>
  <si>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</si>
  <si>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</si>
  <si>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</si>
  <si>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</si>
  <si>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</si>
  <si>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</si>
  <si>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</si>
  <si>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</si>
  <si>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</si>
  <si>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</si>
  <si>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</si>
  <si>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</si>
  <si>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</si>
  <si>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</si>
  <si>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</si>
  <si>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</si>
  <si>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</si>
  <si>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</si>
  <si>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</si>
  <si>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</si>
  <si>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</si>
  <si>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</si>
  <si>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</si>
  <si>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</si>
  <si>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</si>
  <si>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</si>
  <si>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</si>
  <si>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</si>
  <si>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</si>
  <si>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</si>
  <si>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</si>
  <si>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</si>
  <si>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</si>
  <si>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</si>
  <si>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</si>
  <si>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</si>
  <si>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</si>
  <si>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</si>
  <si>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</si>
  <si>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</si>
  <si>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</si>
  <si>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</si>
  <si>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</si>
  <si>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</si>
  <si>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</si>
  <si>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</si>
  <si>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</si>
  <si>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</si>
  <si>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</si>
  <si>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</si>
  <si>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</si>
  <si>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</si>
  <si>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</si>
  <si>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</si>
  <si>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</si>
  <si>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</si>
  <si>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</si>
  <si>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</si>
  <si>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</si>
  <si>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</si>
  <si>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</si>
  <si>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</si>
  <si>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</si>
  <si>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</si>
  <si>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</si>
  <si>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</si>
  <si>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</si>
  <si>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</si>
  <si>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</si>
  <si>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</si>
  <si>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</si>
  <si>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</si>
  <si>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</si>
  <si>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</si>
  <si>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</si>
  <si>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</si>
  <si>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</si>
  <si>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</si>
  <si>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</si>
  <si>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</si>
  <si>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</si>
  <si>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</si>
  <si>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</si>
  <si>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</si>
  <si>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</si>
  <si>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</si>
  <si>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</si>
  <si>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</si>
  <si>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</si>
  <si>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</si>
  <si>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</si>
  <si>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</si>
  <si>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</si>
  <si>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</si>
  <si>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</si>
  <si>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</si>
  <si>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</si>
  <si>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</si>
  <si>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</si>
  <si>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</si>
  <si>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</si>
  <si>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</si>
  <si>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</si>
  <si>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</si>
  <si>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</si>
  <si>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</si>
  <si>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</si>
  <si>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</si>
  <si>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</si>
  <si>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</si>
  <si>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</si>
  <si>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</si>
  <si>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</si>
  <si>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</si>
  <si>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</si>
  <si>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</si>
  <si>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</si>
  <si>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</si>
  <si>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</si>
  <si>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</si>
  <si>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</si>
  <si>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</si>
  <si>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</si>
  <si>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</si>
  <si>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</si>
  <si>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</si>
  <si>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</si>
  <si>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</si>
  <si>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</si>
  <si>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</si>
  <si>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</si>
  <si>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</si>
  <si>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</si>
  <si>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</si>
  <si>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</si>
  <si>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</si>
  <si>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</si>
  <si>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</si>
  <si>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</si>
  <si>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</si>
  <si>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</si>
  <si>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</si>
  <si>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</si>
  <si>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</si>
  <si>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</si>
  <si>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</si>
  <si>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</si>
  <si>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</si>
  <si>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</si>
  <si>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</si>
  <si>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</si>
  <si>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</si>
  <si>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</si>
  <si>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</si>
  <si>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</si>
  <si>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</si>
  <si>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</si>
  <si>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</si>
  <si>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</si>
  <si>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</si>
  <si>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</si>
  <si>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</si>
  <si>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</si>
  <si>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</si>
  <si>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</si>
  <si>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</si>
  <si>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</si>
  <si>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</si>
  <si>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</si>
  <si>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</si>
  <si>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</si>
  <si>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</si>
  <si>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</si>
  <si>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</si>
  <si>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</si>
  <si>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</si>
  <si>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</si>
  <si>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</si>
  <si>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</si>
  <si>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</si>
  <si>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</si>
  <si>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</si>
  <si>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</si>
  <si>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</si>
  <si>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</si>
  <si>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</si>
  <si>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</si>
  <si>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</si>
  <si>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</si>
  <si>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</si>
  <si>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</si>
  <si>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</si>
  <si>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</si>
  <si>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</si>
  <si>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</si>
  <si>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</si>
  <si>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</si>
  <si>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</si>
  <si>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</si>
  <si>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</si>
  <si>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</si>
  <si>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</si>
  <si>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</si>
  <si>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</si>
  <si>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</si>
  <si>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</si>
  <si>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</si>
  <si>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</si>
  <si>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</si>
  <si>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</si>
  <si>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</si>
  <si>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</si>
  <si>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</si>
  <si>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</si>
  <si>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</si>
  <si>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Comisión Municipal del Deporte Apaseo el Grande</t>
  </si>
  <si>
    <t>Correspondiente del 1 de Enero 31 de Marzo de 2023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</si>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</sst>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2" fillId="0" borderId="0" xfId="15" applyNumberFormat="1" applyFont="1" applyFill="1"/>
    <xf numFmtId="4" fontId="13" fillId="0" borderId="0" xfId="15" applyNumberFormat="1" applyFont="1" applyFill="1"/>
    <xf numFmtId="4" fontId="12" fillId="0" borderId="0" xfId="14" applyNumberFormat="1" applyFont="1" applyFill="1"/>
    <xf numFmtId="4" fontId="13" fillId="0" borderId="0" xfId="14" applyNumberFormat="1" applyFont="1" applyFill="1"/>
    <xf numFmtId="4" fontId="12" fillId="0" borderId="0" xfId="2" applyNumberFormat="1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3" fontId="12" fillId="8" borderId="1" xfId="13" applyNumberFormat="1" applyFont="1" applyFill="1" applyBorder="1" applyAlignment="1">
      <alignment horizontal="right" vertical="center" wrapText="1" indent="1"/>
    </xf>
    <xf numFmtId="0" fontId="12" fillId="0" borderId="9" xfId="13" applyFont="1" applyFill="1" applyBorder="1" applyAlignment="1">
      <alignment horizontal="right" vertical="center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4" fontId="13" fillId="0" borderId="9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4" fontId="13" fillId="0" borderId="1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4" fontId="12" fillId="0" borderId="9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4" fontId="3" fillId="0" borderId="9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4" fontId="13" fillId="0" borderId="9" xfId="13" applyNumberFormat="1" applyFont="1" applyFill="1" applyBorder="1" applyAlignment="1">
      <alignment horizontal="right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4" builtinId="3"/>
    <cellStyle name="Millares 2" xfId="1"/>
    <cellStyle name="Millares 3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17" sqref="D17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60" t="s">
        <v>645</v>
      </c>
      <c r="B1" s="160"/>
      <c r="C1" s="132" t="s">
        <v>0</v>
      </c>
      <c r="D1" s="133">
        <v>2023</v>
      </c>
    </row>
    <row r="2" spans="1:4" x14ac:dyDescent="0.2">
      <c r="A2" s="161" t="s">
        <v>1</v>
      </c>
      <c r="B2" s="161"/>
      <c r="C2" s="134" t="s">
        <v>2</v>
      </c>
      <c r="D2" s="135" t="s">
        <v>642</v>
      </c>
    </row>
    <row r="3" spans="1:4" x14ac:dyDescent="0.2">
      <c r="A3" s="162" t="s">
        <v>646</v>
      </c>
      <c r="B3" s="162"/>
      <c r="C3" s="134" t="s">
        <v>3</v>
      </c>
      <c r="D3" s="136">
        <v>1</v>
      </c>
    </row>
    <row r="4" spans="1:4" ht="10.5" x14ac:dyDescent="0.2">
      <c r="A4" s="137" t="s">
        <v>4</v>
      </c>
      <c r="B4" s="129"/>
      <c r="C4" s="129"/>
      <c r="D4" s="138"/>
    </row>
    <row r="5" spans="1:4" ht="15" customHeight="1" x14ac:dyDescent="0.2">
      <c r="A5" s="130" t="s">
        <v>5</v>
      </c>
      <c r="B5" s="131" t="s">
        <v>6</v>
      </c>
    </row>
    <row r="6" spans="1:4" ht="10.5" x14ac:dyDescent="0.25">
      <c r="A6" s="15"/>
      <c r="B6" s="16"/>
    </row>
    <row r="7" spans="1:4" ht="10.5" x14ac:dyDescent="0.25">
      <c r="A7" s="17"/>
      <c r="B7" s="18" t="s">
        <v>7</v>
      </c>
    </row>
    <row r="8" spans="1:4" ht="10.5" x14ac:dyDescent="0.25">
      <c r="A8" s="17"/>
      <c r="B8" s="18"/>
    </row>
    <row r="9" spans="1:4" ht="10.5" x14ac:dyDescent="0.25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ht="9.9499999999999993" x14ac:dyDescent="0.2">
      <c r="A11" s="60" t="s">
        <v>11</v>
      </c>
      <c r="B11" s="61" t="s">
        <v>12</v>
      </c>
    </row>
    <row r="12" spans="1:4" ht="9.9499999999999993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ht="9.9499999999999993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ht="9.9499999999999993" x14ac:dyDescent="0.2">
      <c r="A16" s="60" t="s">
        <v>21</v>
      </c>
      <c r="B16" s="61" t="s">
        <v>22</v>
      </c>
    </row>
    <row r="17" spans="1:2" ht="9.9499999999999993" x14ac:dyDescent="0.2">
      <c r="A17" s="60" t="s">
        <v>23</v>
      </c>
      <c r="B17" s="61" t="s">
        <v>24</v>
      </c>
    </row>
    <row r="18" spans="1:2" ht="9.9499999999999993" x14ac:dyDescent="0.2">
      <c r="A18" s="60" t="s">
        <v>25</v>
      </c>
      <c r="B18" s="61" t="s">
        <v>26</v>
      </c>
    </row>
    <row r="19" spans="1:2" ht="9.9499999999999993" x14ac:dyDescent="0.2">
      <c r="A19" s="60" t="s">
        <v>27</v>
      </c>
      <c r="B19" s="61" t="s">
        <v>28</v>
      </c>
    </row>
    <row r="20" spans="1:2" ht="9.9499999999999993" x14ac:dyDescent="0.2">
      <c r="A20" s="60" t="s">
        <v>29</v>
      </c>
      <c r="B20" s="61" t="s">
        <v>30</v>
      </c>
    </row>
    <row r="21" spans="1:2" ht="9.9499999999999993" x14ac:dyDescent="0.2">
      <c r="A21" s="60" t="s">
        <v>31</v>
      </c>
      <c r="B21" s="61" t="s">
        <v>32</v>
      </c>
    </row>
    <row r="22" spans="1:2" ht="9.9499999999999993" x14ac:dyDescent="0.2">
      <c r="A22" s="60" t="s">
        <v>33</v>
      </c>
      <c r="B22" s="61" t="s">
        <v>34</v>
      </c>
    </row>
    <row r="23" spans="1:2" ht="9.9499999999999993" x14ac:dyDescent="0.2">
      <c r="A23" s="60" t="s">
        <v>35</v>
      </c>
      <c r="B23" s="61" t="s">
        <v>36</v>
      </c>
    </row>
    <row r="24" spans="1:2" ht="9.9499999999999993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ht="9.9499999999999993" x14ac:dyDescent="0.2">
      <c r="A26" s="60" t="s">
        <v>41</v>
      </c>
      <c r="B26" s="61" t="s">
        <v>42</v>
      </c>
    </row>
    <row r="27" spans="1:2" ht="9.9499999999999993" x14ac:dyDescent="0.2">
      <c r="A27" s="60" t="s">
        <v>43</v>
      </c>
      <c r="B27" s="61" t="s">
        <v>44</v>
      </c>
    </row>
    <row r="28" spans="1:2" ht="9.9499999999999993" x14ac:dyDescent="0.2">
      <c r="A28" s="60" t="s">
        <v>45</v>
      </c>
      <c r="B28" s="61" t="s">
        <v>46</v>
      </c>
    </row>
    <row r="29" spans="1:2" ht="9.9499999999999993" x14ac:dyDescent="0.2">
      <c r="A29" s="60" t="s">
        <v>47</v>
      </c>
      <c r="B29" s="61" t="s">
        <v>48</v>
      </c>
    </row>
    <row r="30" spans="1:2" ht="9.9499999999999993" x14ac:dyDescent="0.2">
      <c r="A30" s="60" t="s">
        <v>49</v>
      </c>
      <c r="B30" s="61" t="s">
        <v>50</v>
      </c>
    </row>
    <row r="31" spans="1:2" ht="9.9499999999999993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ht="9.9499999999999993" x14ac:dyDescent="0.2">
      <c r="A33" s="60"/>
      <c r="B33" s="61"/>
    </row>
    <row r="34" spans="1:4" ht="10.5" x14ac:dyDescent="0.25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ht="10.5" x14ac:dyDescent="0.25">
      <c r="A37" s="17"/>
      <c r="B37" s="20"/>
    </row>
    <row r="38" spans="1:4" ht="10.5" x14ac:dyDescent="0.25">
      <c r="A38" s="17"/>
      <c r="B38" s="18" t="s">
        <v>59</v>
      </c>
    </row>
    <row r="39" spans="1:4" ht="10.5" x14ac:dyDescent="0.25">
      <c r="A39" s="17" t="s">
        <v>60</v>
      </c>
      <c r="B39" s="61" t="s">
        <v>61</v>
      </c>
    </row>
    <row r="40" spans="1:4" ht="10.5" x14ac:dyDescent="0.25">
      <c r="A40" s="17"/>
      <c r="B40" s="61" t="s">
        <v>62</v>
      </c>
    </row>
    <row r="41" spans="1:4" ht="11.1" thickBot="1" x14ac:dyDescent="0.3">
      <c r="A41" s="21"/>
      <c r="B41" s="22"/>
    </row>
    <row r="43" spans="1:4" ht="32.25" customHeight="1" x14ac:dyDescent="0.2">
      <c r="A43" s="159" t="s">
        <v>63</v>
      </c>
      <c r="B43" s="159"/>
      <c r="C43" s="124"/>
      <c r="D43" s="124"/>
    </row>
  </sheetData>
  <sheetProtection formatCells="0" formatColumns="0" formatRows="0" autoFilter="0" pivotTables="0"/>
  <mergeCells count="4">
    <mergeCell ref="A43:B43"/>
    <mergeCell ref="A1:B1"/>
    <mergeCell ref="A2:B2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32"/>
  <sheetViews>
    <sheetView showGridLines="0" workbookViewId="0">
      <selection activeCell="B41" sqref="B41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35">
      <c r="A1" s="166" t="str">
        <f>ESF!A1</f>
        <v>Comisión Municipal del Deporte Apaseo el Grande</v>
      </c>
      <c r="B1" s="167"/>
      <c r="C1" s="168"/>
    </row>
    <row r="2" spans="1:3" s="54" customFormat="1" ht="18" customHeight="1" x14ac:dyDescent="0.25">
      <c r="A2" s="169" t="s">
        <v>520</v>
      </c>
      <c r="B2" s="170"/>
      <c r="C2" s="171"/>
    </row>
    <row r="3" spans="1:3" s="54" customFormat="1" ht="18" customHeight="1" x14ac:dyDescent="0.35">
      <c r="A3" s="169" t="str">
        <f>ESF!A3</f>
        <v>Correspondiente del 1 de Enero 31 de Marzo de 2023</v>
      </c>
      <c r="B3" s="170"/>
      <c r="C3" s="171"/>
    </row>
    <row r="4" spans="1:3" s="56" customFormat="1" ht="10.5" x14ac:dyDescent="0.25">
      <c r="A4" s="172" t="s">
        <v>521</v>
      </c>
      <c r="B4" s="173"/>
      <c r="C4" s="174"/>
    </row>
    <row r="5" spans="1:3" x14ac:dyDescent="0.2">
      <c r="A5" s="71" t="s">
        <v>522</v>
      </c>
      <c r="B5" s="71"/>
      <c r="C5" s="145">
        <v>1189104.7</v>
      </c>
    </row>
    <row r="6" spans="1:3" x14ac:dyDescent="0.2">
      <c r="A6" s="72"/>
      <c r="B6" s="73"/>
      <c r="C6" s="146"/>
    </row>
    <row r="7" spans="1:3" x14ac:dyDescent="0.2">
      <c r="A7" s="79" t="s">
        <v>523</v>
      </c>
      <c r="B7" s="79"/>
      <c r="C7" s="147">
        <f>SUM(C8:C13)</f>
        <v>0</v>
      </c>
    </row>
    <row r="8" spans="1:3" x14ac:dyDescent="0.2">
      <c r="A8" s="85" t="s">
        <v>524</v>
      </c>
      <c r="B8" s="84" t="s">
        <v>312</v>
      </c>
      <c r="C8" s="148">
        <v>0</v>
      </c>
    </row>
    <row r="9" spans="1:3" x14ac:dyDescent="0.2">
      <c r="A9" s="74" t="s">
        <v>525</v>
      </c>
      <c r="B9" s="75" t="s">
        <v>526</v>
      </c>
      <c r="C9" s="148">
        <v>0</v>
      </c>
    </row>
    <row r="10" spans="1:3" x14ac:dyDescent="0.2">
      <c r="A10" s="74" t="s">
        <v>527</v>
      </c>
      <c r="B10" s="75" t="s">
        <v>321</v>
      </c>
      <c r="C10" s="148">
        <v>0</v>
      </c>
    </row>
    <row r="11" spans="1:3" x14ac:dyDescent="0.2">
      <c r="A11" s="74" t="s">
        <v>528</v>
      </c>
      <c r="B11" s="75" t="s">
        <v>322</v>
      </c>
      <c r="C11" s="148">
        <v>0</v>
      </c>
    </row>
    <row r="12" spans="1:3" x14ac:dyDescent="0.2">
      <c r="A12" s="74" t="s">
        <v>529</v>
      </c>
      <c r="B12" s="75" t="s">
        <v>323</v>
      </c>
      <c r="C12" s="148">
        <v>0</v>
      </c>
    </row>
    <row r="13" spans="1:3" x14ac:dyDescent="0.2">
      <c r="A13" s="76" t="s">
        <v>530</v>
      </c>
      <c r="B13" s="77" t="s">
        <v>531</v>
      </c>
      <c r="C13" s="148">
        <v>0</v>
      </c>
    </row>
    <row r="14" spans="1:3" x14ac:dyDescent="0.2">
      <c r="A14" s="72"/>
      <c r="B14" s="78"/>
      <c r="C14" s="149"/>
    </row>
    <row r="15" spans="1:3" x14ac:dyDescent="0.2">
      <c r="A15" s="79" t="s">
        <v>532</v>
      </c>
      <c r="B15" s="73"/>
      <c r="C15" s="147">
        <f>SUM(C16:C18)</f>
        <v>0</v>
      </c>
    </row>
    <row r="16" spans="1:3" x14ac:dyDescent="0.2">
      <c r="A16" s="80">
        <v>3.1</v>
      </c>
      <c r="B16" s="75" t="s">
        <v>533</v>
      </c>
      <c r="C16" s="148">
        <v>0</v>
      </c>
    </row>
    <row r="17" spans="1:3" x14ac:dyDescent="0.2">
      <c r="A17" s="81">
        <v>3.2</v>
      </c>
      <c r="B17" s="75" t="s">
        <v>534</v>
      </c>
      <c r="C17" s="148">
        <v>0</v>
      </c>
    </row>
    <row r="18" spans="1:3" x14ac:dyDescent="0.2">
      <c r="A18" s="81">
        <v>3.3</v>
      </c>
      <c r="B18" s="77" t="s">
        <v>535</v>
      </c>
      <c r="C18" s="150">
        <v>0</v>
      </c>
    </row>
    <row r="19" spans="1:3" x14ac:dyDescent="0.2">
      <c r="A19" s="72"/>
      <c r="B19" s="82"/>
      <c r="C19" s="151"/>
    </row>
    <row r="20" spans="1:3" x14ac:dyDescent="0.2">
      <c r="A20" s="83" t="s">
        <v>643</v>
      </c>
      <c r="B20" s="83"/>
      <c r="C20" s="145">
        <f>C5+C7-C15</f>
        <v>1189104.7</v>
      </c>
    </row>
    <row r="22" spans="1:3" ht="9.9499999999999993" x14ac:dyDescent="0.2">
      <c r="B22" s="38" t="s">
        <v>63</v>
      </c>
    </row>
    <row r="30" spans="1:3" x14ac:dyDescent="0.2">
      <c r="B30" s="55" t="s">
        <v>647</v>
      </c>
      <c r="C30" s="55" t="s">
        <v>648</v>
      </c>
    </row>
    <row r="31" spans="1:3" x14ac:dyDescent="0.2">
      <c r="B31" s="55" t="s">
        <v>649</v>
      </c>
      <c r="C31" s="55" t="s">
        <v>650</v>
      </c>
    </row>
    <row r="32" spans="1:3" x14ac:dyDescent="0.2">
      <c r="B32" s="55" t="s">
        <v>651</v>
      </c>
      <c r="C32" s="55" t="s">
        <v>652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6"/>
  <sheetViews>
    <sheetView showGridLines="0" workbookViewId="0">
      <selection activeCell="B49" sqref="B49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35">
      <c r="A1" s="175" t="str">
        <f>ESF!A1</f>
        <v>Comisión Municipal del Deporte Apaseo el Grande</v>
      </c>
      <c r="B1" s="176"/>
      <c r="C1" s="177"/>
    </row>
    <row r="2" spans="1:3" s="57" customFormat="1" ht="18.95" customHeight="1" x14ac:dyDescent="0.25">
      <c r="A2" s="178" t="s">
        <v>536</v>
      </c>
      <c r="B2" s="179"/>
      <c r="C2" s="180"/>
    </row>
    <row r="3" spans="1:3" s="57" customFormat="1" ht="18.95" customHeight="1" x14ac:dyDescent="0.35">
      <c r="A3" s="178" t="str">
        <f>ESF!A3</f>
        <v>Correspondiente del 1 de Enero 31 de Marzo de 2023</v>
      </c>
      <c r="B3" s="179"/>
      <c r="C3" s="180"/>
    </row>
    <row r="4" spans="1:3" ht="10.5" x14ac:dyDescent="0.2">
      <c r="A4" s="172" t="s">
        <v>521</v>
      </c>
      <c r="B4" s="173"/>
      <c r="C4" s="174"/>
    </row>
    <row r="5" spans="1:3" x14ac:dyDescent="0.2">
      <c r="A5" s="91" t="s">
        <v>537</v>
      </c>
      <c r="B5" s="71"/>
      <c r="C5" s="152">
        <v>917767.16</v>
      </c>
    </row>
    <row r="6" spans="1:3" x14ac:dyDescent="0.2">
      <c r="A6" s="87"/>
      <c r="B6" s="73"/>
      <c r="C6" s="153"/>
    </row>
    <row r="7" spans="1:3" x14ac:dyDescent="0.2">
      <c r="A7" s="79" t="s">
        <v>538</v>
      </c>
      <c r="B7" s="88"/>
      <c r="C7" s="147">
        <f>SUM(C8:C28)</f>
        <v>0</v>
      </c>
    </row>
    <row r="8" spans="1:3" x14ac:dyDescent="0.2">
      <c r="A8" s="92">
        <v>2.1</v>
      </c>
      <c r="B8" s="93" t="s">
        <v>343</v>
      </c>
      <c r="C8" s="154">
        <v>0</v>
      </c>
    </row>
    <row r="9" spans="1:3" x14ac:dyDescent="0.2">
      <c r="A9" s="92">
        <v>2.2000000000000002</v>
      </c>
      <c r="B9" s="93" t="s">
        <v>340</v>
      </c>
      <c r="C9" s="154">
        <v>0</v>
      </c>
    </row>
    <row r="10" spans="1:3" x14ac:dyDescent="0.2">
      <c r="A10" s="97">
        <v>2.2999999999999998</v>
      </c>
      <c r="B10" s="86" t="s">
        <v>129</v>
      </c>
      <c r="C10" s="154">
        <v>0</v>
      </c>
    </row>
    <row r="11" spans="1:3" x14ac:dyDescent="0.2">
      <c r="A11" s="97">
        <v>2.4</v>
      </c>
      <c r="B11" s="86" t="s">
        <v>130</v>
      </c>
      <c r="C11" s="154">
        <v>0</v>
      </c>
    </row>
    <row r="12" spans="1:3" x14ac:dyDescent="0.2">
      <c r="A12" s="97">
        <v>2.5</v>
      </c>
      <c r="B12" s="86" t="s">
        <v>131</v>
      </c>
      <c r="C12" s="154">
        <v>0</v>
      </c>
    </row>
    <row r="13" spans="1:3" x14ac:dyDescent="0.2">
      <c r="A13" s="97">
        <v>2.6</v>
      </c>
      <c r="B13" s="86" t="s">
        <v>132</v>
      </c>
      <c r="C13" s="154">
        <v>0</v>
      </c>
    </row>
    <row r="14" spans="1:3" x14ac:dyDescent="0.2">
      <c r="A14" s="97">
        <v>2.7</v>
      </c>
      <c r="B14" s="86" t="s">
        <v>133</v>
      </c>
      <c r="C14" s="154">
        <v>0</v>
      </c>
    </row>
    <row r="15" spans="1:3" x14ac:dyDescent="0.2">
      <c r="A15" s="97">
        <v>2.8</v>
      </c>
      <c r="B15" s="86" t="s">
        <v>134</v>
      </c>
      <c r="C15" s="154">
        <v>0</v>
      </c>
    </row>
    <row r="16" spans="1:3" x14ac:dyDescent="0.2">
      <c r="A16" s="97">
        <v>2.9</v>
      </c>
      <c r="B16" s="86" t="s">
        <v>136</v>
      </c>
      <c r="C16" s="154">
        <v>0</v>
      </c>
    </row>
    <row r="17" spans="1:3" x14ac:dyDescent="0.2">
      <c r="A17" s="97" t="s">
        <v>539</v>
      </c>
      <c r="B17" s="86" t="s">
        <v>540</v>
      </c>
      <c r="C17" s="154">
        <v>0</v>
      </c>
    </row>
    <row r="18" spans="1:3" x14ac:dyDescent="0.2">
      <c r="A18" s="97" t="s">
        <v>541</v>
      </c>
      <c r="B18" s="86" t="s">
        <v>140</v>
      </c>
      <c r="C18" s="154">
        <v>0</v>
      </c>
    </row>
    <row r="19" spans="1:3" x14ac:dyDescent="0.2">
      <c r="A19" s="97" t="s">
        <v>542</v>
      </c>
      <c r="B19" s="86" t="s">
        <v>543</v>
      </c>
      <c r="C19" s="154">
        <v>0</v>
      </c>
    </row>
    <row r="20" spans="1:3" x14ac:dyDescent="0.2">
      <c r="A20" s="97" t="s">
        <v>544</v>
      </c>
      <c r="B20" s="86" t="s">
        <v>545</v>
      </c>
      <c r="C20" s="154">
        <v>0</v>
      </c>
    </row>
    <row r="21" spans="1:3" x14ac:dyDescent="0.2">
      <c r="A21" s="97" t="s">
        <v>546</v>
      </c>
      <c r="B21" s="86" t="s">
        <v>547</v>
      </c>
      <c r="C21" s="154">
        <v>0</v>
      </c>
    </row>
    <row r="22" spans="1:3" x14ac:dyDescent="0.2">
      <c r="A22" s="97" t="s">
        <v>548</v>
      </c>
      <c r="B22" s="86" t="s">
        <v>549</v>
      </c>
      <c r="C22" s="154">
        <v>0</v>
      </c>
    </row>
    <row r="23" spans="1:3" x14ac:dyDescent="0.2">
      <c r="A23" s="97" t="s">
        <v>550</v>
      </c>
      <c r="B23" s="86" t="s">
        <v>551</v>
      </c>
      <c r="C23" s="154">
        <v>0</v>
      </c>
    </row>
    <row r="24" spans="1:3" x14ac:dyDescent="0.2">
      <c r="A24" s="97" t="s">
        <v>552</v>
      </c>
      <c r="B24" s="86" t="s">
        <v>553</v>
      </c>
      <c r="C24" s="154">
        <v>0</v>
      </c>
    </row>
    <row r="25" spans="1:3" x14ac:dyDescent="0.2">
      <c r="A25" s="97" t="s">
        <v>554</v>
      </c>
      <c r="B25" s="86" t="s">
        <v>555</v>
      </c>
      <c r="C25" s="154">
        <v>0</v>
      </c>
    </row>
    <row r="26" spans="1:3" x14ac:dyDescent="0.2">
      <c r="A26" s="97" t="s">
        <v>556</v>
      </c>
      <c r="B26" s="86" t="s">
        <v>557</v>
      </c>
      <c r="C26" s="154">
        <v>0</v>
      </c>
    </row>
    <row r="27" spans="1:3" x14ac:dyDescent="0.2">
      <c r="A27" s="97" t="s">
        <v>558</v>
      </c>
      <c r="B27" s="86" t="s">
        <v>559</v>
      </c>
      <c r="C27" s="154">
        <v>0</v>
      </c>
    </row>
    <row r="28" spans="1:3" x14ac:dyDescent="0.2">
      <c r="A28" s="97" t="s">
        <v>560</v>
      </c>
      <c r="B28" s="93" t="s">
        <v>561</v>
      </c>
      <c r="C28" s="154">
        <v>0</v>
      </c>
    </row>
    <row r="29" spans="1:3" x14ac:dyDescent="0.2">
      <c r="A29" s="98"/>
      <c r="B29" s="94"/>
      <c r="C29" s="155"/>
    </row>
    <row r="30" spans="1:3" x14ac:dyDescent="0.2">
      <c r="A30" s="95" t="s">
        <v>562</v>
      </c>
      <c r="B30" s="96"/>
      <c r="C30" s="156">
        <f>SUM(C31:C35)</f>
        <v>0</v>
      </c>
    </row>
    <row r="31" spans="1:3" x14ac:dyDescent="0.2">
      <c r="A31" s="97" t="s">
        <v>563</v>
      </c>
      <c r="B31" s="86" t="s">
        <v>413</v>
      </c>
      <c r="C31" s="154">
        <v>0</v>
      </c>
    </row>
    <row r="32" spans="1:3" x14ac:dyDescent="0.2">
      <c r="A32" s="97" t="s">
        <v>564</v>
      </c>
      <c r="B32" s="86" t="s">
        <v>422</v>
      </c>
      <c r="C32" s="154">
        <v>0</v>
      </c>
    </row>
    <row r="33" spans="1:3" x14ac:dyDescent="0.2">
      <c r="A33" s="97" t="s">
        <v>565</v>
      </c>
      <c r="B33" s="86" t="s">
        <v>425</v>
      </c>
      <c r="C33" s="154">
        <v>0</v>
      </c>
    </row>
    <row r="34" spans="1:3" x14ac:dyDescent="0.2">
      <c r="A34" s="97" t="s">
        <v>566</v>
      </c>
      <c r="B34" s="86" t="s">
        <v>431</v>
      </c>
      <c r="C34" s="154">
        <v>0</v>
      </c>
    </row>
    <row r="35" spans="1:3" x14ac:dyDescent="0.2">
      <c r="A35" s="97" t="s">
        <v>567</v>
      </c>
      <c r="B35" s="93" t="s">
        <v>568</v>
      </c>
      <c r="C35" s="157">
        <v>0</v>
      </c>
    </row>
    <row r="36" spans="1:3" x14ac:dyDescent="0.2">
      <c r="A36" s="87"/>
      <c r="B36" s="89"/>
      <c r="C36" s="158"/>
    </row>
    <row r="37" spans="1:3" x14ac:dyDescent="0.2">
      <c r="A37" s="90" t="s">
        <v>644</v>
      </c>
      <c r="B37" s="71"/>
      <c r="C37" s="145">
        <f>C5-C7+C30</f>
        <v>917767.16</v>
      </c>
    </row>
    <row r="39" spans="1:3" ht="9.9499999999999993" x14ac:dyDescent="0.2">
      <c r="B39" s="38" t="s">
        <v>63</v>
      </c>
    </row>
    <row r="44" spans="1:3" x14ac:dyDescent="0.2">
      <c r="B44" s="55" t="s">
        <v>647</v>
      </c>
      <c r="C44" s="55" t="s">
        <v>648</v>
      </c>
    </row>
    <row r="45" spans="1:3" x14ac:dyDescent="0.2">
      <c r="B45" s="55" t="s">
        <v>649</v>
      </c>
      <c r="C45" s="55" t="s">
        <v>650</v>
      </c>
    </row>
    <row r="46" spans="1:3" x14ac:dyDescent="0.2">
      <c r="B46" s="55" t="s">
        <v>651</v>
      </c>
      <c r="C46" s="55" t="s">
        <v>652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5"/>
  <sheetViews>
    <sheetView topLeftCell="A2" workbookViewId="0">
      <selection activeCell="B53" sqref="B53:D55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5" t="str">
        <f>'Notas a los Edos Financieros'!A1</f>
        <v>Comisión Municipal del Deporte Apaseo el Grande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2023</v>
      </c>
    </row>
    <row r="2" spans="1:10" ht="18.95" customHeight="1" x14ac:dyDescent="0.2">
      <c r="A2" s="165" t="s">
        <v>569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Correspondiente del 1 de Enero 31 de Marzo de 2023</v>
      </c>
      <c r="B3" s="181"/>
      <c r="C3" s="181"/>
      <c r="D3" s="181"/>
      <c r="E3" s="181"/>
      <c r="F3" s="181"/>
      <c r="G3" s="45" t="s">
        <v>3</v>
      </c>
      <c r="H3" s="46">
        <f>'Notas a los Edos Financieros'!D3</f>
        <v>1</v>
      </c>
    </row>
    <row r="4" spans="1:10" ht="10.5" x14ac:dyDescent="0.25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12" t="s">
        <v>67</v>
      </c>
      <c r="B7" s="112" t="s">
        <v>570</v>
      </c>
      <c r="C7" s="111" t="s">
        <v>571</v>
      </c>
      <c r="D7" s="111" t="s">
        <v>572</v>
      </c>
      <c r="E7" s="111" t="s">
        <v>573</v>
      </c>
      <c r="F7" s="111" t="s">
        <v>574</v>
      </c>
      <c r="G7" s="111" t="s">
        <v>575</v>
      </c>
      <c r="H7" s="111" t="s">
        <v>576</v>
      </c>
      <c r="I7" s="111" t="s">
        <v>577</v>
      </c>
      <c r="J7" s="111" t="s">
        <v>578</v>
      </c>
    </row>
    <row r="8" spans="1:10" s="59" customFormat="1" ht="10.5" x14ac:dyDescent="0.25">
      <c r="A8" s="58">
        <v>7000</v>
      </c>
      <c r="B8" s="59" t="s">
        <v>579</v>
      </c>
    </row>
    <row r="9" spans="1:10" ht="9.9499999999999993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ht="9.9499999999999993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ht="9.9499999999999993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ht="9.9499999999999993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ht="9.9499999999999993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ht="9.9499999999999993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ht="9.9499999999999993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ht="9.9499999999999993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ht="10.5" x14ac:dyDescent="0.25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0</v>
      </c>
      <c r="D36" s="52">
        <v>3916422.26</v>
      </c>
      <c r="E36" s="52">
        <v>0</v>
      </c>
      <c r="F36" s="52">
        <f t="shared" ref="F36:F47" si="0">C36+D36+E36</f>
        <v>3916422.26</v>
      </c>
    </row>
    <row r="37" spans="1:6" x14ac:dyDescent="0.2">
      <c r="A37" s="47">
        <v>8120</v>
      </c>
      <c r="B37" s="47" t="s">
        <v>607</v>
      </c>
      <c r="C37" s="52">
        <v>0</v>
      </c>
      <c r="D37" s="52">
        <v>769106.42</v>
      </c>
      <c r="E37" s="52">
        <v>-4126421.4</v>
      </c>
      <c r="F37" s="52">
        <f t="shared" si="0"/>
        <v>-3357314.98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629997.42000000004</v>
      </c>
      <c r="E38" s="52">
        <v>0</v>
      </c>
      <c r="F38" s="52">
        <f t="shared" si="0"/>
        <v>629997.42000000004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0</v>
      </c>
      <c r="E39" s="52">
        <v>0</v>
      </c>
      <c r="F39" s="52">
        <f t="shared" si="0"/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-1189104.7</v>
      </c>
      <c r="F40" s="52">
        <f t="shared" si="0"/>
        <v>-1189104.7</v>
      </c>
    </row>
    <row r="41" spans="1:6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-3916422.26</v>
      </c>
      <c r="F41" s="52">
        <f t="shared" si="0"/>
        <v>-3916422.26</v>
      </c>
    </row>
    <row r="42" spans="1:6" x14ac:dyDescent="0.2">
      <c r="A42" s="47">
        <v>8220</v>
      </c>
      <c r="B42" s="47" t="s">
        <v>612</v>
      </c>
      <c r="C42" s="52">
        <v>0</v>
      </c>
      <c r="D42" s="52">
        <v>5315526.0999999996</v>
      </c>
      <c r="E42" s="52">
        <v>-1686873.58</v>
      </c>
      <c r="F42" s="52">
        <f t="shared" si="0"/>
        <v>3628652.5199999996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0</v>
      </c>
      <c r="E43" s="52">
        <v>-629997.42000000004</v>
      </c>
      <c r="F43" s="52">
        <f t="shared" si="0"/>
        <v>-629997.42000000004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0</v>
      </c>
      <c r="E44" s="52">
        <v>0</v>
      </c>
      <c r="F44" s="52">
        <f t="shared" si="0"/>
        <v>0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2106871.86</v>
      </c>
      <c r="E45" s="52">
        <v>-2106871.86</v>
      </c>
      <c r="F45" s="52">
        <f t="shared" si="0"/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979105.56</v>
      </c>
      <c r="E46" s="52">
        <v>-979105.56</v>
      </c>
      <c r="F46" s="52">
        <f t="shared" si="0"/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2020.23</v>
      </c>
      <c r="E47" s="52">
        <v>915746.93</v>
      </c>
      <c r="F47" s="52">
        <f t="shared" si="0"/>
        <v>917767.16</v>
      </c>
    </row>
    <row r="48" spans="1:6" x14ac:dyDescent="0.2">
      <c r="A48" s="116"/>
    </row>
    <row r="49" spans="1:3" x14ac:dyDescent="0.2">
      <c r="A49" s="116"/>
      <c r="B49" s="38" t="s">
        <v>63</v>
      </c>
    </row>
    <row r="53" spans="1:3" x14ac:dyDescent="0.2">
      <c r="B53" s="47" t="s">
        <v>647</v>
      </c>
      <c r="C53" s="47" t="s">
        <v>648</v>
      </c>
    </row>
    <row r="54" spans="1:3" x14ac:dyDescent="0.2">
      <c r="B54" s="47" t="s">
        <v>649</v>
      </c>
      <c r="C54" s="47" t="s">
        <v>650</v>
      </c>
    </row>
    <row r="55" spans="1:3" x14ac:dyDescent="0.2">
      <c r="B55" s="47" t="s">
        <v>651</v>
      </c>
      <c r="C55" s="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07" t="s">
        <v>204</v>
      </c>
      <c r="C1" s="108"/>
      <c r="D1" s="108"/>
      <c r="E1" s="109"/>
    </row>
    <row r="2" spans="1:8" ht="15" customHeight="1" x14ac:dyDescent="0.2">
      <c r="A2" s="3" t="s">
        <v>618</v>
      </c>
    </row>
    <row r="3" spans="1:8" ht="10.5" x14ac:dyDescent="0.25">
      <c r="A3" s="1"/>
    </row>
    <row r="4" spans="1:8" s="6" customFormat="1" ht="10.5" x14ac:dyDescent="0.25">
      <c r="A4" s="5" t="s">
        <v>619</v>
      </c>
    </row>
    <row r="5" spans="1:8" s="6" customFormat="1" ht="39.950000000000003" customHeight="1" x14ac:dyDescent="0.2">
      <c r="A5" s="182" t="s">
        <v>620</v>
      </c>
      <c r="B5" s="182"/>
      <c r="C5" s="182"/>
      <c r="D5" s="182"/>
      <c r="E5" s="182"/>
      <c r="H5" s="8"/>
    </row>
    <row r="6" spans="1:8" s="6" customFormat="1" ht="9.9499999999999993" x14ac:dyDescent="0.2">
      <c r="A6" s="7"/>
      <c r="B6" s="7"/>
      <c r="C6" s="7"/>
      <c r="D6" s="7"/>
      <c r="H6" s="8"/>
    </row>
    <row r="7" spans="1:8" s="6" customFormat="1" ht="12.95" x14ac:dyDescent="0.3">
      <c r="A7" s="8" t="s">
        <v>621</v>
      </c>
      <c r="B7" s="8"/>
      <c r="C7" s="8"/>
      <c r="D7" s="8"/>
    </row>
    <row r="8" spans="1:8" s="6" customFormat="1" ht="9.9499999999999993" x14ac:dyDescent="0.2">
      <c r="A8" s="8"/>
      <c r="B8" s="8"/>
      <c r="C8" s="8"/>
      <c r="D8" s="8"/>
    </row>
    <row r="9" spans="1:8" s="6" customFormat="1" ht="10.5" x14ac:dyDescent="0.25">
      <c r="A9" s="59" t="s">
        <v>579</v>
      </c>
      <c r="B9" s="8"/>
      <c r="C9" s="8"/>
      <c r="D9" s="8"/>
    </row>
    <row r="10" spans="1:8" s="6" customFormat="1" ht="26.1" customHeight="1" x14ac:dyDescent="0.2">
      <c r="A10" s="103" t="s">
        <v>622</v>
      </c>
      <c r="B10" s="183" t="s">
        <v>623</v>
      </c>
      <c r="C10" s="183"/>
      <c r="D10" s="183"/>
      <c r="E10" s="183"/>
    </row>
    <row r="11" spans="1:8" s="6" customFormat="1" ht="12.95" customHeight="1" x14ac:dyDescent="0.2">
      <c r="A11" s="104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04" t="s">
        <v>626</v>
      </c>
      <c r="B12" s="183" t="s">
        <v>627</v>
      </c>
      <c r="C12" s="183"/>
      <c r="D12" s="183"/>
      <c r="E12" s="183"/>
    </row>
    <row r="13" spans="1:8" s="6" customFormat="1" ht="26.1" customHeight="1" x14ac:dyDescent="0.2">
      <c r="A13" s="104" t="s">
        <v>628</v>
      </c>
      <c r="B13" s="183" t="s">
        <v>629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3" t="s">
        <v>630</v>
      </c>
      <c r="B15" s="9" t="s">
        <v>631</v>
      </c>
    </row>
    <row r="16" spans="1:8" s="6" customFormat="1" ht="12.95" customHeight="1" x14ac:dyDescent="0.2">
      <c r="A16" s="104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5">
      <c r="A18" s="59" t="s">
        <v>605</v>
      </c>
    </row>
    <row r="19" spans="1:4" s="6" customFormat="1" ht="12.95" customHeight="1" x14ac:dyDescent="0.2">
      <c r="A19" s="105" t="s">
        <v>633</v>
      </c>
    </row>
    <row r="20" spans="1:4" s="6" customFormat="1" ht="12.95" customHeight="1" x14ac:dyDescent="0.2">
      <c r="A20" s="105" t="s">
        <v>634</v>
      </c>
    </row>
    <row r="21" spans="1:4" s="6" customFormat="1" ht="9.9499999999999993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ht="9.9499999999999993" x14ac:dyDescent="0.2">
      <c r="A25" s="8" t="s">
        <v>638</v>
      </c>
      <c r="B25" s="8"/>
      <c r="C25" s="8"/>
      <c r="D25" s="8"/>
    </row>
    <row r="26" spans="1:4" s="6" customFormat="1" ht="9.9499999999999993" x14ac:dyDescent="0.2">
      <c r="A26" s="8" t="s">
        <v>639</v>
      </c>
      <c r="B26" s="8"/>
      <c r="C26" s="8"/>
      <c r="D26" s="8"/>
    </row>
    <row r="27" spans="1:4" s="6" customFormat="1" ht="9.9499999999999993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ht="9.9499999999999993" x14ac:dyDescent="0.2">
      <c r="A29" s="8"/>
      <c r="B29" s="8"/>
      <c r="C29" s="8"/>
      <c r="D29" s="8"/>
    </row>
    <row r="30" spans="1:4" ht="9.9499999999999993" x14ac:dyDescent="0.2">
      <c r="A30" s="113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0"/>
  <sheetViews>
    <sheetView topLeftCell="A98" zoomScaleNormal="100" workbookViewId="0">
      <selection activeCell="E143" sqref="E143:F143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35">
      <c r="A1" s="163" t="str">
        <f>'Notas a los Edos Financieros'!A1</f>
        <v>Comisión Municipal del Deporte Apaseo el Grande</v>
      </c>
      <c r="B1" s="164"/>
      <c r="C1" s="164"/>
      <c r="D1" s="164"/>
      <c r="E1" s="164"/>
      <c r="F1" s="164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3" t="s">
        <v>64</v>
      </c>
      <c r="B2" s="164"/>
      <c r="C2" s="164"/>
      <c r="D2" s="164"/>
      <c r="E2" s="164"/>
      <c r="F2" s="164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35">
      <c r="A3" s="163" t="str">
        <f>'Notas a los Edos Financieros'!A3</f>
        <v>Correspondiente del 1 de Enero 31 de Marzo de 2023</v>
      </c>
      <c r="B3" s="164"/>
      <c r="C3" s="164"/>
      <c r="D3" s="164"/>
      <c r="E3" s="164"/>
      <c r="F3" s="164"/>
      <c r="G3" s="34" t="s">
        <v>3</v>
      </c>
      <c r="H3" s="43">
        <f>'Notas a los Edos Financieros'!D3</f>
        <v>1</v>
      </c>
    </row>
    <row r="4" spans="1:8" ht="10.5" x14ac:dyDescent="0.25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ht="10.5" x14ac:dyDescent="0.25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ht="9.9499999999999993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ht="9.9499999999999993" x14ac:dyDescent="0.2">
      <c r="A10" s="40">
        <v>1121</v>
      </c>
      <c r="B10" s="38" t="s">
        <v>73</v>
      </c>
      <c r="C10" s="42">
        <v>0</v>
      </c>
    </row>
    <row r="11" spans="1:8" ht="9.9499999999999993" x14ac:dyDescent="0.2">
      <c r="A11" s="40">
        <v>1211</v>
      </c>
      <c r="B11" s="38" t="s">
        <v>74</v>
      </c>
      <c r="C11" s="42">
        <v>0</v>
      </c>
    </row>
    <row r="13" spans="1:8" ht="10.5" x14ac:dyDescent="0.25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ht="10.5" x14ac:dyDescent="0.25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68489</v>
      </c>
      <c r="D15" s="42">
        <v>68489</v>
      </c>
      <c r="E15" s="42">
        <v>68489</v>
      </c>
      <c r="F15" s="42">
        <v>68489</v>
      </c>
      <c r="G15" s="42">
        <v>68489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ht="10.5" x14ac:dyDescent="0.25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6000</v>
      </c>
      <c r="D21" s="42">
        <v>6000</v>
      </c>
      <c r="E21" s="42">
        <v>0</v>
      </c>
      <c r="F21" s="42">
        <v>0</v>
      </c>
      <c r="G21" s="42">
        <v>0</v>
      </c>
    </row>
    <row r="22" spans="1:8" x14ac:dyDescent="0.2">
      <c r="A22" s="121">
        <v>1126</v>
      </c>
      <c r="B22" s="122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21">
        <v>1129</v>
      </c>
      <c r="B23" s="122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ht="9.9499999999999993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ht="10.5" x14ac:dyDescent="0.25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f>SUM(C55:C61)</f>
        <v>0</v>
      </c>
      <c r="D54" s="42">
        <f>SUM(D55:D61)</f>
        <v>0</v>
      </c>
      <c r="E54" s="42">
        <f>SUM(E55:E61)</f>
        <v>0</v>
      </c>
    </row>
    <row r="55" spans="1:8" x14ac:dyDescent="0.2">
      <c r="A55" s="40">
        <v>1231</v>
      </c>
      <c r="B55" s="38" t="s">
        <v>121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f>SUM(C63:C70)</f>
        <v>110336.59</v>
      </c>
      <c r="D62" s="42">
        <f t="shared" ref="D62:E62" si="0">SUM(D63:D70)</f>
        <v>0</v>
      </c>
      <c r="E62" s="42">
        <f t="shared" si="0"/>
        <v>42767.57</v>
      </c>
    </row>
    <row r="63" spans="1:8" x14ac:dyDescent="0.2">
      <c r="A63" s="40">
        <v>1241</v>
      </c>
      <c r="B63" s="38" t="s">
        <v>129</v>
      </c>
      <c r="C63" s="42">
        <v>63151.25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0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42767.57</v>
      </c>
    </row>
    <row r="68" spans="1:8" x14ac:dyDescent="0.2">
      <c r="A68" s="40">
        <v>1246</v>
      </c>
      <c r="B68" s="38" t="s">
        <v>134</v>
      </c>
      <c r="C68" s="42">
        <v>47185.34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f>SUM(C75:C79)</f>
        <v>1899.51</v>
      </c>
      <c r="D74" s="42">
        <f>SUM(D75:D79)</f>
        <v>0</v>
      </c>
      <c r="E74" s="42">
        <f>SUM(E75:E79)</f>
        <v>0</v>
      </c>
    </row>
    <row r="75" spans="1:8" x14ac:dyDescent="0.2">
      <c r="A75" s="40">
        <v>1251</v>
      </c>
      <c r="B75" s="38" t="s">
        <v>141</v>
      </c>
      <c r="C75" s="42">
        <v>1899.51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f>SUM(C81:C86)</f>
        <v>0</v>
      </c>
      <c r="D80" s="42">
        <f>SUM(D81:D86)</f>
        <v>0</v>
      </c>
      <c r="E80" s="42">
        <f>SUM(E81:E86)</f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f>SUM(C104:C112)</f>
        <v>-31800.370000000003</v>
      </c>
      <c r="D103" s="42">
        <f>SUM(D104:D112)</f>
        <v>-31800.370000000003</v>
      </c>
      <c r="E103" s="42">
        <f>SUM(E104:E112)</f>
        <v>0</v>
      </c>
      <c r="F103" s="42">
        <f>SUM(F104:F112)</f>
        <v>0</v>
      </c>
      <c r="G103" s="42">
        <f>SUM(G104:G112)</f>
        <v>0</v>
      </c>
    </row>
    <row r="104" spans="1:8" x14ac:dyDescent="0.2">
      <c r="A104" s="40">
        <v>2111</v>
      </c>
      <c r="B104" s="38" t="s">
        <v>167</v>
      </c>
      <c r="C104" s="42">
        <v>0</v>
      </c>
      <c r="D104" s="42">
        <f>C104</f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0</v>
      </c>
      <c r="D105" s="42">
        <f t="shared" ref="D105:D112" si="1">C105</f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0</v>
      </c>
      <c r="D106" s="42">
        <f t="shared" si="1"/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f t="shared" si="1"/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f t="shared" si="1"/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f t="shared" si="1"/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-39804.370000000003</v>
      </c>
      <c r="D110" s="42">
        <f t="shared" si="1"/>
        <v>-39804.370000000003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f t="shared" si="1"/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8004</v>
      </c>
      <c r="D112" s="42">
        <f t="shared" si="1"/>
        <v>8004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f>SUM(C114:C116)</f>
        <v>0</v>
      </c>
      <c r="D113" s="42">
        <f t="shared" ref="D113:G113" si="2">SUM(D114:D116)</f>
        <v>0</v>
      </c>
      <c r="E113" s="42">
        <f t="shared" si="2"/>
        <v>0</v>
      </c>
      <c r="F113" s="42">
        <f t="shared" si="2"/>
        <v>0</v>
      </c>
      <c r="G113" s="42">
        <f t="shared" si="2"/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f>C114</f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f t="shared" ref="D115:D116" si="3">C115</f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f t="shared" si="3"/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  <row r="148" spans="2:3" x14ac:dyDescent="0.2">
      <c r="B148" s="38" t="s">
        <v>647</v>
      </c>
      <c r="C148" s="38" t="s">
        <v>648</v>
      </c>
    </row>
    <row r="149" spans="2:3" x14ac:dyDescent="0.2">
      <c r="B149" s="38" t="s">
        <v>649</v>
      </c>
      <c r="C149" s="38" t="s">
        <v>650</v>
      </c>
    </row>
    <row r="150" spans="2:3" x14ac:dyDescent="0.2">
      <c r="B150" s="38" t="s">
        <v>651</v>
      </c>
      <c r="C150" s="38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A3" s="101"/>
      <c r="B3" s="12"/>
    </row>
    <row r="4" spans="1:2" ht="15" customHeight="1" x14ac:dyDescent="0.2">
      <c r="A4" s="102" t="s">
        <v>9</v>
      </c>
      <c r="B4" s="27" t="s">
        <v>205</v>
      </c>
    </row>
    <row r="5" spans="1:2" ht="15" customHeight="1" x14ac:dyDescent="0.2">
      <c r="A5" s="100"/>
      <c r="B5" s="27" t="s">
        <v>206</v>
      </c>
    </row>
    <row r="6" spans="1:2" ht="22.5" x14ac:dyDescent="0.2">
      <c r="A6" s="100"/>
      <c r="B6" s="25" t="s">
        <v>207</v>
      </c>
    </row>
    <row r="7" spans="1:2" ht="15" customHeight="1" x14ac:dyDescent="0.2">
      <c r="A7" s="100"/>
      <c r="B7" s="27" t="s">
        <v>208</v>
      </c>
    </row>
    <row r="8" spans="1:2" ht="9.9499999999999993" x14ac:dyDescent="0.2">
      <c r="A8" s="100"/>
    </row>
    <row r="9" spans="1:2" ht="15" customHeight="1" x14ac:dyDescent="0.2">
      <c r="A9" s="102" t="s">
        <v>11</v>
      </c>
      <c r="B9" s="27" t="s">
        <v>209</v>
      </c>
    </row>
    <row r="10" spans="1:2" ht="15" customHeight="1" x14ac:dyDescent="0.2">
      <c r="A10" s="100"/>
      <c r="B10" s="27" t="s">
        <v>210</v>
      </c>
    </row>
    <row r="11" spans="1:2" ht="15" customHeight="1" x14ac:dyDescent="0.2">
      <c r="A11" s="100"/>
      <c r="B11" s="27" t="s">
        <v>211</v>
      </c>
    </row>
    <row r="12" spans="1:2" ht="15" customHeight="1" x14ac:dyDescent="0.2">
      <c r="A12" s="100"/>
      <c r="B12" s="27" t="s">
        <v>212</v>
      </c>
    </row>
    <row r="13" spans="1:2" ht="15" customHeight="1" x14ac:dyDescent="0.2">
      <c r="A13" s="100"/>
      <c r="B13" s="27" t="s">
        <v>213</v>
      </c>
    </row>
    <row r="14" spans="1:2" ht="9.9499999999999993" x14ac:dyDescent="0.2">
      <c r="A14" s="100"/>
    </row>
    <row r="15" spans="1:2" ht="15" customHeight="1" x14ac:dyDescent="0.2">
      <c r="A15" s="102" t="s">
        <v>13</v>
      </c>
      <c r="B15" s="28" t="s">
        <v>214</v>
      </c>
    </row>
    <row r="16" spans="1:2" ht="15" customHeight="1" x14ac:dyDescent="0.2">
      <c r="A16" s="100"/>
      <c r="B16" s="28" t="s">
        <v>215</v>
      </c>
    </row>
    <row r="17" spans="1:2" ht="15" customHeight="1" x14ac:dyDescent="0.2">
      <c r="A17" s="100"/>
      <c r="B17" s="28" t="s">
        <v>216</v>
      </c>
    </row>
    <row r="18" spans="1:2" ht="15" customHeight="1" x14ac:dyDescent="0.2">
      <c r="A18" s="100"/>
      <c r="B18" s="27" t="s">
        <v>217</v>
      </c>
    </row>
    <row r="19" spans="1:2" ht="15" customHeight="1" x14ac:dyDescent="0.2">
      <c r="A19" s="100"/>
      <c r="B19" s="23" t="s">
        <v>218</v>
      </c>
    </row>
    <row r="20" spans="1:2" ht="9.9499999999999993" x14ac:dyDescent="0.2">
      <c r="A20" s="100"/>
    </row>
    <row r="21" spans="1:2" ht="15" customHeight="1" x14ac:dyDescent="0.25">
      <c r="A21" s="102" t="s">
        <v>15</v>
      </c>
      <c r="B21" s="1" t="s">
        <v>219</v>
      </c>
    </row>
    <row r="22" spans="1:2" ht="15" customHeight="1" x14ac:dyDescent="0.2">
      <c r="A22" s="100"/>
      <c r="B22" s="29" t="s">
        <v>220</v>
      </c>
    </row>
    <row r="23" spans="1:2" ht="9.9499999999999993" x14ac:dyDescent="0.2">
      <c r="A23" s="100"/>
    </row>
    <row r="24" spans="1:2" ht="15" customHeight="1" x14ac:dyDescent="0.2">
      <c r="A24" s="102" t="s">
        <v>17</v>
      </c>
      <c r="B24" s="23" t="s">
        <v>221</v>
      </c>
    </row>
    <row r="25" spans="1:2" ht="15" customHeight="1" x14ac:dyDescent="0.2">
      <c r="A25" s="100"/>
      <c r="B25" s="23" t="s">
        <v>222</v>
      </c>
    </row>
    <row r="26" spans="1:2" ht="15" customHeight="1" x14ac:dyDescent="0.2">
      <c r="A26" s="100"/>
      <c r="B26" s="23" t="s">
        <v>223</v>
      </c>
    </row>
    <row r="27" spans="1:2" ht="9.9499999999999993" x14ac:dyDescent="0.2">
      <c r="A27" s="100"/>
    </row>
    <row r="28" spans="1:2" ht="15" customHeight="1" x14ac:dyDescent="0.2">
      <c r="A28" s="102" t="s">
        <v>19</v>
      </c>
      <c r="B28" s="23" t="s">
        <v>224</v>
      </c>
    </row>
    <row r="29" spans="1:2" ht="15" customHeight="1" x14ac:dyDescent="0.2">
      <c r="A29" s="100"/>
      <c r="B29" s="23" t="s">
        <v>225</v>
      </c>
    </row>
    <row r="30" spans="1:2" ht="15" customHeight="1" x14ac:dyDescent="0.2">
      <c r="A30" s="100"/>
      <c r="B30" s="23" t="s">
        <v>226</v>
      </c>
    </row>
    <row r="31" spans="1:2" ht="15" customHeight="1" x14ac:dyDescent="0.2">
      <c r="A31" s="100"/>
      <c r="B31" s="30" t="s">
        <v>227</v>
      </c>
    </row>
    <row r="32" spans="1:2" ht="9.9499999999999993" x14ac:dyDescent="0.2">
      <c r="A32" s="100"/>
    </row>
    <row r="33" spans="1:2" ht="15" customHeight="1" x14ac:dyDescent="0.2">
      <c r="A33" s="102" t="s">
        <v>21</v>
      </c>
      <c r="B33" s="23" t="s">
        <v>228</v>
      </c>
    </row>
    <row r="34" spans="1:2" ht="15" customHeight="1" x14ac:dyDescent="0.2">
      <c r="A34" s="100"/>
      <c r="B34" s="23" t="s">
        <v>229</v>
      </c>
    </row>
    <row r="35" spans="1:2" ht="9.9499999999999993" x14ac:dyDescent="0.2">
      <c r="A35" s="100"/>
    </row>
    <row r="36" spans="1:2" ht="15" customHeight="1" x14ac:dyDescent="0.2">
      <c r="A36" s="102" t="s">
        <v>23</v>
      </c>
      <c r="B36" s="27" t="s">
        <v>230</v>
      </c>
    </row>
    <row r="37" spans="1:2" ht="15" customHeight="1" x14ac:dyDescent="0.2">
      <c r="A37" s="100"/>
      <c r="B37" s="27" t="s">
        <v>231</v>
      </c>
    </row>
    <row r="38" spans="1:2" ht="15" customHeight="1" x14ac:dyDescent="0.2">
      <c r="A38" s="100"/>
      <c r="B38" s="31" t="s">
        <v>232</v>
      </c>
    </row>
    <row r="39" spans="1:2" ht="15" customHeight="1" x14ac:dyDescent="0.2">
      <c r="A39" s="100"/>
      <c r="B39" s="27" t="s">
        <v>233</v>
      </c>
    </row>
    <row r="40" spans="1:2" ht="15" customHeight="1" x14ac:dyDescent="0.2">
      <c r="A40" s="100"/>
      <c r="B40" s="27" t="s">
        <v>234</v>
      </c>
    </row>
    <row r="41" spans="1:2" ht="15" customHeight="1" x14ac:dyDescent="0.2">
      <c r="A41" s="100"/>
      <c r="B41" s="27" t="s">
        <v>235</v>
      </c>
    </row>
    <row r="42" spans="1:2" x14ac:dyDescent="0.2">
      <c r="A42" s="100"/>
    </row>
    <row r="43" spans="1:2" ht="15" customHeight="1" x14ac:dyDescent="0.2">
      <c r="A43" s="102" t="s">
        <v>25</v>
      </c>
      <c r="B43" s="27" t="s">
        <v>236</v>
      </c>
    </row>
    <row r="44" spans="1:2" ht="15" customHeight="1" x14ac:dyDescent="0.2">
      <c r="A44" s="100"/>
      <c r="B44" s="27" t="s">
        <v>237</v>
      </c>
    </row>
    <row r="45" spans="1:2" ht="15" customHeight="1" x14ac:dyDescent="0.2">
      <c r="A45" s="100"/>
      <c r="B45" s="31" t="s">
        <v>238</v>
      </c>
    </row>
    <row r="46" spans="1:2" ht="15" customHeight="1" x14ac:dyDescent="0.2">
      <c r="A46" s="100"/>
      <c r="B46" s="27" t="s">
        <v>239</v>
      </c>
    </row>
    <row r="47" spans="1:2" ht="15" customHeight="1" x14ac:dyDescent="0.2">
      <c r="A47" s="100"/>
      <c r="B47" s="27" t="s">
        <v>240</v>
      </c>
    </row>
    <row r="48" spans="1:2" ht="15" customHeight="1" x14ac:dyDescent="0.2">
      <c r="A48" s="100"/>
      <c r="B48" s="27" t="s">
        <v>241</v>
      </c>
    </row>
    <row r="49" spans="1:2" x14ac:dyDescent="0.2">
      <c r="A49" s="100"/>
    </row>
    <row r="50" spans="1:2" ht="25.5" customHeight="1" x14ac:dyDescent="0.2">
      <c r="A50" s="102" t="s">
        <v>27</v>
      </c>
      <c r="B50" s="25" t="s">
        <v>242</v>
      </c>
    </row>
    <row r="51" spans="1:2" x14ac:dyDescent="0.2">
      <c r="A51" s="100"/>
    </row>
    <row r="52" spans="1:2" ht="15" customHeight="1" x14ac:dyDescent="0.2">
      <c r="A52" s="102" t="s">
        <v>29</v>
      </c>
      <c r="B52" s="27" t="s">
        <v>243</v>
      </c>
    </row>
    <row r="53" spans="1:2" x14ac:dyDescent="0.2">
      <c r="A53" s="100"/>
    </row>
    <row r="54" spans="1:2" ht="15" customHeight="1" x14ac:dyDescent="0.2">
      <c r="A54" s="102" t="s">
        <v>31</v>
      </c>
      <c r="B54" s="28" t="s">
        <v>244</v>
      </c>
    </row>
    <row r="55" spans="1:2" ht="15" customHeight="1" x14ac:dyDescent="0.2">
      <c r="A55" s="100"/>
      <c r="B55" s="28" t="s">
        <v>245</v>
      </c>
    </row>
    <row r="56" spans="1:2" ht="15" customHeight="1" x14ac:dyDescent="0.2">
      <c r="A56" s="100"/>
      <c r="B56" s="28" t="s">
        <v>246</v>
      </c>
    </row>
    <row r="57" spans="1:2" ht="15" customHeight="1" x14ac:dyDescent="0.2">
      <c r="A57" s="100"/>
      <c r="B57" s="28" t="s">
        <v>247</v>
      </c>
    </row>
    <row r="58" spans="1:2" ht="15" customHeight="1" x14ac:dyDescent="0.2">
      <c r="A58" s="100"/>
      <c r="B58" s="28" t="s">
        <v>248</v>
      </c>
    </row>
    <row r="59" spans="1:2" x14ac:dyDescent="0.2">
      <c r="A59" s="100"/>
    </row>
    <row r="60" spans="1:2" ht="15" customHeight="1" x14ac:dyDescent="0.2">
      <c r="A60" s="102" t="s">
        <v>33</v>
      </c>
      <c r="B60" s="23" t="s">
        <v>249</v>
      </c>
    </row>
    <row r="61" spans="1:2" x14ac:dyDescent="0.2">
      <c r="A61" s="100"/>
      <c r="B61" s="23"/>
    </row>
    <row r="62" spans="1:2" ht="15" customHeight="1" x14ac:dyDescent="0.2">
      <c r="A62" s="102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5"/>
  <sheetViews>
    <sheetView topLeftCell="A174" zoomScaleNormal="100" workbookViewId="0">
      <selection activeCell="F224" sqref="F224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35">
      <c r="A1" s="161" t="str">
        <f>ESF!A1</f>
        <v>Comisión Municipal del Deporte Apaseo el Grande</v>
      </c>
      <c r="B1" s="161"/>
      <c r="C1" s="161"/>
      <c r="D1" s="34" t="s">
        <v>0</v>
      </c>
      <c r="E1" s="43">
        <f>'Notas a los Edos Financieros'!D1</f>
        <v>2023</v>
      </c>
    </row>
    <row r="2" spans="1:5" s="35" customFormat="1" ht="18.95" customHeight="1" x14ac:dyDescent="0.35">
      <c r="A2" s="161" t="s">
        <v>250</v>
      </c>
      <c r="B2" s="161"/>
      <c r="C2" s="161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35">
      <c r="A3" s="161" t="str">
        <f>ESF!A3</f>
        <v>Correspondiente del 1 de Enero 31 de Marzo de 2023</v>
      </c>
      <c r="B3" s="161"/>
      <c r="C3" s="161"/>
      <c r="D3" s="34" t="s">
        <v>3</v>
      </c>
      <c r="E3" s="43">
        <f>'Notas a los Edos Financieros'!D3</f>
        <v>1</v>
      </c>
    </row>
    <row r="4" spans="1:5" ht="10.5" x14ac:dyDescent="0.25">
      <c r="A4" s="36" t="s">
        <v>65</v>
      </c>
      <c r="B4" s="37"/>
      <c r="C4" s="37"/>
      <c r="D4" s="37"/>
      <c r="E4" s="37"/>
    </row>
    <row r="6" spans="1:5" ht="10.5" x14ac:dyDescent="0.25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ht="9.9499999999999993" x14ac:dyDescent="0.2">
      <c r="A8" s="65">
        <v>4100</v>
      </c>
      <c r="B8" s="66" t="s">
        <v>38</v>
      </c>
      <c r="C8" s="69">
        <v>0</v>
      </c>
      <c r="D8" s="66"/>
      <c r="E8" s="64"/>
    </row>
    <row r="9" spans="1:5" ht="9.9499999999999993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ht="9.9499999999999993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ht="9.9499999999999993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ht="9.9499999999999993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ht="9.9499999999999993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ht="9.9499999999999993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ht="9.9499999999999993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ht="9.9499999999999993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ht="9.9499999999999993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ht="9.9499999999999993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ht="9.9499999999999993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ht="9.9499999999999993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ht="9.9499999999999993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ht="9.9499999999999993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ht="9.9499999999999993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ht="9.9499999999999993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ht="9.9499999999999993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ht="9.9499999999999993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ht="9.9499999999999993" x14ac:dyDescent="0.2">
      <c r="A37" s="65">
        <v>4160</v>
      </c>
      <c r="B37" s="66" t="s">
        <v>280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f>+C59+C65</f>
        <v>1189104.7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f>SUM(C60:C64)</f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f>SUM(C66:C69)</f>
        <v>1189104.7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1189104.7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f>C99+C127+C160+C170+C185+C214</f>
        <v>917767.16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69">
        <f>C100+C107+C117</f>
        <v>876784.9</v>
      </c>
      <c r="D99" s="70">
        <f>C99/$C$98</f>
        <v>0.95534568920509211</v>
      </c>
      <c r="E99" s="66"/>
    </row>
    <row r="100" spans="1:5" x14ac:dyDescent="0.2">
      <c r="A100" s="68">
        <v>5110</v>
      </c>
      <c r="B100" s="66" t="s">
        <v>333</v>
      </c>
      <c r="C100" s="69">
        <f>SUM(C101:C106)</f>
        <v>591632.32000000007</v>
      </c>
      <c r="D100" s="70">
        <f t="shared" ref="D100:D163" si="0">C100/$C$98</f>
        <v>0.64464315763924263</v>
      </c>
      <c r="E100" s="66"/>
    </row>
    <row r="101" spans="1:5" x14ac:dyDescent="0.2">
      <c r="A101" s="68">
        <v>5111</v>
      </c>
      <c r="B101" s="66" t="s">
        <v>334</v>
      </c>
      <c r="C101" s="69">
        <v>371956</v>
      </c>
      <c r="D101" s="70">
        <f t="shared" si="0"/>
        <v>0.40528362335387985</v>
      </c>
      <c r="E101" s="66"/>
    </row>
    <row r="102" spans="1:5" x14ac:dyDescent="0.2">
      <c r="A102" s="68">
        <v>5112</v>
      </c>
      <c r="B102" s="66" t="s">
        <v>335</v>
      </c>
      <c r="C102" s="69">
        <v>33613.33</v>
      </c>
      <c r="D102" s="70">
        <f t="shared" si="0"/>
        <v>3.6625117420849972E-2</v>
      </c>
      <c r="E102" s="66"/>
    </row>
    <row r="103" spans="1:5" x14ac:dyDescent="0.2">
      <c r="A103" s="68">
        <v>5113</v>
      </c>
      <c r="B103" s="66" t="s">
        <v>336</v>
      </c>
      <c r="C103" s="69">
        <v>0</v>
      </c>
      <c r="D103" s="70">
        <f t="shared" si="0"/>
        <v>0</v>
      </c>
      <c r="E103" s="66"/>
    </row>
    <row r="104" spans="1:5" x14ac:dyDescent="0.2">
      <c r="A104" s="68">
        <v>5114</v>
      </c>
      <c r="B104" s="66" t="s">
        <v>337</v>
      </c>
      <c r="C104" s="69">
        <v>88264.99</v>
      </c>
      <c r="D104" s="70">
        <f t="shared" si="0"/>
        <v>9.6173619897229709E-2</v>
      </c>
      <c r="E104" s="66"/>
    </row>
    <row r="105" spans="1:5" x14ac:dyDescent="0.2">
      <c r="A105" s="68">
        <v>5115</v>
      </c>
      <c r="B105" s="66" t="s">
        <v>338</v>
      </c>
      <c r="C105" s="69">
        <v>0</v>
      </c>
      <c r="D105" s="70">
        <f t="shared" si="0"/>
        <v>0</v>
      </c>
      <c r="E105" s="66"/>
    </row>
    <row r="106" spans="1:5" x14ac:dyDescent="0.2">
      <c r="A106" s="68">
        <v>5116</v>
      </c>
      <c r="B106" s="66" t="s">
        <v>339</v>
      </c>
      <c r="C106" s="69">
        <v>97798</v>
      </c>
      <c r="D106" s="70">
        <f t="shared" si="0"/>
        <v>0.10656079696728307</v>
      </c>
      <c r="E106" s="66"/>
    </row>
    <row r="107" spans="1:5" x14ac:dyDescent="0.2">
      <c r="A107" s="68">
        <v>5120</v>
      </c>
      <c r="B107" s="66" t="s">
        <v>340</v>
      </c>
      <c r="C107" s="69">
        <f>SUM(C108:C116)</f>
        <v>271762.74</v>
      </c>
      <c r="D107" s="70">
        <f t="shared" si="0"/>
        <v>0.29611294873527616</v>
      </c>
      <c r="E107" s="66"/>
    </row>
    <row r="108" spans="1:5" x14ac:dyDescent="0.2">
      <c r="A108" s="68">
        <v>5121</v>
      </c>
      <c r="B108" s="66" t="s">
        <v>341</v>
      </c>
      <c r="C108" s="69">
        <v>10280.219999999999</v>
      </c>
      <c r="D108" s="70">
        <f t="shared" si="0"/>
        <v>1.1201337820804133E-2</v>
      </c>
      <c r="E108" s="66"/>
    </row>
    <row r="109" spans="1:5" x14ac:dyDescent="0.2">
      <c r="A109" s="68">
        <v>5122</v>
      </c>
      <c r="B109" s="66" t="s">
        <v>342</v>
      </c>
      <c r="C109" s="69">
        <v>0</v>
      </c>
      <c r="D109" s="70">
        <f t="shared" si="0"/>
        <v>0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344</v>
      </c>
      <c r="C111" s="69">
        <v>233545.72</v>
      </c>
      <c r="D111" s="70">
        <f t="shared" si="0"/>
        <v>0.25447164616349965</v>
      </c>
      <c r="E111" s="66"/>
    </row>
    <row r="112" spans="1:5" x14ac:dyDescent="0.2">
      <c r="A112" s="68">
        <v>5125</v>
      </c>
      <c r="B112" s="66" t="s">
        <v>345</v>
      </c>
      <c r="C112" s="69">
        <v>0</v>
      </c>
      <c r="D112" s="70">
        <f t="shared" si="0"/>
        <v>0</v>
      </c>
      <c r="E112" s="66"/>
    </row>
    <row r="113" spans="1:5" x14ac:dyDescent="0.2">
      <c r="A113" s="68">
        <v>5126</v>
      </c>
      <c r="B113" s="66" t="s">
        <v>346</v>
      </c>
      <c r="C113" s="69">
        <v>27936.799999999999</v>
      </c>
      <c r="D113" s="70">
        <f t="shared" si="0"/>
        <v>3.0439964750972347E-2</v>
      </c>
      <c r="E113" s="66"/>
    </row>
    <row r="114" spans="1:5" x14ac:dyDescent="0.2">
      <c r="A114" s="68">
        <v>5127</v>
      </c>
      <c r="B114" s="66" t="s">
        <v>347</v>
      </c>
      <c r="C114" s="69">
        <v>0</v>
      </c>
      <c r="D114" s="70">
        <f t="shared" si="0"/>
        <v>0</v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70">
        <f t="shared" si="0"/>
        <v>0</v>
      </c>
      <c r="E115" s="66"/>
    </row>
    <row r="116" spans="1:5" x14ac:dyDescent="0.2">
      <c r="A116" s="68">
        <v>5129</v>
      </c>
      <c r="B116" s="66" t="s">
        <v>349</v>
      </c>
      <c r="C116" s="69">
        <v>0</v>
      </c>
      <c r="D116" s="70">
        <f t="shared" si="0"/>
        <v>0</v>
      </c>
      <c r="E116" s="66"/>
    </row>
    <row r="117" spans="1:5" x14ac:dyDescent="0.2">
      <c r="A117" s="68">
        <v>5130</v>
      </c>
      <c r="B117" s="66" t="s">
        <v>350</v>
      </c>
      <c r="C117" s="69">
        <f>SUM(C118:C126)</f>
        <v>13389.84</v>
      </c>
      <c r="D117" s="70">
        <f t="shared" si="0"/>
        <v>1.4589582830573279E-2</v>
      </c>
      <c r="E117" s="66"/>
    </row>
    <row r="118" spans="1:5" x14ac:dyDescent="0.2">
      <c r="A118" s="68">
        <v>5131</v>
      </c>
      <c r="B118" s="66" t="s">
        <v>351</v>
      </c>
      <c r="C118" s="69">
        <v>0</v>
      </c>
      <c r="D118" s="70">
        <f t="shared" si="0"/>
        <v>0</v>
      </c>
      <c r="E118" s="66"/>
    </row>
    <row r="119" spans="1:5" x14ac:dyDescent="0.2">
      <c r="A119" s="68">
        <v>5132</v>
      </c>
      <c r="B119" s="66" t="s">
        <v>352</v>
      </c>
      <c r="C119" s="69">
        <v>0</v>
      </c>
      <c r="D119" s="70">
        <f t="shared" si="0"/>
        <v>0</v>
      </c>
      <c r="E119" s="66"/>
    </row>
    <row r="120" spans="1:5" x14ac:dyDescent="0.2">
      <c r="A120" s="68">
        <v>5133</v>
      </c>
      <c r="B120" s="66" t="s">
        <v>353</v>
      </c>
      <c r="C120" s="69">
        <v>0</v>
      </c>
      <c r="D120" s="70">
        <f t="shared" si="0"/>
        <v>0</v>
      </c>
      <c r="E120" s="66"/>
    </row>
    <row r="121" spans="1:5" x14ac:dyDescent="0.2">
      <c r="A121" s="68">
        <v>5134</v>
      </c>
      <c r="B121" s="66" t="s">
        <v>354</v>
      </c>
      <c r="C121" s="69">
        <v>0</v>
      </c>
      <c r="D121" s="70">
        <f t="shared" si="0"/>
        <v>0</v>
      </c>
      <c r="E121" s="66"/>
    </row>
    <row r="122" spans="1:5" x14ac:dyDescent="0.2">
      <c r="A122" s="68">
        <v>5135</v>
      </c>
      <c r="B122" s="66" t="s">
        <v>355</v>
      </c>
      <c r="C122" s="69">
        <v>0</v>
      </c>
      <c r="D122" s="70">
        <f t="shared" si="0"/>
        <v>0</v>
      </c>
      <c r="E122" s="66"/>
    </row>
    <row r="123" spans="1:5" x14ac:dyDescent="0.2">
      <c r="A123" s="68">
        <v>5136</v>
      </c>
      <c r="B123" s="66" t="s">
        <v>356</v>
      </c>
      <c r="C123" s="69">
        <v>0</v>
      </c>
      <c r="D123" s="70">
        <f t="shared" si="0"/>
        <v>0</v>
      </c>
      <c r="E123" s="66"/>
    </row>
    <row r="124" spans="1:5" x14ac:dyDescent="0.2">
      <c r="A124" s="68">
        <v>5137</v>
      </c>
      <c r="B124" s="66" t="s">
        <v>357</v>
      </c>
      <c r="C124" s="69">
        <v>0</v>
      </c>
      <c r="D124" s="70">
        <f t="shared" si="0"/>
        <v>0</v>
      </c>
      <c r="E124" s="66"/>
    </row>
    <row r="125" spans="1:5" x14ac:dyDescent="0.2">
      <c r="A125" s="68">
        <v>5138</v>
      </c>
      <c r="B125" s="66" t="s">
        <v>358</v>
      </c>
      <c r="C125" s="69">
        <v>0</v>
      </c>
      <c r="D125" s="70">
        <f t="shared" si="0"/>
        <v>0</v>
      </c>
      <c r="E125" s="66"/>
    </row>
    <row r="126" spans="1:5" x14ac:dyDescent="0.2">
      <c r="A126" s="68">
        <v>5139</v>
      </c>
      <c r="B126" s="66" t="s">
        <v>359</v>
      </c>
      <c r="C126" s="69">
        <v>13389.84</v>
      </c>
      <c r="D126" s="70">
        <f t="shared" si="0"/>
        <v>1.4589582830573279E-2</v>
      </c>
      <c r="E126" s="66"/>
    </row>
    <row r="127" spans="1:5" x14ac:dyDescent="0.2">
      <c r="A127" s="68">
        <v>5200</v>
      </c>
      <c r="B127" s="66" t="s">
        <v>360</v>
      </c>
      <c r="C127" s="69">
        <f>C128+C131+C134+C137+C142+C146+C149+C151+C157</f>
        <v>40982.26</v>
      </c>
      <c r="D127" s="70">
        <f t="shared" si="0"/>
        <v>4.4654310794907941E-2</v>
      </c>
      <c r="E127" s="66"/>
    </row>
    <row r="128" spans="1:5" x14ac:dyDescent="0.2">
      <c r="A128" s="68">
        <v>5210</v>
      </c>
      <c r="B128" s="66" t="s">
        <v>361</v>
      </c>
      <c r="C128" s="69">
        <f>SUM(C129:C130)</f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364</v>
      </c>
      <c r="C131" s="69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69">
        <f>SUM(C135:C136)</f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69">
        <f>SUM(C138:C141)</f>
        <v>40982.26</v>
      </c>
      <c r="D137" s="70">
        <f t="shared" si="0"/>
        <v>4.4654310794907941E-2</v>
      </c>
      <c r="E137" s="66"/>
    </row>
    <row r="138" spans="1:5" x14ac:dyDescent="0.2">
      <c r="A138" s="68">
        <v>5241</v>
      </c>
      <c r="B138" s="66" t="s">
        <v>370</v>
      </c>
      <c r="C138" s="69">
        <v>40982.26</v>
      </c>
      <c r="D138" s="70">
        <f t="shared" si="0"/>
        <v>4.4654310794907941E-2</v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70">
        <f t="shared" si="0"/>
        <v>0</v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70">
        <f t="shared" si="0"/>
        <v>0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69">
        <f>SUM(C143:C145)</f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377</v>
      </c>
      <c r="C146" s="69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69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69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69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69">
        <f>C161+C164+C167</f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302</v>
      </c>
      <c r="C164" s="69">
        <f>SUM(C165:C166)</f>
        <v>0</v>
      </c>
      <c r="D164" s="70">
        <f t="shared" ref="D164:D216" si="1">C164/$C$98</f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303</v>
      </c>
      <c r="C167" s="69">
        <f>SUM(C168:C169)</f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398</v>
      </c>
      <c r="C170" s="69">
        <f>C171+C174+C177+C180+C182</f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69">
        <f>SUM(C172:C173)</f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69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405</v>
      </c>
      <c r="C177" s="69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408</v>
      </c>
      <c r="C180" s="69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409</v>
      </c>
      <c r="C182" s="69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412</v>
      </c>
      <c r="C185" s="69">
        <f>C186+C195+C198+C204</f>
        <v>0</v>
      </c>
      <c r="D185" s="70">
        <f t="shared" si="1"/>
        <v>0</v>
      </c>
      <c r="E185" s="66"/>
    </row>
    <row r="186" spans="1:5" x14ac:dyDescent="0.2">
      <c r="A186" s="68">
        <v>5510</v>
      </c>
      <c r="B186" s="66" t="s">
        <v>413</v>
      </c>
      <c r="C186" s="69">
        <f>SUM(C187:C194)</f>
        <v>0</v>
      </c>
      <c r="D186" s="70">
        <f t="shared" si="1"/>
        <v>0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>
        <f t="shared" si="1"/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70">
        <f t="shared" si="1"/>
        <v>0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70">
        <f t="shared" si="1"/>
        <v>0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422</v>
      </c>
      <c r="C195" s="69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69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431</v>
      </c>
      <c r="C204" s="69">
        <f>SUM(C205:C213)</f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440</v>
      </c>
      <c r="C214" s="69">
        <f>C215</f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441</v>
      </c>
      <c r="C215" s="69">
        <f>C216</f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63</v>
      </c>
    </row>
    <row r="223" spans="1:5" x14ac:dyDescent="0.2">
      <c r="B223" s="38" t="s">
        <v>647</v>
      </c>
      <c r="C223" s="38" t="s">
        <v>648</v>
      </c>
    </row>
    <row r="224" spans="1:5" x14ac:dyDescent="0.2">
      <c r="B224" s="38" t="s">
        <v>649</v>
      </c>
      <c r="C224" s="38" t="s">
        <v>650</v>
      </c>
    </row>
    <row r="225" spans="2:3" x14ac:dyDescent="0.2">
      <c r="B225" s="38" t="s">
        <v>651</v>
      </c>
      <c r="C225" s="38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ht="10.5" x14ac:dyDescent="0.25">
      <c r="B1" s="11"/>
    </row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A3" s="32"/>
      <c r="B3" s="4"/>
    </row>
    <row r="4" spans="1:2" ht="15" customHeight="1" x14ac:dyDescent="0.2">
      <c r="A4" s="99" t="s">
        <v>37</v>
      </c>
      <c r="B4" s="27" t="s">
        <v>205</v>
      </c>
    </row>
    <row r="5" spans="1:2" ht="15" customHeight="1" x14ac:dyDescent="0.2">
      <c r="A5" s="100"/>
      <c r="B5" s="27" t="s">
        <v>206</v>
      </c>
    </row>
    <row r="6" spans="1:2" ht="15" customHeight="1" x14ac:dyDescent="0.2">
      <c r="A6" s="100"/>
      <c r="B6" s="27" t="s">
        <v>443</v>
      </c>
    </row>
    <row r="7" spans="1:2" ht="15" customHeight="1" x14ac:dyDescent="0.2">
      <c r="A7" s="100"/>
      <c r="B7" s="27" t="s">
        <v>243</v>
      </c>
    </row>
    <row r="8" spans="1:2" ht="15" customHeight="1" x14ac:dyDescent="0.2">
      <c r="A8" s="100"/>
    </row>
    <row r="9" spans="1:2" ht="15" customHeight="1" x14ac:dyDescent="0.2">
      <c r="A9" s="99" t="s">
        <v>39</v>
      </c>
      <c r="B9" s="25" t="s">
        <v>444</v>
      </c>
    </row>
    <row r="10" spans="1:2" ht="15" customHeight="1" x14ac:dyDescent="0.2">
      <c r="A10" s="100"/>
      <c r="B10" s="33" t="s">
        <v>243</v>
      </c>
    </row>
    <row r="11" spans="1:2" ht="15" customHeight="1" x14ac:dyDescent="0.2">
      <c r="A11" s="100"/>
    </row>
    <row r="12" spans="1:2" ht="15" customHeight="1" x14ac:dyDescent="0.2">
      <c r="A12" s="99" t="s">
        <v>41</v>
      </c>
      <c r="B12" s="25" t="s">
        <v>444</v>
      </c>
    </row>
    <row r="13" spans="1:2" ht="20.45" x14ac:dyDescent="0.2">
      <c r="A13" s="100"/>
      <c r="B13" s="25" t="s">
        <v>445</v>
      </c>
    </row>
    <row r="14" spans="1:2" ht="15" customHeight="1" x14ac:dyDescent="0.2">
      <c r="A14" s="100"/>
      <c r="B14" s="33" t="s">
        <v>243</v>
      </c>
    </row>
    <row r="15" spans="1:2" ht="15" customHeight="1" x14ac:dyDescent="0.2">
      <c r="A15" s="100"/>
    </row>
    <row r="16" spans="1:2" ht="15" customHeight="1" x14ac:dyDescent="0.2">
      <c r="A16" s="100"/>
    </row>
    <row r="17" spans="1:2" ht="15" customHeight="1" x14ac:dyDescent="0.2">
      <c r="A17" s="99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ht="9.9499999999999993" x14ac:dyDescent="0.2">
      <c r="A19" s="32"/>
    </row>
    <row r="20" spans="1:2" ht="9.9499999999999993" x14ac:dyDescent="0.2">
      <c r="A20" s="32"/>
    </row>
    <row r="21" spans="1:2" ht="9.9499999999999993" x14ac:dyDescent="0.2">
      <c r="A21" s="32"/>
    </row>
    <row r="22" spans="1:2" ht="9.9499999999999993" x14ac:dyDescent="0.2">
      <c r="A22" s="32"/>
    </row>
    <row r="23" spans="1:2" ht="9.9499999999999993" x14ac:dyDescent="0.2">
      <c r="A23" s="32"/>
    </row>
    <row r="24" spans="1:2" ht="9.9499999999999993" x14ac:dyDescent="0.2">
      <c r="A24" s="32"/>
    </row>
    <row r="25" spans="1:2" ht="9.9499999999999993" x14ac:dyDescent="0.2">
      <c r="A25" s="32"/>
    </row>
    <row r="26" spans="1:2" ht="9.9499999999999993" x14ac:dyDescent="0.2">
      <c r="A26" s="32"/>
    </row>
    <row r="27" spans="1:2" ht="9.9499999999999993" x14ac:dyDescent="0.2">
      <c r="A27" s="32"/>
    </row>
    <row r="28" spans="1:2" ht="9.9499999999999993" x14ac:dyDescent="0.2">
      <c r="A28" s="32"/>
    </row>
    <row r="29" spans="1:2" ht="9.9499999999999993" x14ac:dyDescent="0.2">
      <c r="A29" s="32"/>
    </row>
    <row r="30" spans="1:2" ht="9.9499999999999993" x14ac:dyDescent="0.2">
      <c r="A30" s="32"/>
    </row>
    <row r="31" spans="1:2" ht="9.9499999999999993" x14ac:dyDescent="0.2">
      <c r="A31" s="32"/>
    </row>
    <row r="32" spans="1:2" ht="9.9499999999999993" x14ac:dyDescent="0.2">
      <c r="A32" s="32"/>
    </row>
    <row r="33" spans="1:1" ht="9.9499999999999993" x14ac:dyDescent="0.2">
      <c r="A33" s="32"/>
    </row>
    <row r="34" spans="1:1" ht="9.9499999999999993" x14ac:dyDescent="0.2">
      <c r="A34" s="32"/>
    </row>
    <row r="35" spans="1:1" ht="9.9499999999999993" x14ac:dyDescent="0.2">
      <c r="A35" s="32"/>
    </row>
    <row r="36" spans="1:1" ht="9.9499999999999993" x14ac:dyDescent="0.2">
      <c r="A36" s="32"/>
    </row>
    <row r="37" spans="1:1" ht="9.9499999999999993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activeCell="A39" sqref="A1:E39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5" t="str">
        <f>ESF!A1</f>
        <v>Comisión Municipal del Deporte Apaseo el Grande</v>
      </c>
      <c r="B1" s="165"/>
      <c r="C1" s="165"/>
      <c r="D1" s="45" t="s">
        <v>0</v>
      </c>
      <c r="E1" s="46">
        <f>'Notas a los Edos Financieros'!D1</f>
        <v>2023</v>
      </c>
    </row>
    <row r="2" spans="1:5" ht="18.95" customHeight="1" x14ac:dyDescent="0.2">
      <c r="A2" s="165" t="s">
        <v>448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5" t="str">
        <f>ESF!A3</f>
        <v>Correspondiente del 1 de Enero 31 de Marzo de 2023</v>
      </c>
      <c r="B3" s="165"/>
      <c r="C3" s="165"/>
      <c r="D3" s="45" t="s">
        <v>3</v>
      </c>
      <c r="E3" s="46">
        <f>'Notas a los Edos Financieros'!D3</f>
        <v>1</v>
      </c>
    </row>
    <row r="4" spans="1:5" ht="10.5" x14ac:dyDescent="0.25">
      <c r="A4" s="48" t="s">
        <v>65</v>
      </c>
      <c r="B4" s="49"/>
      <c r="C4" s="49"/>
      <c r="D4" s="49"/>
      <c r="E4" s="49"/>
    </row>
    <row r="6" spans="1:5" ht="10.5" x14ac:dyDescent="0.25">
      <c r="A6" s="49" t="s">
        <v>449</v>
      </c>
      <c r="B6" s="49"/>
      <c r="C6" s="49"/>
      <c r="D6" s="49"/>
      <c r="E6" s="49"/>
    </row>
    <row r="7" spans="1:5" ht="10.5" x14ac:dyDescent="0.25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ht="9.9499999999999993" x14ac:dyDescent="0.2">
      <c r="A8" s="51">
        <v>3110</v>
      </c>
      <c r="B8" s="47" t="s">
        <v>302</v>
      </c>
      <c r="C8" s="52">
        <v>0</v>
      </c>
    </row>
    <row r="9" spans="1:5" ht="9.9499999999999993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ht="10.5" x14ac:dyDescent="0.25">
      <c r="A12" s="49" t="s">
        <v>452</v>
      </c>
      <c r="B12" s="49"/>
      <c r="C12" s="49"/>
      <c r="D12" s="49"/>
      <c r="E12" s="49"/>
    </row>
    <row r="13" spans="1:5" ht="10.5" x14ac:dyDescent="0.25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271337.53999999998</v>
      </c>
    </row>
    <row r="15" spans="1:5" x14ac:dyDescent="0.2">
      <c r="A15" s="51">
        <v>3220</v>
      </c>
      <c r="B15" s="47" t="s">
        <v>455</v>
      </c>
      <c r="C15" s="52">
        <v>670205.37</v>
      </c>
    </row>
    <row r="16" spans="1:5" x14ac:dyDescent="0.2">
      <c r="A16" s="51">
        <v>3230</v>
      </c>
      <c r="B16" s="47" t="s">
        <v>456</v>
      </c>
      <c r="C16" s="52">
        <f>SUM(C17:C20)</f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f>SUM(C22:C24)</f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f>SUM(C26:C27)</f>
        <v>0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ht="9.9499999999999993" x14ac:dyDescent="0.2">
      <c r="B29" s="38" t="s">
        <v>63</v>
      </c>
    </row>
    <row r="34" spans="2:3" x14ac:dyDescent="0.2">
      <c r="B34" s="47" t="s">
        <v>647</v>
      </c>
      <c r="C34" s="47" t="s">
        <v>648</v>
      </c>
    </row>
    <row r="35" spans="2:3" x14ac:dyDescent="0.2">
      <c r="B35" s="47" t="s">
        <v>649</v>
      </c>
      <c r="C35" s="47" t="s">
        <v>650</v>
      </c>
    </row>
    <row r="36" spans="2:3" x14ac:dyDescent="0.2">
      <c r="B36" s="47" t="s">
        <v>651</v>
      </c>
      <c r="C36" s="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99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99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44"/>
  <sheetViews>
    <sheetView topLeftCell="A91" workbookViewId="0">
      <selection activeCell="D137" sqref="D13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35">
      <c r="A1" s="165" t="str">
        <f>ESF!A1</f>
        <v>Comisión Municipal del Deporte Apaseo el Grande</v>
      </c>
      <c r="B1" s="165"/>
      <c r="C1" s="165"/>
      <c r="D1" s="45" t="s">
        <v>0</v>
      </c>
      <c r="E1" s="46">
        <f>'Notas a los Edos Financieros'!D1</f>
        <v>2023</v>
      </c>
    </row>
    <row r="2" spans="1:5" s="53" customFormat="1" ht="18.95" customHeight="1" x14ac:dyDescent="0.35">
      <c r="A2" s="165" t="s">
        <v>471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35">
      <c r="A3" s="165" t="str">
        <f>ESF!A3</f>
        <v>Correspondiente del 1 de Enero 31 de Marzo de 2023</v>
      </c>
      <c r="B3" s="165"/>
      <c r="C3" s="165"/>
      <c r="D3" s="45" t="s">
        <v>3</v>
      </c>
      <c r="E3" s="46">
        <f>'Notas a los Edos Financieros'!D3</f>
        <v>1</v>
      </c>
    </row>
    <row r="4" spans="1:5" ht="10.5" x14ac:dyDescent="0.25">
      <c r="A4" s="48" t="s">
        <v>65</v>
      </c>
      <c r="B4" s="49"/>
      <c r="C4" s="49"/>
      <c r="D4" s="49"/>
      <c r="E4" s="49"/>
    </row>
    <row r="6" spans="1:5" ht="10.5" x14ac:dyDescent="0.25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10">
        <v>2023</v>
      </c>
      <c r="D7" s="110">
        <v>2022</v>
      </c>
    </row>
    <row r="8" spans="1:5" x14ac:dyDescent="0.2">
      <c r="A8" s="51">
        <v>1111</v>
      </c>
      <c r="B8" s="47" t="s">
        <v>474</v>
      </c>
      <c r="C8" s="52">
        <v>0</v>
      </c>
      <c r="D8" s="52">
        <v>0</v>
      </c>
    </row>
    <row r="9" spans="1:5" x14ac:dyDescent="0.2">
      <c r="A9" s="51">
        <v>1112</v>
      </c>
      <c r="B9" s="47" t="s">
        <v>475</v>
      </c>
      <c r="C9" s="52">
        <v>918899.71</v>
      </c>
      <c r="D9" s="52">
        <v>645541.93999999994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18" t="s">
        <v>479</v>
      </c>
      <c r="C15" s="106">
        <f>SUM(C8:C14)</f>
        <v>918899.71</v>
      </c>
      <c r="D15" s="106">
        <f>SUM(D8:D14)</f>
        <v>645541.93999999994</v>
      </c>
    </row>
    <row r="18" spans="1:4" ht="10.5" x14ac:dyDescent="0.25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10" t="s">
        <v>481</v>
      </c>
      <c r="D19" s="110" t="s">
        <v>482</v>
      </c>
    </row>
    <row r="20" spans="1:4" ht="10.5" x14ac:dyDescent="0.25">
      <c r="A20" s="58">
        <v>1230</v>
      </c>
      <c r="B20" s="59" t="s">
        <v>120</v>
      </c>
      <c r="C20" s="106">
        <v>0</v>
      </c>
      <c r="D20" s="106">
        <v>0</v>
      </c>
    </row>
    <row r="21" spans="1:4" ht="9.9499999999999993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ht="9.9499999999999993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ht="9.9499999999999993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ht="9.9499999999999993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ht="9.9499999999999993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ht="9.9499999999999993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ht="10.5" x14ac:dyDescent="0.25">
      <c r="A28" s="58">
        <v>1240</v>
      </c>
      <c r="B28" s="59" t="s">
        <v>128</v>
      </c>
      <c r="C28" s="106">
        <v>0</v>
      </c>
      <c r="D28" s="106">
        <v>0</v>
      </c>
    </row>
    <row r="29" spans="1:4" x14ac:dyDescent="0.2">
      <c r="A29" s="51">
        <v>1241</v>
      </c>
      <c r="B29" s="47" t="s">
        <v>129</v>
      </c>
      <c r="C29" s="52">
        <v>0</v>
      </c>
      <c r="D29" s="52">
        <v>0</v>
      </c>
    </row>
    <row r="30" spans="1:4" ht="9.9499999999999993" x14ac:dyDescent="0.2">
      <c r="A30" s="51">
        <v>1242</v>
      </c>
      <c r="B30" s="47" t="s">
        <v>130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0</v>
      </c>
      <c r="D32" s="52">
        <v>0</v>
      </c>
    </row>
    <row r="33" spans="1:6" ht="9.9499999999999993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ht="9.9499999999999993" x14ac:dyDescent="0.2">
      <c r="A34" s="51">
        <v>1246</v>
      </c>
      <c r="B34" s="47" t="s">
        <v>134</v>
      </c>
      <c r="C34" s="52">
        <v>0</v>
      </c>
      <c r="D34" s="52">
        <v>0</v>
      </c>
    </row>
    <row r="35" spans="1:6" ht="9.9499999999999993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ht="10.5" x14ac:dyDescent="0.25">
      <c r="A37" s="58">
        <v>1250</v>
      </c>
      <c r="B37" s="59" t="s">
        <v>140</v>
      </c>
      <c r="C37" s="106">
        <v>0</v>
      </c>
      <c r="D37" s="106">
        <v>0</v>
      </c>
    </row>
    <row r="38" spans="1:6" ht="9.9499999999999993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ht="9.9499999999999993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ht="9.9499999999999993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ht="9.9499999999999993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18" t="s">
        <v>483</v>
      </c>
      <c r="C43" s="106">
        <f>C20+C28+C37</f>
        <v>0</v>
      </c>
      <c r="D43" s="106">
        <f>D20+D28+D37</f>
        <v>0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2.75" customHeight="1" x14ac:dyDescent="0.25">
      <c r="A46" s="50" t="s">
        <v>67</v>
      </c>
      <c r="B46" s="50" t="s">
        <v>473</v>
      </c>
      <c r="C46" s="110">
        <v>2023</v>
      </c>
      <c r="D46" s="110">
        <v>2022</v>
      </c>
      <c r="F46"/>
    </row>
    <row r="47" spans="1:6" ht="15.75" customHeight="1" x14ac:dyDescent="0.25">
      <c r="A47" s="58">
        <v>3210</v>
      </c>
      <c r="B47" s="59" t="s">
        <v>485</v>
      </c>
      <c r="C47" s="106">
        <v>271337.53999999998</v>
      </c>
      <c r="D47" s="106">
        <v>151816.71</v>
      </c>
      <c r="E47" s="125"/>
      <c r="F47"/>
    </row>
    <row r="48" spans="1:6" ht="14.25" customHeight="1" x14ac:dyDescent="0.25">
      <c r="A48" s="51"/>
      <c r="B48" s="118" t="s">
        <v>486</v>
      </c>
      <c r="C48" s="106">
        <f>C51+C63+C91+C94+C49</f>
        <v>0</v>
      </c>
      <c r="D48" s="106">
        <f>D51+D63+D91+D94+D49</f>
        <v>79233.429999999993</v>
      </c>
      <c r="E48" s="126"/>
      <c r="F48"/>
    </row>
    <row r="49" spans="1:6" ht="12.75" customHeight="1" x14ac:dyDescent="0.25">
      <c r="A49" s="58">
        <v>5400</v>
      </c>
      <c r="B49" s="59" t="s">
        <v>398</v>
      </c>
      <c r="C49" s="139">
        <f>SUM(C50:C50)</f>
        <v>0</v>
      </c>
      <c r="D49" s="139">
        <f>SUM(D50:D50)</f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140">
        <v>0</v>
      </c>
      <c r="D50" s="140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106">
        <f>C52+C54+C56+C58+C60</f>
        <v>0</v>
      </c>
      <c r="D51" s="106">
        <f>D52+D54+D56+D58+D60</f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f>C53</f>
        <v>0</v>
      </c>
      <c r="D52" s="52">
        <f>D53</f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f>C55</f>
        <v>0</v>
      </c>
      <c r="D54" s="52">
        <f>D55</f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f>C57</f>
        <v>0</v>
      </c>
      <c r="D56" s="52">
        <f>D57</f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f>C59</f>
        <v>0</v>
      </c>
      <c r="D58" s="52">
        <f>D59</f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f>SUM(C61:C62)</f>
        <v>0</v>
      </c>
      <c r="D60" s="52">
        <f>SUM(D61:D62)</f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52">
        <v>0</v>
      </c>
      <c r="D61" s="52">
        <v>0</v>
      </c>
      <c r="F61"/>
    </row>
    <row r="62" spans="1:6" ht="9.9499999999999993" customHeight="1" x14ac:dyDescent="0.25">
      <c r="A62" s="58">
        <v>5510</v>
      </c>
      <c r="B62" s="59" t="s">
        <v>413</v>
      </c>
      <c r="C62" s="52">
        <v>0</v>
      </c>
      <c r="D62" s="52">
        <v>0</v>
      </c>
      <c r="F62"/>
    </row>
    <row r="63" spans="1:6" ht="9.9499999999999993" customHeight="1" x14ac:dyDescent="0.25">
      <c r="A63" s="51">
        <v>5511</v>
      </c>
      <c r="B63" s="47" t="s">
        <v>414</v>
      </c>
      <c r="C63" s="106">
        <f>C64+C73+C76+C82</f>
        <v>0</v>
      </c>
      <c r="D63" s="106">
        <f>D64+D73+D76+D82</f>
        <v>79233.429999999993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f>SUM(C65:C72)</f>
        <v>0</v>
      </c>
      <c r="D64" s="52">
        <f>SUM(D65:D72)</f>
        <v>79233.429999999993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79043.48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52">
        <v>0</v>
      </c>
      <c r="D71" s="52">
        <v>189.95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f>SUM(C74:C75)</f>
        <v>0</v>
      </c>
      <c r="D73" s="52">
        <f>SUM(D74:D75)</f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52">
        <v>0</v>
      </c>
      <c r="D74" s="52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f>SUM(C77:C81)</f>
        <v>0</v>
      </c>
      <c r="D76" s="52">
        <f>SUM(D77:D81)</f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52">
        <v>0</v>
      </c>
      <c r="D80" s="52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f>SUM(C83:C90)</f>
        <v>0</v>
      </c>
      <c r="D82" s="52">
        <f>SUM(D83:D90)</f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52">
        <v>0</v>
      </c>
      <c r="D89" s="52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106">
        <f>C92</f>
        <v>0</v>
      </c>
      <c r="D91" s="106">
        <f>D92</f>
        <v>0</v>
      </c>
      <c r="F91"/>
    </row>
    <row r="92" spans="1:6" ht="9.9499999999999993" customHeight="1" x14ac:dyDescent="0.25">
      <c r="A92" s="58">
        <v>2110</v>
      </c>
      <c r="B92" s="119" t="s">
        <v>493</v>
      </c>
      <c r="C92" s="52">
        <f>C93</f>
        <v>0</v>
      </c>
      <c r="D92" s="52">
        <f>D93</f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106">
        <f>SUM(C95:C99)</f>
        <v>0</v>
      </c>
      <c r="D94" s="106">
        <f>SUM(D95:D99)</f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18" t="s">
        <v>499</v>
      </c>
      <c r="C98" s="52">
        <v>0</v>
      </c>
      <c r="D98" s="52">
        <v>0</v>
      </c>
      <c r="F98"/>
    </row>
    <row r="99" spans="1:6" ht="9.9499999999999993" customHeight="1" x14ac:dyDescent="0.2">
      <c r="A99" s="58">
        <v>4300</v>
      </c>
      <c r="B99" s="127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27" t="s">
        <v>312</v>
      </c>
      <c r="C100" s="106">
        <f>+C101</f>
        <v>0</v>
      </c>
      <c r="D100" s="106">
        <f>+D101</f>
        <v>0</v>
      </c>
    </row>
    <row r="101" spans="1:6" ht="9.9499999999999993" customHeight="1" x14ac:dyDescent="0.2">
      <c r="A101" s="51">
        <v>4311</v>
      </c>
      <c r="B101" s="128" t="s">
        <v>313</v>
      </c>
      <c r="C101" s="141">
        <f>SUM(C102:C105)</f>
        <v>0</v>
      </c>
      <c r="D101" s="141">
        <f>SUM(D102:D105)</f>
        <v>0</v>
      </c>
    </row>
    <row r="102" spans="1:6" ht="9.9499999999999993" customHeight="1" x14ac:dyDescent="0.2">
      <c r="A102" s="51">
        <v>4319</v>
      </c>
      <c r="B102" s="128" t="s">
        <v>314</v>
      </c>
      <c r="C102" s="142">
        <v>0</v>
      </c>
      <c r="D102" s="142">
        <v>0</v>
      </c>
    </row>
    <row r="103" spans="1:6" ht="9.9499999999999993" customHeight="1" x14ac:dyDescent="0.2">
      <c r="A103" s="58">
        <v>4320</v>
      </c>
      <c r="B103" s="127" t="s">
        <v>315</v>
      </c>
      <c r="C103" s="142">
        <v>0</v>
      </c>
      <c r="D103" s="142">
        <v>0</v>
      </c>
    </row>
    <row r="104" spans="1:6" ht="9.9499999999999993" customHeight="1" x14ac:dyDescent="0.2">
      <c r="A104" s="51">
        <v>4321</v>
      </c>
      <c r="B104" s="128" t="s">
        <v>316</v>
      </c>
      <c r="C104" s="142">
        <v>0</v>
      </c>
      <c r="D104" s="142">
        <v>0</v>
      </c>
    </row>
    <row r="105" spans="1:6" ht="9.9499999999999993" customHeight="1" x14ac:dyDescent="0.2">
      <c r="A105" s="51">
        <v>4322</v>
      </c>
      <c r="B105" s="128" t="s">
        <v>317</v>
      </c>
      <c r="C105" s="142">
        <v>0</v>
      </c>
      <c r="D105" s="142">
        <v>0</v>
      </c>
    </row>
    <row r="106" spans="1:6" ht="9.9499999999999993" customHeight="1" x14ac:dyDescent="0.2">
      <c r="A106" s="51">
        <v>4323</v>
      </c>
      <c r="B106" s="128" t="s">
        <v>318</v>
      </c>
      <c r="C106" s="139">
        <f>+C107</f>
        <v>0</v>
      </c>
      <c r="D106" s="139">
        <f>+D107</f>
        <v>0</v>
      </c>
    </row>
    <row r="107" spans="1:6" ht="9.9499999999999993" customHeight="1" x14ac:dyDescent="0.2">
      <c r="A107" s="51">
        <v>4324</v>
      </c>
      <c r="B107" s="128" t="s">
        <v>319</v>
      </c>
      <c r="C107" s="141">
        <f>+C108</f>
        <v>0</v>
      </c>
      <c r="D107" s="141">
        <f>+D108</f>
        <v>0</v>
      </c>
    </row>
    <row r="108" spans="1:6" ht="9.9499999999999993" customHeight="1" x14ac:dyDescent="0.2">
      <c r="A108" s="51">
        <v>4325</v>
      </c>
      <c r="B108" s="128" t="s">
        <v>320</v>
      </c>
      <c r="C108" s="142">
        <v>0</v>
      </c>
      <c r="D108" s="142">
        <v>0</v>
      </c>
    </row>
    <row r="109" spans="1:6" ht="9.9499999999999993" customHeight="1" x14ac:dyDescent="0.2">
      <c r="A109" s="58">
        <v>4330</v>
      </c>
      <c r="B109" s="127" t="s">
        <v>321</v>
      </c>
      <c r="C109" s="139">
        <f>+C110+C112</f>
        <v>0</v>
      </c>
      <c r="D109" s="139">
        <f>+D110+D112</f>
        <v>0</v>
      </c>
    </row>
    <row r="110" spans="1:6" ht="9.9499999999999993" customHeight="1" x14ac:dyDescent="0.2">
      <c r="A110" s="51">
        <v>4331</v>
      </c>
      <c r="B110" s="128" t="s">
        <v>321</v>
      </c>
      <c r="C110" s="141">
        <f>+C111</f>
        <v>0</v>
      </c>
      <c r="D110" s="143">
        <f>+D111</f>
        <v>0</v>
      </c>
    </row>
    <row r="111" spans="1:6" ht="9.9499999999999993" customHeight="1" x14ac:dyDescent="0.2">
      <c r="A111" s="58">
        <v>4340</v>
      </c>
      <c r="B111" s="127" t="s">
        <v>322</v>
      </c>
      <c r="C111" s="142">
        <v>0</v>
      </c>
      <c r="D111" s="142">
        <v>0</v>
      </c>
    </row>
    <row r="112" spans="1:6" ht="9.9499999999999993" customHeight="1" x14ac:dyDescent="0.2">
      <c r="A112" s="51">
        <v>4341</v>
      </c>
      <c r="B112" s="128" t="s">
        <v>322</v>
      </c>
      <c r="C112" s="106">
        <f>SUM(C113:C121)</f>
        <v>0</v>
      </c>
      <c r="D112" s="106">
        <f>SUM(D113:D121)</f>
        <v>0</v>
      </c>
    </row>
    <row r="113" spans="1:6" ht="9.9499999999999993" customHeight="1" x14ac:dyDescent="0.2">
      <c r="A113" s="58">
        <v>4390</v>
      </c>
      <c r="B113" s="127" t="s">
        <v>323</v>
      </c>
      <c r="C113" s="144">
        <v>0</v>
      </c>
      <c r="D113" s="52">
        <v>0</v>
      </c>
    </row>
    <row r="114" spans="1:6" ht="9.9499999999999993" customHeight="1" x14ac:dyDescent="0.2">
      <c r="A114" s="51">
        <v>4392</v>
      </c>
      <c r="B114" s="128" t="s">
        <v>324</v>
      </c>
      <c r="C114" s="144">
        <v>0</v>
      </c>
      <c r="D114" s="52">
        <v>0</v>
      </c>
    </row>
    <row r="115" spans="1:6" ht="9.9499999999999993" customHeight="1" x14ac:dyDescent="0.2">
      <c r="A115" s="51">
        <v>4393</v>
      </c>
      <c r="B115" s="128" t="s">
        <v>325</v>
      </c>
      <c r="C115" s="144">
        <v>0</v>
      </c>
      <c r="D115" s="52">
        <v>0</v>
      </c>
    </row>
    <row r="116" spans="1:6" ht="9.9499999999999993" customHeight="1" x14ac:dyDescent="0.2">
      <c r="A116" s="51">
        <v>4394</v>
      </c>
      <c r="B116" s="128" t="s">
        <v>326</v>
      </c>
      <c r="C116" s="144">
        <v>0</v>
      </c>
      <c r="D116" s="52">
        <v>0</v>
      </c>
    </row>
    <row r="117" spans="1:6" ht="9.9499999999999993" customHeight="1" x14ac:dyDescent="0.2">
      <c r="A117" s="51">
        <v>4395</v>
      </c>
      <c r="B117" s="128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28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28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28" t="s">
        <v>323</v>
      </c>
      <c r="C120" s="144">
        <v>0</v>
      </c>
      <c r="D120" s="52">
        <v>0</v>
      </c>
    </row>
    <row r="121" spans="1:6" ht="9.9499999999999993" customHeight="1" x14ac:dyDescent="0.25">
      <c r="A121" s="58">
        <v>1120</v>
      </c>
      <c r="B121" s="119" t="s">
        <v>500</v>
      </c>
      <c r="C121" s="52">
        <v>0</v>
      </c>
      <c r="D121" s="52">
        <v>0</v>
      </c>
      <c r="F121"/>
    </row>
    <row r="122" spans="1:6" customFormat="1" ht="9.9499999999999993" customHeight="1" x14ac:dyDescent="0.25">
      <c r="A122" s="51">
        <v>1124</v>
      </c>
      <c r="B122" s="117" t="s">
        <v>501</v>
      </c>
      <c r="C122" s="106">
        <f>C47+C48+C100-C106-C109</f>
        <v>271337.53999999998</v>
      </c>
      <c r="D122" s="106">
        <f>D47+D48+D100-D106-D109</f>
        <v>231050.13999999998</v>
      </c>
    </row>
    <row r="123" spans="1:6" ht="9.9499999999999993" customHeight="1" x14ac:dyDescent="0.25">
      <c r="A123" s="51">
        <v>1124</v>
      </c>
      <c r="B123" s="117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17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17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17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17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17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17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17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19" t="s">
        <v>110</v>
      </c>
      <c r="C131" s="106">
        <v>0</v>
      </c>
      <c r="D131" s="106">
        <v>0</v>
      </c>
      <c r="F131"/>
    </row>
    <row r="132" spans="1:6" ht="9.9499999999999993" customHeight="1" x14ac:dyDescent="0.25">
      <c r="A132" s="51">
        <v>5120</v>
      </c>
      <c r="B132" s="117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20" t="s">
        <v>510</v>
      </c>
      <c r="C133" s="106">
        <f>C47+C48-C98</f>
        <v>271337.53999999998</v>
      </c>
      <c r="D133" s="106">
        <f>D47+D48-D98</f>
        <v>231050.13999999998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  <row r="142" spans="1:6" x14ac:dyDescent="0.2">
      <c r="B142" s="47" t="s">
        <v>647</v>
      </c>
      <c r="C142" s="47" t="s">
        <v>648</v>
      </c>
    </row>
    <row r="143" spans="1:6" x14ac:dyDescent="0.2">
      <c r="B143" s="47" t="s">
        <v>649</v>
      </c>
      <c r="C143" s="47" t="s">
        <v>650</v>
      </c>
    </row>
    <row r="144" spans="1:6" x14ac:dyDescent="0.2">
      <c r="B144" s="47" t="s">
        <v>651</v>
      </c>
      <c r="C144" s="47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D52:D59 C7 D61:D62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B3" s="4"/>
    </row>
    <row r="4" spans="1:2" ht="14.1" customHeight="1" x14ac:dyDescent="0.2">
      <c r="A4" s="99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99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23" t="s">
        <v>516</v>
      </c>
    </row>
    <row r="13" spans="1:2" ht="15" customHeight="1" x14ac:dyDescent="0.2">
      <c r="A13" s="99" t="s">
        <v>53</v>
      </c>
      <c r="B13" s="27" t="s">
        <v>517</v>
      </c>
    </row>
    <row r="14" spans="1:2" x14ac:dyDescent="0.2">
      <c r="B14" s="27" t="s">
        <v>513</v>
      </c>
    </row>
    <row r="16" spans="1:2" ht="20.45" x14ac:dyDescent="0.25">
      <c r="A16" s="115" t="s">
        <v>518</v>
      </c>
      <c r="B16" s="114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2023-05-02T15:07:12Z</cp:lastPrinted>
  <dcterms:created xsi:type="dcterms:W3CDTF">2012-12-11T20:36:24Z</dcterms:created>
  <dcterms:modified xsi:type="dcterms:W3CDTF">2023-05-02T17:25:49Z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